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<sst xmlns="http://schemas.openxmlformats.org/spreadsheetml/2006/main" count="925" uniqueCount="646">
  <si>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</si>
  <si>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</si>
  <si>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</si>
  <si>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</si>
  <si>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</si>
  <si>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</si>
  <si>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</si>
  <si>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</si>
  <si>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</si>
  <si>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</si>
  <si>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</si>
  <si>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</si>
  <si>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</si>
  <si>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</si>
  <si>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</si>
  <si>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</si>
  <si>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</si>
  <si>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</si>
  <si>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</si>
  <si>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</si>
  <si>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</si>
  <si>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</si>
  <si>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</si>
  <si>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</si>
  <si>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</si>
  <si>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</si>
  <si>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</si>
  <si>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</si>
  <si>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</si>
  <si>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</si>
  <si>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</si>
  <si>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</si>
  <si>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</si>
  <si>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</si>
  <si>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</si>
  <si>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</si>
  <si>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</si>
  <si>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</si>
  <si>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</si>
  <si>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</si>
  <si>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</si>
  <si>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</si>
  <si>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</si>
  <si>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</si>
  <si>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</si>
  <si>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</si>
  <si>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</si>
  <si>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</si>
  <si>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</si>
  <si>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</si>
  <si>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</si>
  <si>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</si>
  <si>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</si>
  <si>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</si>
  <si>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</si>
  <si>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</si>
  <si>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</si>
  <si>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</si>
  <si>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</si>
  <si>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</si>
  <si>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</si>
  <si>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</si>
  <si>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</si>
  <si>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</si>
  <si>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</si>
  <si>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</si>
  <si>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</si>
  <si>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</si>
  <si>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</si>
  <si>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</si>
  <si>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</si>
  <si>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</si>
  <si>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</si>
  <si>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</si>
  <si>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</si>
  <si>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</si>
  <si>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</si>
  <si>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</si>
  <si>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</si>
  <si>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</si>
  <si>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</si>
  <si>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</si>
  <si>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</si>
  <si>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</si>
  <si>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</si>
  <si>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</si>
  <si>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</si>
  <si>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</si>
  <si>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</si>
  <si>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</si>
  <si>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</si>
  <si>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</si>
  <si>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</si>
  <si>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</si>
  <si>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</si>
  <si>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</si>
  <si>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</si>
  <si>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</si>
  <si>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</si>
  <si>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</si>
  <si>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</si>
  <si>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</si>
  <si>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</si>
  <si>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</si>
  <si>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</si>
  <si>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</si>
  <si>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</si>
  <si>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</si>
  <si>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</si>
  <si>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</si>
  <si>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</si>
  <si>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</si>
  <si>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</si>
  <si>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</si>
  <si>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</si>
  <si>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</si>
  <si>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</si>
  <si>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</si>
  <si>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</si>
  <si>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</si>
  <si>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</si>
  <si>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</si>
  <si>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</si>
  <si>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</si>
  <si>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</si>
  <si>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</si>
  <si>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</si>
  <si>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</si>
  <si>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</si>
  <si>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</si>
  <si>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</si>
  <si>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</si>
  <si>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</si>
  <si>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</si>
  <si>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</si>
  <si>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</si>
  <si>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</si>
  <si>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</si>
  <si>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</si>
  <si>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</si>
  <si>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</si>
  <si>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</si>
  <si>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</si>
  <si>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</si>
  <si>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</si>
  <si>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</si>
  <si>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</si>
  <si>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</si>
  <si>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</si>
  <si>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</si>
  <si>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</si>
  <si>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</si>
  <si>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</si>
  <si>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</si>
  <si>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</si>
  <si>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</si>
  <si>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</si>
  <si>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</si>
  <si>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</si>
  <si>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</si>
  <si>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</si>
  <si>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</si>
  <si>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</si>
  <si>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</si>
  <si>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</si>
  <si>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</si>
  <si>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</si>
  <si>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</si>
  <si>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</si>
  <si>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</si>
  <si>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</si>
  <si>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</si>
  <si>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</si>
  <si>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</si>
  <si>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</si>
  <si>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</si>
  <si>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</si>
  <si>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</si>
  <si>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</si>
  <si>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</si>
  <si>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</si>
  <si>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</si>
  <si>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</si>
  <si>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</si>
  <si>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</si>
  <si>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</si>
  <si>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</si>
  <si>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</si>
  <si>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</si>
  <si>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</si>
  <si>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</si>
  <si>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</si>
  <si>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</si>
  <si>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</si>
  <si>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</si>
  <si>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</si>
  <si>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</si>
  <si>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</si>
  <si>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</si>
  <si>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</si>
  <si>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</si>
  <si>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</si>
  <si>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</si>
  <si>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</si>
  <si>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</si>
  <si>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</si>
  <si>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</si>
  <si>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</si>
  <si>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</si>
  <si>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</si>
  <si>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</si>
  <si>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</si>
  <si>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</si>
  <si>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</si>
  <si>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</si>
  <si>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</si>
  <si>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</si>
  <si>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</si>
  <si>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</si>
  <si>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</si>
  <si>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</si>
  <si>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</si>
  <si>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</si>
  <si>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</si>
  <si>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</si>
  <si>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</si>
  <si>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</si>
  <si>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</si>
  <si>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</si>
  <si>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</si>
  <si>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</si>
  <si>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</si>
  <si>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</si>
  <si>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</si>
  <si>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</si>
  <si>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</si>
  <si>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</si>
  <si>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</si>
  <si>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</si>
  <si>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</si>
  <si>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</si>
  <si>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</si>
  <si>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</si>
  <si>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</si>
  <si>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</si>
  <si>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</si>
  <si>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</si>
  <si>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</si>
  <si>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</si>
  <si>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</si>
  <si>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</si>
  <si>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</si>
  <si>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</si>
  <si>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</si>
  <si>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</si>
  <si>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</si>
  <si>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</si>
  <si>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</si>
  <si>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</si>
  <si>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</si>
  <si>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</si>
  <si>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</si>
  <si>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</si>
  <si>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</si>
  <si>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</si>
  <si>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</si>
  <si>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</si>
  <si>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</si>
  <si>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</si>
  <si>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</si>
  <si>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</si>
  <si>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</si>
  <si>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</si>
  <si>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</si>
  <si>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</si>
  <si>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</si>
  <si>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</si>
  <si>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</si>
  <si>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</si>
  <si>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</si>
  <si>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</si>
  <si>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</si>
  <si>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</si>
  <si>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</si>
  <si>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</si>
  <si>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</si>
  <si>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</si>
  <si>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</si>
  <si>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</si>
  <si>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</si>
  <si>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</si>
  <si>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</si>
  <si>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</si>
  <si>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</si>
  <si>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</si>
  <si>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</si>
  <si>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</si>
  <si>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</si>
  <si>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</si>
  <si>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</si>
  <si>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</si>
  <si>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</si>
  <si>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</si>
  <si>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</si>
  <si>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</si>
  <si>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</si>
  <si>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</si>
  <si>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</si>
  <si>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</si>
  <si>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</si>
  <si>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</si>
  <si>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</si>
  <si>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</si>
  <si>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</si>
  <si>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</si>
  <si>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</si>
  <si>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</si>
  <si>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</si>
  <si>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</si>
  <si>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</si>
  <si>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</si>
  <si>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</si>
  <si>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</si>
  <si>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</si>
  <si>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</si>
  <si>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</si>
  <si>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</si>
  <si>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</si>
  <si>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</si>
  <si>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</si>
  <si>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</si>
  <si>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</si>
  <si>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</si>
  <si>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</si>
  <si>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</si>
  <si>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</si>
  <si>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</si>
  <si>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</si>
  <si>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</si>
  <si>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</si>
  <si>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</si>
  <si>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</si>
  <si>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</si>
  <si>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</si>
  <si>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</si>
  <si>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</si>
  <si>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</si>
  <si>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</si>
  <si>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</si>
  <si>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</si>
  <si>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</si>
  <si>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</si>
  <si>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</si>
  <si>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</si>
  <si>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</si>
  <si>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</si>
  <si>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</si>
  <si>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</si>
  <si>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</si>
  <si>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</si>
  <si>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</si>
  <si>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</si>
  <si>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</si>
  <si>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</si>
  <si>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</si>
  <si>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</si>
  <si>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</si>
  <si>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</si>
  <si>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</si>
  <si>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</si>
  <si>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</si>
  <si>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</si>
  <si>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</si>
  <si>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</si>
  <si>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</si>
  <si>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</si>
  <si>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</si>
  <si>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</si>
  <si>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</si>
  <si>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</si>
  <si>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</si>
  <si>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</si>
  <si>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</si>
  <si>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</si>
  <si>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</si>
  <si>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</si>
  <si>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</si>
  <si>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</si>
  <si>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</si>
  <si>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</si>
  <si>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</si>
  <si>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</si>
  <si>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</si>
  <si>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</si>
  <si>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</si>
  <si>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</si>
  <si>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</si>
  <si>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</si>
  <si>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</si>
  <si>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</si>
  <si>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</si>
  <si>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</si>
  <si>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</si>
  <si>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</si>
  <si>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</si>
  <si>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</si>
  <si>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</si>
  <si>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</si>
  <si>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</si>
  <si>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</si>
  <si>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</si>
  <si>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</si>
  <si>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</si>
  <si>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</si>
  <si>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</si>
  <si>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</si>
  <si>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</si>
  <si>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</si>
  <si>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</si>
  <si>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</si>
  <si>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</si>
  <si>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</si>
  <si>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</si>
  <si>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</si>
  <si>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</si>
  <si>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</si>
  <si>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</si>
  <si>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</si>
  <si>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</si>
  <si>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</si>
  <si>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</si>
  <si>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</si>
  <si>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</si>
  <si>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</si>
  <si>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</si>
  <si>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</si>
  <si>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</si>
  <si>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</si>
  <si>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</si>
  <si>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</si>
  <si>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</si>
  <si>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</si>
  <si>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</si>
  <si>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</si>
  <si>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</si>
  <si>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</si>
  <si>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</si>
  <si>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</si>
  <si>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</si>
  <si>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</si>
  <si>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</si>
  <si>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</si>
  <si>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</si>
  <si>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</si>
  <si>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</si>
  <si>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</si>
  <si>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</si>
  <si>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</si>
  <si>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</si>
  <si>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</si>
  <si>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</si>
  <si>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</si>
  <si>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</si>
  <si>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</si>
  <si>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</si>
  <si>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</si>
  <si>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</si>
  <si>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</si>
  <si>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</si>
  <si>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</si>
  <si>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</si>
  <si>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</si>
  <si>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</si>
  <si>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</si>
  <si>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</si>
  <si>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</si>
  <si>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</si>
  <si>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</si>
  <si>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</si>
  <si>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</si>
  <si>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</si>
  <si>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</si>
  <si>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</si>
  <si>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</si>
  <si>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</si>
  <si>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</si>
  <si>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</si>
  <si>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</si>
  <si>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</si>
  <si>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</si>
  <si>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</si>
  <si>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</si>
  <si>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</si>
  <si>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</si>
  <si>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</si>
  <si>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</si>
  <si>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</si>
  <si>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</si>
  <si>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</si>
  <si>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</si>
  <si>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</si>
  <si>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</si>
  <si>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</si>
  <si>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</si>
  <si>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</si>
  <si>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</si>
  <si>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</si>
  <si>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</si>
  <si>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</si>
  <si>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</si>
  <si>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</si>
  <si>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</si>
  <si>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</si>
  <si>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</si>
  <si>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</si>
  <si>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</si>
  <si>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</si>
  <si>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</si>
  <si>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</si>
  <si>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</si>
  <si>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</si>
  <si>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</si>
  <si>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</si>
  <si>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</si>
  <si>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</si>
  <si>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</si>
  <si>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</si>
  <si>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</si>
  <si>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</si>
  <si>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</si>
  <si>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</si>
  <si>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</si>
  <si>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</si>
  <si>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</si>
  <si>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</si>
  <si>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</si>
  <si>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</si>
  <si>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</si>
  <si>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</si>
  <si>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</si>
  <si>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</si>
  <si>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</si>
  <si>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</si>
  <si>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</si>
  <si>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</si>
  <si>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</si>
  <si>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</si>
  <si>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</si>
  <si>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</si>
  <si>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</si>
  <si>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</si>
  <si>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</si>
  <si>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</si>
  <si>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</si>
  <si>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</si>
  <si>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</si>
  <si>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</si>
  <si>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</si>
  <si>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</si>
  <si>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</si>
  <si>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</si>
  <si>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</si>
  <si>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</si>
  <si>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</si>
  <si>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</si>
  <si>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</si>
  <si>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</si>
  <si>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</si>
  <si>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</si>
  <si>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</si>
  <si>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</si>
  <si>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</si>
  <si>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</si>
  <si>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</si>
  <si>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</si>
  <si>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</si>
  <si>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</si>
  <si>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</si>
  <si>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</si>
  <si>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</si>
  <si>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</si>
  <si>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</si>
  <si>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</si>
  <si>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</si>
  <si>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</si>
  <si>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</si>
  <si>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</si>
  <si>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</si>
  <si>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</si>
  <si>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</si>
  <si>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</si>
  <si>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</si>
  <si>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</si>
  <si>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</si>
  <si>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</si>
  <si>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</si>
  <si>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</si>
  <si>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</si>
  <si>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</si>
  <si>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</si>
  <si>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</si>
  <si>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</si>
  <si>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</si>
  <si>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</si>
  <si>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</si>
  <si>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</si>
  <si>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</si>
  <si>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</si>
  <si>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</si>
  <si>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</si>
  <si>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</si>
  <si>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</si>
  <si>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</si>
  <si>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</si>
  <si>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</si>
  <si>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</si>
  <si>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</si>
  <si>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</si>
  <si>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</si>
  <si>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</si>
  <si>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</si>
  <si>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</si>
  <si>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</si>
  <si>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</si>
  <si>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</si>
  <si>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</si>
  <si>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</si>
  <si>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</si>
  <si>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</si>
  <si>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</si>
  <si>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</si>
  <si>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</si>
  <si>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</si>
  <si>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</si>
  <si>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</si>
  <si>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</si>
  <si>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</si>
  <si>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</si>
  <si>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</si>
  <si>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</si>
  <si>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</si>
  <si>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</si>
  <si>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</si>
  <si>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</si>
  <si>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</si>
  <si>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4th QUARTER ENDED 30 JUNE 2012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</si>
</sst>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1" xfId="0" applyFont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 horizontal="center" vertical="top" wrapText="1"/>
      <protection/>
    </xf>
    <xf numFmtId="0" fontId="21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/>
      <protection/>
    </xf>
    <xf numFmtId="170" fontId="2" fillId="0" borderId="14" xfId="0" applyNumberFormat="1" applyFont="1" applyBorder="1" applyAlignment="1" applyProtection="1">
      <alignment/>
      <protection/>
    </xf>
    <xf numFmtId="170" fontId="2" fillId="0" borderId="15" xfId="0" applyNumberFormat="1" applyFont="1" applyBorder="1" applyAlignment="1" applyProtection="1">
      <alignment/>
      <protection/>
    </xf>
    <xf numFmtId="171" fontId="2" fillId="0" borderId="16" xfId="0" applyNumberFormat="1" applyFont="1" applyBorder="1" applyAlignment="1" applyProtection="1">
      <alignment/>
      <protection/>
    </xf>
    <xf numFmtId="170" fontId="2" fillId="0" borderId="16" xfId="0" applyNumberFormat="1" applyFont="1" applyBorder="1" applyAlignment="1" applyProtection="1">
      <alignment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170" fontId="21" fillId="0" borderId="17" xfId="0" applyNumberFormat="1" applyFont="1" applyBorder="1" applyAlignment="1" applyProtection="1">
      <alignment wrapText="1"/>
      <protection/>
    </xf>
    <xf numFmtId="170" fontId="2" fillId="0" borderId="0" xfId="0" applyNumberFormat="1" applyFont="1" applyBorder="1" applyAlignment="1" applyProtection="1">
      <alignment/>
      <protection/>
    </xf>
    <xf numFmtId="171" fontId="2" fillId="0" borderId="18" xfId="0" applyNumberFormat="1" applyFont="1" applyBorder="1" applyAlignment="1" applyProtection="1">
      <alignment/>
      <protection/>
    </xf>
    <xf numFmtId="170" fontId="2" fillId="0" borderId="17" xfId="0" applyNumberFormat="1" applyFont="1" applyBorder="1" applyAlignment="1" applyProtection="1">
      <alignment/>
      <protection/>
    </xf>
    <xf numFmtId="170" fontId="2" fillId="0" borderId="18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horizontal="left" wrapText="1" inden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172" fontId="23" fillId="0" borderId="17" xfId="0" applyNumberFormat="1" applyFont="1" applyBorder="1" applyAlignment="1" applyProtection="1">
      <alignment wrapText="1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18" xfId="0" applyNumberFormat="1" applyFont="1" applyFill="1" applyBorder="1" applyAlignment="1" applyProtection="1">
      <alignment/>
      <protection/>
    </xf>
    <xf numFmtId="172" fontId="2" fillId="0" borderId="17" xfId="0" applyNumberFormat="1" applyFont="1" applyFill="1" applyBorder="1" applyAlignment="1" applyProtection="1">
      <alignment/>
      <protection/>
    </xf>
    <xf numFmtId="172" fontId="2" fillId="0" borderId="18" xfId="0" applyNumberFormat="1" applyFont="1" applyFill="1" applyBorder="1" applyAlignment="1" applyProtection="1">
      <alignment/>
      <protection/>
    </xf>
    <xf numFmtId="0" fontId="21" fillId="0" borderId="17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 vertical="center"/>
      <protection/>
    </xf>
    <xf numFmtId="172" fontId="21" fillId="0" borderId="17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8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righ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 horizontal="left" vertical="center"/>
      <protection/>
    </xf>
    <xf numFmtId="172" fontId="21" fillId="0" borderId="19" xfId="0" applyNumberFormat="1" applyFont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171" fontId="24" fillId="0" borderId="21" xfId="0" applyNumberFormat="1" applyFont="1" applyFill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vertical="center"/>
      <protection/>
    </xf>
    <xf numFmtId="172" fontId="2" fillId="0" borderId="17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18" xfId="0" applyNumberFormat="1" applyFont="1" applyBorder="1" applyAlignment="1" applyProtection="1">
      <alignment/>
      <protection/>
    </xf>
    <xf numFmtId="172" fontId="21" fillId="0" borderId="17" xfId="0" applyNumberFormat="1" applyFont="1" applyBorder="1" applyAlignment="1" applyProtection="1">
      <alignment wrapText="1"/>
      <protection/>
    </xf>
    <xf numFmtId="0" fontId="21" fillId="0" borderId="22" xfId="0" applyFont="1" applyBorder="1" applyAlignment="1" applyProtection="1">
      <alignment horizontal="right"/>
      <protection/>
    </xf>
    <xf numFmtId="0" fontId="21" fillId="0" borderId="23" xfId="0" applyFont="1" applyBorder="1" applyAlignment="1" applyProtection="1">
      <alignment horizontal="left"/>
      <protection/>
    </xf>
    <xf numFmtId="0" fontId="21" fillId="0" borderId="24" xfId="0" applyFont="1" applyBorder="1" applyAlignment="1" applyProtection="1">
      <alignment horizontal="left" vertical="center"/>
      <protection/>
    </xf>
    <xf numFmtId="172" fontId="21" fillId="0" borderId="22" xfId="0" applyNumberFormat="1" applyFont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171" fontId="24" fillId="0" borderId="24" xfId="0" applyNumberFormat="1" applyFont="1" applyFill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0" fontId="21" fillId="0" borderId="25" xfId="0" applyFont="1" applyBorder="1" applyAlignment="1" applyProtection="1">
      <alignment horizontal="righ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 horizontal="left" vertical="center"/>
      <protection/>
    </xf>
    <xf numFmtId="172" fontId="21" fillId="0" borderId="25" xfId="0" applyNumberFormat="1" applyFont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171" fontId="24" fillId="0" borderId="27" xfId="0" applyNumberFormat="1" applyFont="1" applyFill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0" fontId="21" fillId="0" borderId="28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 vertical="center"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10" xfId="0" applyNumberFormat="1" applyFont="1" applyBorder="1" applyAlignment="1" applyProtection="1">
      <alignment/>
      <protection/>
    </xf>
    <xf numFmtId="171" fontId="21" fillId="0" borderId="29" xfId="0" applyNumberFormat="1" applyFont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10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 applyProtection="1">
      <alignment wrapText="1"/>
      <protection/>
    </xf>
    <xf numFmtId="0" fontId="22" fillId="0" borderId="1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3" customWidth="1"/>
    <col min="2" max="2" width="23.28125" style="83" customWidth="1"/>
    <col min="3" max="3" width="6.7109375" style="83" customWidth="1"/>
    <col min="4" max="6" width="11.7109375" style="83" customWidth="1"/>
    <col min="7" max="7" width="9.7109375" style="83" customWidth="1"/>
    <col min="8" max="23" width="10.7109375" style="83" customWidth="1"/>
    <col min="24" max="16384" width="9.140625" style="6" customWidth="1"/>
  </cols>
  <sheetData>
    <row r="1" spans="1:23" ht="11.25">
      <c r="A1" s="5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ht="12.75">
      <c r="A2" s="84"/>
      <c r="B2" s="85" t="s">
        <v>645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48" customHeight="1">
      <c r="A3" s="7"/>
      <c r="B3" s="8" t="s">
        <v>0</v>
      </c>
      <c r="C3" s="9" t="s">
        <v>1</v>
      </c>
      <c r="D3" s="10" t="s">
        <v>2</v>
      </c>
      <c r="E3" s="11" t="s">
        <v>3</v>
      </c>
      <c r="F3" s="11" t="s">
        <v>642</v>
      </c>
      <c r="G3" s="12" t="s">
        <v>4</v>
      </c>
      <c r="H3" s="10" t="s">
        <v>643</v>
      </c>
      <c r="I3" s="11" t="s">
        <v>5</v>
      </c>
      <c r="J3" s="12" t="s">
        <v>6</v>
      </c>
      <c r="K3" s="12" t="s">
        <v>7</v>
      </c>
      <c r="L3" s="10" t="s">
        <v>8</v>
      </c>
      <c r="M3" s="11" t="s">
        <v>9</v>
      </c>
      <c r="N3" s="12" t="s">
        <v>10</v>
      </c>
      <c r="O3" s="12" t="s">
        <v>11</v>
      </c>
      <c r="P3" s="10" t="s">
        <v>12</v>
      </c>
      <c r="Q3" s="11" t="s">
        <v>13</v>
      </c>
      <c r="R3" s="12" t="s">
        <v>14</v>
      </c>
      <c r="S3" s="12" t="s">
        <v>15</v>
      </c>
      <c r="T3" s="10" t="s">
        <v>16</v>
      </c>
      <c r="U3" s="11" t="s">
        <v>644</v>
      </c>
      <c r="V3" s="12" t="s">
        <v>17</v>
      </c>
      <c r="W3" s="12" t="s">
        <v>18</v>
      </c>
    </row>
    <row r="4" spans="1:23" ht="11.25">
      <c r="A4" s="13"/>
      <c r="B4" s="14"/>
      <c r="C4" s="15"/>
      <c r="D4" s="16"/>
      <c r="E4" s="17"/>
      <c r="F4" s="17"/>
      <c r="G4" s="18"/>
      <c r="H4" s="16"/>
      <c r="I4" s="17"/>
      <c r="J4" s="19"/>
      <c r="K4" s="19"/>
      <c r="L4" s="16"/>
      <c r="M4" s="17"/>
      <c r="N4" s="19"/>
      <c r="O4" s="19"/>
      <c r="P4" s="16"/>
      <c r="Q4" s="17"/>
      <c r="R4" s="19"/>
      <c r="S4" s="19"/>
      <c r="T4" s="16"/>
      <c r="U4" s="17"/>
      <c r="V4" s="19"/>
      <c r="W4" s="19"/>
    </row>
    <row r="5" spans="1:23" ht="11.25">
      <c r="A5" s="20"/>
      <c r="B5" s="21" t="s">
        <v>19</v>
      </c>
      <c r="C5" s="22"/>
      <c r="D5" s="23"/>
      <c r="E5" s="24"/>
      <c r="F5" s="24"/>
      <c r="G5" s="25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</row>
    <row r="6" spans="1:23" ht="11.25">
      <c r="A6" s="28" t="s">
        <v>20</v>
      </c>
      <c r="B6" s="29" t="s">
        <v>21</v>
      </c>
      <c r="C6" s="30" t="s">
        <v>22</v>
      </c>
      <c r="D6" s="31">
        <v>4307707264</v>
      </c>
      <c r="E6" s="32">
        <v>4016118002</v>
      </c>
      <c r="F6" s="32">
        <v>3359550401</v>
      </c>
      <c r="G6" s="33">
        <f>IF($E6=0,0,$F6/$E6)</f>
        <v>0.8365168551638588</v>
      </c>
      <c r="H6" s="34">
        <v>977900886</v>
      </c>
      <c r="I6" s="32">
        <v>351617535</v>
      </c>
      <c r="J6" s="35">
        <v>153539811</v>
      </c>
      <c r="K6" s="35">
        <v>1483058232</v>
      </c>
      <c r="L6" s="34">
        <v>143970170</v>
      </c>
      <c r="M6" s="32">
        <v>155748706</v>
      </c>
      <c r="N6" s="35">
        <v>405892578</v>
      </c>
      <c r="O6" s="35">
        <v>705611454</v>
      </c>
      <c r="P6" s="34">
        <v>175656378</v>
      </c>
      <c r="Q6" s="32">
        <v>132410091</v>
      </c>
      <c r="R6" s="35">
        <v>380325273</v>
      </c>
      <c r="S6" s="35">
        <v>688391742</v>
      </c>
      <c r="T6" s="34">
        <v>139258701</v>
      </c>
      <c r="U6" s="32">
        <v>180785833</v>
      </c>
      <c r="V6" s="35">
        <v>162444439</v>
      </c>
      <c r="W6" s="35">
        <v>482488973</v>
      </c>
    </row>
    <row r="7" spans="1:23" ht="11.25">
      <c r="A7" s="28" t="s">
        <v>20</v>
      </c>
      <c r="B7" s="29" t="s">
        <v>23</v>
      </c>
      <c r="C7" s="30" t="s">
        <v>24</v>
      </c>
      <c r="D7" s="31">
        <v>7616420630</v>
      </c>
      <c r="E7" s="32">
        <v>7616420630</v>
      </c>
      <c r="F7" s="32">
        <v>7127784478</v>
      </c>
      <c r="G7" s="33">
        <f>IF($E7=0,0,$F7/$E7)</f>
        <v>0.9358443846870363</v>
      </c>
      <c r="H7" s="34">
        <v>740202713</v>
      </c>
      <c r="I7" s="32">
        <v>255109114</v>
      </c>
      <c r="J7" s="35">
        <v>605650419</v>
      </c>
      <c r="K7" s="35">
        <v>1600962246</v>
      </c>
      <c r="L7" s="34">
        <v>463600748</v>
      </c>
      <c r="M7" s="32">
        <v>490857337</v>
      </c>
      <c r="N7" s="35">
        <v>936900509</v>
      </c>
      <c r="O7" s="35">
        <v>1891358594</v>
      </c>
      <c r="P7" s="34">
        <v>437931534</v>
      </c>
      <c r="Q7" s="32">
        <v>448751991</v>
      </c>
      <c r="R7" s="35">
        <v>879354825</v>
      </c>
      <c r="S7" s="35">
        <v>1766038350</v>
      </c>
      <c r="T7" s="34">
        <v>495270445</v>
      </c>
      <c r="U7" s="32">
        <v>568084872</v>
      </c>
      <c r="V7" s="35">
        <v>806069971</v>
      </c>
      <c r="W7" s="35">
        <v>1869425288</v>
      </c>
    </row>
    <row r="8" spans="1:23" ht="11.25">
      <c r="A8" s="36"/>
      <c r="B8" s="37" t="s">
        <v>25</v>
      </c>
      <c r="C8" s="38"/>
      <c r="D8" s="39">
        <f>SUM(D6:D7)</f>
        <v>11924127894</v>
      </c>
      <c r="E8" s="40">
        <f>SUM(E6:E7)</f>
        <v>11632538632</v>
      </c>
      <c r="F8" s="40">
        <f>SUM(F6:F7)</f>
        <v>10487334879</v>
      </c>
      <c r="G8" s="41">
        <f>IF($E8=0,0,$F8/$E8)</f>
        <v>0.9015516914038304</v>
      </c>
      <c r="H8" s="42">
        <f aca="true" t="shared" si="0" ref="H8:W8">SUM(H6:H7)</f>
        <v>1718103599</v>
      </c>
      <c r="I8" s="40">
        <f t="shared" si="0"/>
        <v>606726649</v>
      </c>
      <c r="J8" s="43">
        <f t="shared" si="0"/>
        <v>759190230</v>
      </c>
      <c r="K8" s="43">
        <f t="shared" si="0"/>
        <v>3084020478</v>
      </c>
      <c r="L8" s="42">
        <f t="shared" si="0"/>
        <v>607570918</v>
      </c>
      <c r="M8" s="40">
        <f t="shared" si="0"/>
        <v>646606043</v>
      </c>
      <c r="N8" s="43">
        <f t="shared" si="0"/>
        <v>1342793087</v>
      </c>
      <c r="O8" s="43">
        <f t="shared" si="0"/>
        <v>2596970048</v>
      </c>
      <c r="P8" s="42">
        <f t="shared" si="0"/>
        <v>613587912</v>
      </c>
      <c r="Q8" s="40">
        <f t="shared" si="0"/>
        <v>581162082</v>
      </c>
      <c r="R8" s="43">
        <f t="shared" si="0"/>
        <v>1259680098</v>
      </c>
      <c r="S8" s="43">
        <f t="shared" si="0"/>
        <v>2454430092</v>
      </c>
      <c r="T8" s="42">
        <f t="shared" si="0"/>
        <v>634529146</v>
      </c>
      <c r="U8" s="40">
        <f t="shared" si="0"/>
        <v>748870705</v>
      </c>
      <c r="V8" s="43">
        <f t="shared" si="0"/>
        <v>968514410</v>
      </c>
      <c r="W8" s="43">
        <f t="shared" si="0"/>
        <v>2351914261</v>
      </c>
    </row>
    <row r="9" spans="1:23" ht="11.25">
      <c r="A9" s="28" t="s">
        <v>26</v>
      </c>
      <c r="B9" s="29" t="s">
        <v>27</v>
      </c>
      <c r="C9" s="30" t="s">
        <v>28</v>
      </c>
      <c r="D9" s="31">
        <v>167427637</v>
      </c>
      <c r="E9" s="32">
        <v>167427637</v>
      </c>
      <c r="F9" s="32">
        <v>135952571</v>
      </c>
      <c r="G9" s="33">
        <f>IF($E9=0,0,$F9/$E9)</f>
        <v>0.8120079422729952</v>
      </c>
      <c r="H9" s="34">
        <v>43291410</v>
      </c>
      <c r="I9" s="32">
        <v>6763967</v>
      </c>
      <c r="J9" s="35">
        <v>6947098</v>
      </c>
      <c r="K9" s="35">
        <v>57002475</v>
      </c>
      <c r="L9" s="34">
        <v>6960210</v>
      </c>
      <c r="M9" s="32">
        <v>7378951</v>
      </c>
      <c r="N9" s="35">
        <v>6888775</v>
      </c>
      <c r="O9" s="35">
        <v>21227936</v>
      </c>
      <c r="P9" s="34">
        <v>7992574</v>
      </c>
      <c r="Q9" s="32">
        <v>16583601</v>
      </c>
      <c r="R9" s="35">
        <v>16983095</v>
      </c>
      <c r="S9" s="35">
        <v>41559270</v>
      </c>
      <c r="T9" s="34">
        <v>7407889</v>
      </c>
      <c r="U9" s="32">
        <v>8755001</v>
      </c>
      <c r="V9" s="35">
        <v>0</v>
      </c>
      <c r="W9" s="35">
        <v>16162890</v>
      </c>
    </row>
    <row r="10" spans="1:23" ht="11.25">
      <c r="A10" s="28" t="s">
        <v>26</v>
      </c>
      <c r="B10" s="29" t="s">
        <v>29</v>
      </c>
      <c r="C10" s="30" t="s">
        <v>30</v>
      </c>
      <c r="D10" s="31">
        <v>156180378</v>
      </c>
      <c r="E10" s="32">
        <v>158414125</v>
      </c>
      <c r="F10" s="32">
        <v>153311864</v>
      </c>
      <c r="G10" s="33">
        <f aca="true" t="shared" si="1" ref="G10:G41">IF($E10=0,0,$F10/$E10)</f>
        <v>0.9677916284295986</v>
      </c>
      <c r="H10" s="34">
        <v>28301025</v>
      </c>
      <c r="I10" s="32">
        <v>7661720</v>
      </c>
      <c r="J10" s="35">
        <v>7997529</v>
      </c>
      <c r="K10" s="35">
        <v>43960274</v>
      </c>
      <c r="L10" s="34">
        <v>11518464</v>
      </c>
      <c r="M10" s="32">
        <v>10687979</v>
      </c>
      <c r="N10" s="35">
        <v>17824542</v>
      </c>
      <c r="O10" s="35">
        <v>40030985</v>
      </c>
      <c r="P10" s="34">
        <v>10078711</v>
      </c>
      <c r="Q10" s="32">
        <v>8963041</v>
      </c>
      <c r="R10" s="35">
        <v>16466814</v>
      </c>
      <c r="S10" s="35">
        <v>35508566</v>
      </c>
      <c r="T10" s="34">
        <v>9895062</v>
      </c>
      <c r="U10" s="32">
        <v>11657851</v>
      </c>
      <c r="V10" s="35">
        <v>12259126</v>
      </c>
      <c r="W10" s="35">
        <v>33812039</v>
      </c>
    </row>
    <row r="11" spans="1:23" ht="11.25">
      <c r="A11" s="28" t="s">
        <v>26</v>
      </c>
      <c r="B11" s="29" t="s">
        <v>31</v>
      </c>
      <c r="C11" s="30" t="s">
        <v>32</v>
      </c>
      <c r="D11" s="31">
        <v>41841048</v>
      </c>
      <c r="E11" s="32">
        <v>41841048</v>
      </c>
      <c r="F11" s="32">
        <v>37464767</v>
      </c>
      <c r="G11" s="33">
        <f t="shared" si="1"/>
        <v>0.8954069936297963</v>
      </c>
      <c r="H11" s="34">
        <v>289275</v>
      </c>
      <c r="I11" s="32">
        <v>766295</v>
      </c>
      <c r="J11" s="35">
        <v>2129999</v>
      </c>
      <c r="K11" s="35">
        <v>3185569</v>
      </c>
      <c r="L11" s="34">
        <v>729744</v>
      </c>
      <c r="M11" s="32">
        <v>744148</v>
      </c>
      <c r="N11" s="35">
        <v>764592</v>
      </c>
      <c r="O11" s="35">
        <v>2238484</v>
      </c>
      <c r="P11" s="34">
        <v>109931</v>
      </c>
      <c r="Q11" s="32">
        <v>18454124</v>
      </c>
      <c r="R11" s="35">
        <v>1446792</v>
      </c>
      <c r="S11" s="35">
        <v>20010847</v>
      </c>
      <c r="T11" s="34">
        <v>6284627</v>
      </c>
      <c r="U11" s="32">
        <v>1472011</v>
      </c>
      <c r="V11" s="35">
        <v>4273229</v>
      </c>
      <c r="W11" s="35">
        <v>12029867</v>
      </c>
    </row>
    <row r="12" spans="1:23" ht="11.25">
      <c r="A12" s="28" t="s">
        <v>26</v>
      </c>
      <c r="B12" s="29" t="s">
        <v>33</v>
      </c>
      <c r="C12" s="30" t="s">
        <v>34</v>
      </c>
      <c r="D12" s="31">
        <v>296781040</v>
      </c>
      <c r="E12" s="32">
        <v>227833070</v>
      </c>
      <c r="F12" s="32">
        <v>276160879</v>
      </c>
      <c r="G12" s="33">
        <f t="shared" si="1"/>
        <v>1.2121193775776273</v>
      </c>
      <c r="H12" s="34">
        <v>58914926</v>
      </c>
      <c r="I12" s="32">
        <v>15164646</v>
      </c>
      <c r="J12" s="35">
        <v>14113826</v>
      </c>
      <c r="K12" s="35">
        <v>88193398</v>
      </c>
      <c r="L12" s="34">
        <v>13469472</v>
      </c>
      <c r="M12" s="32">
        <v>38408213</v>
      </c>
      <c r="N12" s="35">
        <v>24974236</v>
      </c>
      <c r="O12" s="35">
        <v>76851921</v>
      </c>
      <c r="P12" s="34">
        <v>22356032</v>
      </c>
      <c r="Q12" s="32">
        <v>19708249</v>
      </c>
      <c r="R12" s="35">
        <v>37452451</v>
      </c>
      <c r="S12" s="35">
        <v>79516732</v>
      </c>
      <c r="T12" s="34">
        <v>4949111</v>
      </c>
      <c r="U12" s="32">
        <v>2462471</v>
      </c>
      <c r="V12" s="35">
        <v>24187246</v>
      </c>
      <c r="W12" s="35">
        <v>31598828</v>
      </c>
    </row>
    <row r="13" spans="1:23" ht="11.25">
      <c r="A13" s="28" t="s">
        <v>26</v>
      </c>
      <c r="B13" s="29" t="s">
        <v>35</v>
      </c>
      <c r="C13" s="30" t="s">
        <v>36</v>
      </c>
      <c r="D13" s="31">
        <v>259280744</v>
      </c>
      <c r="E13" s="32">
        <v>259280744</v>
      </c>
      <c r="F13" s="32">
        <v>223929207</v>
      </c>
      <c r="G13" s="33">
        <f t="shared" si="1"/>
        <v>0.863655370411927</v>
      </c>
      <c r="H13" s="34">
        <v>18509415</v>
      </c>
      <c r="I13" s="32">
        <v>36583854</v>
      </c>
      <c r="J13" s="35">
        <v>17224779</v>
      </c>
      <c r="K13" s="35">
        <v>72318048</v>
      </c>
      <c r="L13" s="34">
        <v>13180250</v>
      </c>
      <c r="M13" s="32">
        <v>18934680</v>
      </c>
      <c r="N13" s="35">
        <v>39938840</v>
      </c>
      <c r="O13" s="35">
        <v>72053770</v>
      </c>
      <c r="P13" s="34">
        <v>17731223</v>
      </c>
      <c r="Q13" s="32">
        <v>15861146</v>
      </c>
      <c r="R13" s="35">
        <v>17553142</v>
      </c>
      <c r="S13" s="35">
        <v>51145511</v>
      </c>
      <c r="T13" s="34">
        <v>17461468</v>
      </c>
      <c r="U13" s="32">
        <v>10950410</v>
      </c>
      <c r="V13" s="35">
        <v>0</v>
      </c>
      <c r="W13" s="35">
        <v>28411878</v>
      </c>
    </row>
    <row r="14" spans="1:23" ht="11.25">
      <c r="A14" s="28" t="s">
        <v>26</v>
      </c>
      <c r="B14" s="29" t="s">
        <v>37</v>
      </c>
      <c r="C14" s="30" t="s">
        <v>38</v>
      </c>
      <c r="D14" s="31">
        <v>111031835</v>
      </c>
      <c r="E14" s="32">
        <v>111031835</v>
      </c>
      <c r="F14" s="32">
        <v>78384335</v>
      </c>
      <c r="G14" s="33">
        <f t="shared" si="1"/>
        <v>0.7059627088032905</v>
      </c>
      <c r="H14" s="34">
        <v>8841964</v>
      </c>
      <c r="I14" s="32">
        <v>17374266</v>
      </c>
      <c r="J14" s="35">
        <v>592145</v>
      </c>
      <c r="K14" s="35">
        <v>26808375</v>
      </c>
      <c r="L14" s="34">
        <v>3807069</v>
      </c>
      <c r="M14" s="32">
        <v>4553763</v>
      </c>
      <c r="N14" s="35">
        <v>3951974</v>
      </c>
      <c r="O14" s="35">
        <v>12312806</v>
      </c>
      <c r="P14" s="34">
        <v>14338572</v>
      </c>
      <c r="Q14" s="32">
        <v>4699670</v>
      </c>
      <c r="R14" s="35">
        <v>3183786</v>
      </c>
      <c r="S14" s="35">
        <v>22222028</v>
      </c>
      <c r="T14" s="34">
        <v>5223106</v>
      </c>
      <c r="U14" s="32">
        <v>5889408</v>
      </c>
      <c r="V14" s="35">
        <v>5928612</v>
      </c>
      <c r="W14" s="35">
        <v>17041126</v>
      </c>
    </row>
    <row r="15" spans="1:23" ht="11.25">
      <c r="A15" s="28" t="s">
        <v>26</v>
      </c>
      <c r="B15" s="29" t="s">
        <v>39</v>
      </c>
      <c r="C15" s="30" t="s">
        <v>40</v>
      </c>
      <c r="D15" s="31">
        <v>44468582</v>
      </c>
      <c r="E15" s="32">
        <v>44468582</v>
      </c>
      <c r="F15" s="32">
        <v>17265103</v>
      </c>
      <c r="G15" s="33">
        <f t="shared" si="1"/>
        <v>0.388253958716291</v>
      </c>
      <c r="H15" s="34">
        <v>1323006</v>
      </c>
      <c r="I15" s="32">
        <v>1813540</v>
      </c>
      <c r="J15" s="35">
        <v>1416962</v>
      </c>
      <c r="K15" s="35">
        <v>4553508</v>
      </c>
      <c r="L15" s="34">
        <v>189490</v>
      </c>
      <c r="M15" s="32">
        <v>2489572</v>
      </c>
      <c r="N15" s="35">
        <v>1507519</v>
      </c>
      <c r="O15" s="35">
        <v>4186581</v>
      </c>
      <c r="P15" s="34">
        <v>1080221</v>
      </c>
      <c r="Q15" s="32">
        <v>992421</v>
      </c>
      <c r="R15" s="35">
        <v>974495</v>
      </c>
      <c r="S15" s="35">
        <v>3047137</v>
      </c>
      <c r="T15" s="34">
        <v>1473223</v>
      </c>
      <c r="U15" s="32">
        <v>1175159</v>
      </c>
      <c r="V15" s="35">
        <v>2829495</v>
      </c>
      <c r="W15" s="35">
        <v>5477877</v>
      </c>
    </row>
    <row r="16" spans="1:23" ht="11.25">
      <c r="A16" s="28" t="s">
        <v>26</v>
      </c>
      <c r="B16" s="29" t="s">
        <v>41</v>
      </c>
      <c r="C16" s="30" t="s">
        <v>42</v>
      </c>
      <c r="D16" s="31">
        <v>521253373</v>
      </c>
      <c r="E16" s="32">
        <v>468713617</v>
      </c>
      <c r="F16" s="32">
        <v>315326016</v>
      </c>
      <c r="G16" s="33">
        <f t="shared" si="1"/>
        <v>0.6727477175044394</v>
      </c>
      <c r="H16" s="34">
        <v>37269000</v>
      </c>
      <c r="I16" s="32">
        <v>22146419</v>
      </c>
      <c r="J16" s="35">
        <v>16404318</v>
      </c>
      <c r="K16" s="35">
        <v>75819737</v>
      </c>
      <c r="L16" s="34">
        <v>26267112</v>
      </c>
      <c r="M16" s="32">
        <v>23184607</v>
      </c>
      <c r="N16" s="35">
        <v>19875593</v>
      </c>
      <c r="O16" s="35">
        <v>69327312</v>
      </c>
      <c r="P16" s="34">
        <v>39853486</v>
      </c>
      <c r="Q16" s="32">
        <v>21839703</v>
      </c>
      <c r="R16" s="35">
        <v>25453955</v>
      </c>
      <c r="S16" s="35">
        <v>87147144</v>
      </c>
      <c r="T16" s="34">
        <v>38905864</v>
      </c>
      <c r="U16" s="32">
        <v>20155919</v>
      </c>
      <c r="V16" s="35">
        <v>23970040</v>
      </c>
      <c r="W16" s="35">
        <v>83031823</v>
      </c>
    </row>
    <row r="17" spans="1:23" ht="11.25">
      <c r="A17" s="28" t="s">
        <v>26</v>
      </c>
      <c r="B17" s="29" t="s">
        <v>43</v>
      </c>
      <c r="C17" s="30" t="s">
        <v>44</v>
      </c>
      <c r="D17" s="31">
        <v>0</v>
      </c>
      <c r="E17" s="32">
        <v>136388559</v>
      </c>
      <c r="F17" s="32">
        <v>78276237</v>
      </c>
      <c r="G17" s="33">
        <f t="shared" si="1"/>
        <v>0.5739208447828824</v>
      </c>
      <c r="H17" s="34">
        <v>21173415</v>
      </c>
      <c r="I17" s="32">
        <v>1420277</v>
      </c>
      <c r="J17" s="35">
        <v>1147223</v>
      </c>
      <c r="K17" s="35">
        <v>23740915</v>
      </c>
      <c r="L17" s="34">
        <v>1615835</v>
      </c>
      <c r="M17" s="32">
        <v>1433968</v>
      </c>
      <c r="N17" s="35">
        <v>8486110</v>
      </c>
      <c r="O17" s="35">
        <v>11535913</v>
      </c>
      <c r="P17" s="34">
        <v>20286481</v>
      </c>
      <c r="Q17" s="32">
        <v>6372431</v>
      </c>
      <c r="R17" s="35">
        <v>1481415</v>
      </c>
      <c r="S17" s="35">
        <v>28140327</v>
      </c>
      <c r="T17" s="34">
        <v>7578352</v>
      </c>
      <c r="U17" s="32">
        <v>4864790</v>
      </c>
      <c r="V17" s="35">
        <v>2415940</v>
      </c>
      <c r="W17" s="35">
        <v>14859082</v>
      </c>
    </row>
    <row r="18" spans="1:23" ht="11.25">
      <c r="A18" s="28" t="s">
        <v>45</v>
      </c>
      <c r="B18" s="29" t="s">
        <v>46</v>
      </c>
      <c r="C18" s="30" t="s">
        <v>47</v>
      </c>
      <c r="D18" s="31">
        <v>191777934</v>
      </c>
      <c r="E18" s="32">
        <v>189620000</v>
      </c>
      <c r="F18" s="32">
        <v>91979662</v>
      </c>
      <c r="G18" s="33">
        <f t="shared" si="1"/>
        <v>0.48507363147347327</v>
      </c>
      <c r="H18" s="34">
        <v>6422454</v>
      </c>
      <c r="I18" s="32">
        <v>3076740</v>
      </c>
      <c r="J18" s="35">
        <v>4363143</v>
      </c>
      <c r="K18" s="35">
        <v>13862337</v>
      </c>
      <c r="L18" s="34">
        <v>4500139</v>
      </c>
      <c r="M18" s="32">
        <v>10975693</v>
      </c>
      <c r="N18" s="35">
        <v>28864308</v>
      </c>
      <c r="O18" s="35">
        <v>44340140</v>
      </c>
      <c r="P18" s="34">
        <v>-1710366</v>
      </c>
      <c r="Q18" s="32">
        <v>6099017</v>
      </c>
      <c r="R18" s="35">
        <v>19741832</v>
      </c>
      <c r="S18" s="35">
        <v>24130483</v>
      </c>
      <c r="T18" s="34">
        <v>3282471</v>
      </c>
      <c r="U18" s="32">
        <v>3460840</v>
      </c>
      <c r="V18" s="35">
        <v>2903391</v>
      </c>
      <c r="W18" s="35">
        <v>9646702</v>
      </c>
    </row>
    <row r="19" spans="1:23" ht="11.25">
      <c r="A19" s="36"/>
      <c r="B19" s="37" t="s">
        <v>48</v>
      </c>
      <c r="C19" s="38"/>
      <c r="D19" s="39">
        <f>SUM(D9:D18)</f>
        <v>1790042571</v>
      </c>
      <c r="E19" s="40">
        <f>SUM(E9:E18)</f>
        <v>1805019217</v>
      </c>
      <c r="F19" s="40">
        <f>SUM(F9:F18)</f>
        <v>1408050641</v>
      </c>
      <c r="G19" s="41">
        <f t="shared" si="1"/>
        <v>0.7800751525184455</v>
      </c>
      <c r="H19" s="42">
        <f aca="true" t="shared" si="2" ref="H19:W19">SUM(H9:H18)</f>
        <v>224335890</v>
      </c>
      <c r="I19" s="40">
        <f t="shared" si="2"/>
        <v>112771724</v>
      </c>
      <c r="J19" s="43">
        <f t="shared" si="2"/>
        <v>72337022</v>
      </c>
      <c r="K19" s="43">
        <f t="shared" si="2"/>
        <v>409444636</v>
      </c>
      <c r="L19" s="42">
        <f t="shared" si="2"/>
        <v>82237785</v>
      </c>
      <c r="M19" s="40">
        <f t="shared" si="2"/>
        <v>118791574</v>
      </c>
      <c r="N19" s="43">
        <f t="shared" si="2"/>
        <v>153076489</v>
      </c>
      <c r="O19" s="43">
        <f t="shared" si="2"/>
        <v>354105848</v>
      </c>
      <c r="P19" s="42">
        <f t="shared" si="2"/>
        <v>132116865</v>
      </c>
      <c r="Q19" s="40">
        <f t="shared" si="2"/>
        <v>119573403</v>
      </c>
      <c r="R19" s="43">
        <f t="shared" si="2"/>
        <v>140737777</v>
      </c>
      <c r="S19" s="43">
        <f t="shared" si="2"/>
        <v>392428045</v>
      </c>
      <c r="T19" s="42">
        <f t="shared" si="2"/>
        <v>102461173</v>
      </c>
      <c r="U19" s="40">
        <f t="shared" si="2"/>
        <v>70843860</v>
      </c>
      <c r="V19" s="43">
        <f t="shared" si="2"/>
        <v>78767079</v>
      </c>
      <c r="W19" s="43">
        <f t="shared" si="2"/>
        <v>252072112</v>
      </c>
    </row>
    <row r="20" spans="1:23" ht="11.25">
      <c r="A20" s="28" t="s">
        <v>26</v>
      </c>
      <c r="B20" s="29" t="s">
        <v>49</v>
      </c>
      <c r="C20" s="30" t="s">
        <v>50</v>
      </c>
      <c r="D20" s="31">
        <v>181717999</v>
      </c>
      <c r="E20" s="32">
        <v>181717999</v>
      </c>
      <c r="F20" s="32">
        <v>123947746</v>
      </c>
      <c r="G20" s="33">
        <f t="shared" si="1"/>
        <v>0.6820884374805382</v>
      </c>
      <c r="H20" s="34">
        <v>55691482</v>
      </c>
      <c r="I20" s="32">
        <v>27421584</v>
      </c>
      <c r="J20" s="35">
        <v>3639805</v>
      </c>
      <c r="K20" s="35">
        <v>86752871</v>
      </c>
      <c r="L20" s="34">
        <v>307333</v>
      </c>
      <c r="M20" s="32">
        <v>0</v>
      </c>
      <c r="N20" s="35">
        <v>0</v>
      </c>
      <c r="O20" s="35">
        <v>307333</v>
      </c>
      <c r="P20" s="34">
        <v>196578</v>
      </c>
      <c r="Q20" s="32">
        <v>908282</v>
      </c>
      <c r="R20" s="35">
        <v>30657188</v>
      </c>
      <c r="S20" s="35">
        <v>31762048</v>
      </c>
      <c r="T20" s="34">
        <v>0</v>
      </c>
      <c r="U20" s="32">
        <v>3706652</v>
      </c>
      <c r="V20" s="35">
        <v>1418842</v>
      </c>
      <c r="W20" s="35">
        <v>5125494</v>
      </c>
    </row>
    <row r="21" spans="1:23" ht="11.25">
      <c r="A21" s="28" t="s">
        <v>26</v>
      </c>
      <c r="B21" s="29" t="s">
        <v>51</v>
      </c>
      <c r="C21" s="30" t="s">
        <v>52</v>
      </c>
      <c r="D21" s="31">
        <v>216960816</v>
      </c>
      <c r="E21" s="32">
        <v>247634792</v>
      </c>
      <c r="F21" s="32">
        <v>203507741</v>
      </c>
      <c r="G21" s="33">
        <f t="shared" si="1"/>
        <v>0.8218059318579112</v>
      </c>
      <c r="H21" s="34">
        <v>95132</v>
      </c>
      <c r="I21" s="32">
        <v>56916465</v>
      </c>
      <c r="J21" s="35">
        <v>3846236</v>
      </c>
      <c r="K21" s="35">
        <v>60857833</v>
      </c>
      <c r="L21" s="34">
        <v>0</v>
      </c>
      <c r="M21" s="32">
        <v>1656690</v>
      </c>
      <c r="N21" s="35">
        <v>46598865</v>
      </c>
      <c r="O21" s="35">
        <v>48255555</v>
      </c>
      <c r="P21" s="34">
        <v>1700853</v>
      </c>
      <c r="Q21" s="32">
        <v>661890</v>
      </c>
      <c r="R21" s="35">
        <v>35248472</v>
      </c>
      <c r="S21" s="35">
        <v>37611215</v>
      </c>
      <c r="T21" s="34">
        <v>50699293</v>
      </c>
      <c r="U21" s="32">
        <v>350845</v>
      </c>
      <c r="V21" s="35">
        <v>5733000</v>
      </c>
      <c r="W21" s="35">
        <v>56783138</v>
      </c>
    </row>
    <row r="22" spans="1:23" ht="11.25">
      <c r="A22" s="28" t="s">
        <v>26</v>
      </c>
      <c r="B22" s="29" t="s">
        <v>53</v>
      </c>
      <c r="C22" s="30" t="s">
        <v>54</v>
      </c>
      <c r="D22" s="31">
        <v>60270176</v>
      </c>
      <c r="E22" s="32">
        <v>78444624</v>
      </c>
      <c r="F22" s="32">
        <v>26988291</v>
      </c>
      <c r="G22" s="33">
        <f t="shared" si="1"/>
        <v>0.34404258219148326</v>
      </c>
      <c r="H22" s="34">
        <v>1889229</v>
      </c>
      <c r="I22" s="32">
        <v>1940076</v>
      </c>
      <c r="J22" s="35">
        <v>3037497</v>
      </c>
      <c r="K22" s="35">
        <v>6866802</v>
      </c>
      <c r="L22" s="34">
        <v>3022853</v>
      </c>
      <c r="M22" s="32">
        <v>1810756</v>
      </c>
      <c r="N22" s="35">
        <v>2185437</v>
      </c>
      <c r="O22" s="35">
        <v>7019046</v>
      </c>
      <c r="P22" s="34">
        <v>1887075</v>
      </c>
      <c r="Q22" s="32">
        <v>3147614</v>
      </c>
      <c r="R22" s="35">
        <v>1814876</v>
      </c>
      <c r="S22" s="35">
        <v>6849565</v>
      </c>
      <c r="T22" s="34">
        <v>1746009</v>
      </c>
      <c r="U22" s="32">
        <v>2691570</v>
      </c>
      <c r="V22" s="35">
        <v>1815299</v>
      </c>
      <c r="W22" s="35">
        <v>6252878</v>
      </c>
    </row>
    <row r="23" spans="1:23" ht="11.25">
      <c r="A23" s="28" t="s">
        <v>26</v>
      </c>
      <c r="B23" s="29" t="s">
        <v>55</v>
      </c>
      <c r="C23" s="30" t="s">
        <v>56</v>
      </c>
      <c r="D23" s="31">
        <v>0</v>
      </c>
      <c r="E23" s="32">
        <v>0</v>
      </c>
      <c r="F23" s="32">
        <v>106614815</v>
      </c>
      <c r="G23" s="33">
        <f t="shared" si="1"/>
        <v>0</v>
      </c>
      <c r="H23" s="34">
        <v>11793449</v>
      </c>
      <c r="I23" s="32">
        <v>2886027</v>
      </c>
      <c r="J23" s="35">
        <v>37296029</v>
      </c>
      <c r="K23" s="35">
        <v>51975505</v>
      </c>
      <c r="L23" s="34">
        <v>3575418</v>
      </c>
      <c r="M23" s="32">
        <v>3846385</v>
      </c>
      <c r="N23" s="35">
        <v>2701185</v>
      </c>
      <c r="O23" s="35">
        <v>10122988</v>
      </c>
      <c r="P23" s="34">
        <v>3510917</v>
      </c>
      <c r="Q23" s="32">
        <v>2720986</v>
      </c>
      <c r="R23" s="35">
        <v>27511702</v>
      </c>
      <c r="S23" s="35">
        <v>33743605</v>
      </c>
      <c r="T23" s="34">
        <v>2716497</v>
      </c>
      <c r="U23" s="32">
        <v>2947829</v>
      </c>
      <c r="V23" s="35">
        <v>5108391</v>
      </c>
      <c r="W23" s="35">
        <v>10772717</v>
      </c>
    </row>
    <row r="24" spans="1:23" ht="11.25">
      <c r="A24" s="28" t="s">
        <v>26</v>
      </c>
      <c r="B24" s="29" t="s">
        <v>57</v>
      </c>
      <c r="C24" s="30" t="s">
        <v>58</v>
      </c>
      <c r="D24" s="31">
        <v>0</v>
      </c>
      <c r="E24" s="32">
        <v>0</v>
      </c>
      <c r="F24" s="32">
        <v>82250298</v>
      </c>
      <c r="G24" s="33">
        <f t="shared" si="1"/>
        <v>0</v>
      </c>
      <c r="H24" s="34">
        <v>34876774</v>
      </c>
      <c r="I24" s="32">
        <v>787209</v>
      </c>
      <c r="J24" s="35">
        <v>2175609</v>
      </c>
      <c r="K24" s="35">
        <v>37839592</v>
      </c>
      <c r="L24" s="34">
        <v>1384115</v>
      </c>
      <c r="M24" s="32">
        <v>1376771</v>
      </c>
      <c r="N24" s="35">
        <v>17169620</v>
      </c>
      <c r="O24" s="35">
        <v>19930506</v>
      </c>
      <c r="P24" s="34">
        <v>4625133</v>
      </c>
      <c r="Q24" s="32">
        <v>450771</v>
      </c>
      <c r="R24" s="35">
        <v>17594201</v>
      </c>
      <c r="S24" s="35">
        <v>22670105</v>
      </c>
      <c r="T24" s="34">
        <v>136003</v>
      </c>
      <c r="U24" s="32">
        <v>1040993</v>
      </c>
      <c r="V24" s="35">
        <v>633099</v>
      </c>
      <c r="W24" s="35">
        <v>1810095</v>
      </c>
    </row>
    <row r="25" spans="1:23" ht="11.25">
      <c r="A25" s="28" t="s">
        <v>26</v>
      </c>
      <c r="B25" s="29" t="s">
        <v>59</v>
      </c>
      <c r="C25" s="30" t="s">
        <v>60</v>
      </c>
      <c r="D25" s="31">
        <v>161306899</v>
      </c>
      <c r="E25" s="32">
        <v>161306899</v>
      </c>
      <c r="F25" s="32">
        <v>40784532</v>
      </c>
      <c r="G25" s="33">
        <f t="shared" si="1"/>
        <v>0.2528381132663148</v>
      </c>
      <c r="H25" s="34">
        <v>13986492</v>
      </c>
      <c r="I25" s="32">
        <v>2298878</v>
      </c>
      <c r="J25" s="35">
        <v>2331817</v>
      </c>
      <c r="K25" s="35">
        <v>18617187</v>
      </c>
      <c r="L25" s="34">
        <v>3274611</v>
      </c>
      <c r="M25" s="32">
        <v>2748218</v>
      </c>
      <c r="N25" s="35">
        <v>2272531</v>
      </c>
      <c r="O25" s="35">
        <v>8295360</v>
      </c>
      <c r="P25" s="34">
        <v>2471731</v>
      </c>
      <c r="Q25" s="32">
        <v>1937337</v>
      </c>
      <c r="R25" s="35">
        <v>1927277</v>
      </c>
      <c r="S25" s="35">
        <v>6336345</v>
      </c>
      <c r="T25" s="34">
        <v>2410571</v>
      </c>
      <c r="U25" s="32">
        <v>2576822</v>
      </c>
      <c r="V25" s="35">
        <v>2548247</v>
      </c>
      <c r="W25" s="35">
        <v>7535640</v>
      </c>
    </row>
    <row r="26" spans="1:23" ht="11.25">
      <c r="A26" s="28" t="s">
        <v>26</v>
      </c>
      <c r="B26" s="29" t="s">
        <v>61</v>
      </c>
      <c r="C26" s="30" t="s">
        <v>62</v>
      </c>
      <c r="D26" s="31">
        <v>49534129</v>
      </c>
      <c r="E26" s="32">
        <v>49534129</v>
      </c>
      <c r="F26" s="32">
        <v>52828449</v>
      </c>
      <c r="G26" s="33">
        <f t="shared" si="1"/>
        <v>1.0665060649395894</v>
      </c>
      <c r="H26" s="34">
        <v>12763834</v>
      </c>
      <c r="I26" s="32">
        <v>2935293</v>
      </c>
      <c r="J26" s="35">
        <v>3579243</v>
      </c>
      <c r="K26" s="35">
        <v>19278370</v>
      </c>
      <c r="L26" s="34">
        <v>2968135</v>
      </c>
      <c r="M26" s="32">
        <v>1949338</v>
      </c>
      <c r="N26" s="35">
        <v>11759914</v>
      </c>
      <c r="O26" s="35">
        <v>16677387</v>
      </c>
      <c r="P26" s="34">
        <v>2519419</v>
      </c>
      <c r="Q26" s="32">
        <v>1956157</v>
      </c>
      <c r="R26" s="35">
        <v>0</v>
      </c>
      <c r="S26" s="35">
        <v>4475576</v>
      </c>
      <c r="T26" s="34">
        <v>9987757</v>
      </c>
      <c r="U26" s="32">
        <v>2213307</v>
      </c>
      <c r="V26" s="35">
        <v>196052</v>
      </c>
      <c r="W26" s="35">
        <v>12397116</v>
      </c>
    </row>
    <row r="27" spans="1:23" ht="11.25">
      <c r="A27" s="28" t="s">
        <v>45</v>
      </c>
      <c r="B27" s="29" t="s">
        <v>63</v>
      </c>
      <c r="C27" s="30" t="s">
        <v>64</v>
      </c>
      <c r="D27" s="31">
        <v>1358950905</v>
      </c>
      <c r="E27" s="32">
        <v>1358950905</v>
      </c>
      <c r="F27" s="32">
        <v>785330503</v>
      </c>
      <c r="G27" s="33">
        <f t="shared" si="1"/>
        <v>0.5778946833991769</v>
      </c>
      <c r="H27" s="34">
        <v>225278889</v>
      </c>
      <c r="I27" s="32">
        <v>10003378</v>
      </c>
      <c r="J27" s="35">
        <v>23553937</v>
      </c>
      <c r="K27" s="35">
        <v>258836204</v>
      </c>
      <c r="L27" s="34">
        <v>20568358</v>
      </c>
      <c r="M27" s="32">
        <v>18217148</v>
      </c>
      <c r="N27" s="35">
        <v>145706661</v>
      </c>
      <c r="O27" s="35">
        <v>184492167</v>
      </c>
      <c r="P27" s="34">
        <v>67736082</v>
      </c>
      <c r="Q27" s="32">
        <v>22105360</v>
      </c>
      <c r="R27" s="35">
        <v>146649286</v>
      </c>
      <c r="S27" s="35">
        <v>236490728</v>
      </c>
      <c r="T27" s="34">
        <v>58013386</v>
      </c>
      <c r="U27" s="32">
        <v>19438350</v>
      </c>
      <c r="V27" s="35">
        <v>28059668</v>
      </c>
      <c r="W27" s="35">
        <v>105511404</v>
      </c>
    </row>
    <row r="28" spans="1:23" ht="11.25">
      <c r="A28" s="36"/>
      <c r="B28" s="37" t="s">
        <v>65</v>
      </c>
      <c r="C28" s="38"/>
      <c r="D28" s="39">
        <f>SUM(D20:D27)</f>
        <v>2028740924</v>
      </c>
      <c r="E28" s="40">
        <f>SUM(E20:E27)</f>
        <v>2077589348</v>
      </c>
      <c r="F28" s="40">
        <f>SUM(F20:F27)</f>
        <v>1422252375</v>
      </c>
      <c r="G28" s="41">
        <f t="shared" si="1"/>
        <v>0.6845685728843081</v>
      </c>
      <c r="H28" s="42">
        <f aca="true" t="shared" si="3" ref="H28:W28">SUM(H20:H27)</f>
        <v>356375281</v>
      </c>
      <c r="I28" s="40">
        <f t="shared" si="3"/>
        <v>105188910</v>
      </c>
      <c r="J28" s="43">
        <f t="shared" si="3"/>
        <v>79460173</v>
      </c>
      <c r="K28" s="43">
        <f t="shared" si="3"/>
        <v>541024364</v>
      </c>
      <c r="L28" s="42">
        <f t="shared" si="3"/>
        <v>35100823</v>
      </c>
      <c r="M28" s="40">
        <f t="shared" si="3"/>
        <v>31605306</v>
      </c>
      <c r="N28" s="43">
        <f t="shared" si="3"/>
        <v>228394213</v>
      </c>
      <c r="O28" s="43">
        <f t="shared" si="3"/>
        <v>295100342</v>
      </c>
      <c r="P28" s="42">
        <f t="shared" si="3"/>
        <v>84647788</v>
      </c>
      <c r="Q28" s="40">
        <f t="shared" si="3"/>
        <v>33888397</v>
      </c>
      <c r="R28" s="43">
        <f t="shared" si="3"/>
        <v>261403002</v>
      </c>
      <c r="S28" s="43">
        <f t="shared" si="3"/>
        <v>379939187</v>
      </c>
      <c r="T28" s="42">
        <f t="shared" si="3"/>
        <v>125709516</v>
      </c>
      <c r="U28" s="40">
        <f t="shared" si="3"/>
        <v>34966368</v>
      </c>
      <c r="V28" s="43">
        <f t="shared" si="3"/>
        <v>45512598</v>
      </c>
      <c r="W28" s="43">
        <f t="shared" si="3"/>
        <v>206188482</v>
      </c>
    </row>
    <row r="29" spans="1:23" ht="11.25">
      <c r="A29" s="28" t="s">
        <v>26</v>
      </c>
      <c r="B29" s="29" t="s">
        <v>66</v>
      </c>
      <c r="C29" s="30" t="s">
        <v>67</v>
      </c>
      <c r="D29" s="31">
        <v>0</v>
      </c>
      <c r="E29" s="32">
        <v>40322234</v>
      </c>
      <c r="F29" s="32">
        <v>122971995</v>
      </c>
      <c r="G29" s="33">
        <f t="shared" si="1"/>
        <v>3.0497316939334262</v>
      </c>
      <c r="H29" s="34">
        <v>56425142</v>
      </c>
      <c r="I29" s="32">
        <v>9441219</v>
      </c>
      <c r="J29" s="35">
        <v>14463761</v>
      </c>
      <c r="K29" s="35">
        <v>80330122</v>
      </c>
      <c r="L29" s="34">
        <v>2333649</v>
      </c>
      <c r="M29" s="32">
        <v>0</v>
      </c>
      <c r="N29" s="35">
        <v>0</v>
      </c>
      <c r="O29" s="35">
        <v>2333649</v>
      </c>
      <c r="P29" s="34">
        <v>0</v>
      </c>
      <c r="Q29" s="32">
        <v>0</v>
      </c>
      <c r="R29" s="35">
        <v>15646738</v>
      </c>
      <c r="S29" s="35">
        <v>15646738</v>
      </c>
      <c r="T29" s="34">
        <v>8685876</v>
      </c>
      <c r="U29" s="32">
        <v>13552428</v>
      </c>
      <c r="V29" s="35">
        <v>2423182</v>
      </c>
      <c r="W29" s="35">
        <v>24661486</v>
      </c>
    </row>
    <row r="30" spans="1:23" ht="11.25">
      <c r="A30" s="28" t="s">
        <v>26</v>
      </c>
      <c r="B30" s="29" t="s">
        <v>68</v>
      </c>
      <c r="C30" s="30" t="s">
        <v>69</v>
      </c>
      <c r="D30" s="31">
        <v>57960722</v>
      </c>
      <c r="E30" s="32">
        <v>60108120</v>
      </c>
      <c r="F30" s="32">
        <v>31882009</v>
      </c>
      <c r="G30" s="33">
        <f t="shared" si="1"/>
        <v>0.5304110160158062</v>
      </c>
      <c r="H30" s="34">
        <v>12559972</v>
      </c>
      <c r="I30" s="32">
        <v>553229</v>
      </c>
      <c r="J30" s="35">
        <v>830751</v>
      </c>
      <c r="K30" s="35">
        <v>13943952</v>
      </c>
      <c r="L30" s="34">
        <v>765770</v>
      </c>
      <c r="M30" s="32">
        <v>633836</v>
      </c>
      <c r="N30" s="35">
        <v>6164962</v>
      </c>
      <c r="O30" s="35">
        <v>7564568</v>
      </c>
      <c r="P30" s="34">
        <v>1118274</v>
      </c>
      <c r="Q30" s="32">
        <v>1003261</v>
      </c>
      <c r="R30" s="35">
        <v>6969532</v>
      </c>
      <c r="S30" s="35">
        <v>9091067</v>
      </c>
      <c r="T30" s="34">
        <v>694159</v>
      </c>
      <c r="U30" s="32">
        <v>588263</v>
      </c>
      <c r="V30" s="35">
        <v>0</v>
      </c>
      <c r="W30" s="35">
        <v>1282422</v>
      </c>
    </row>
    <row r="31" spans="1:23" ht="11.25">
      <c r="A31" s="28" t="s">
        <v>26</v>
      </c>
      <c r="B31" s="29" t="s">
        <v>70</v>
      </c>
      <c r="C31" s="30" t="s">
        <v>71</v>
      </c>
      <c r="D31" s="31">
        <v>38138205</v>
      </c>
      <c r="E31" s="32">
        <v>38138205</v>
      </c>
      <c r="F31" s="32">
        <v>22007670</v>
      </c>
      <c r="G31" s="33">
        <f t="shared" si="1"/>
        <v>0.5770504930685647</v>
      </c>
      <c r="H31" s="34">
        <v>7002817</v>
      </c>
      <c r="I31" s="32">
        <v>299752</v>
      </c>
      <c r="J31" s="35">
        <v>1339039</v>
      </c>
      <c r="K31" s="35">
        <v>8641608</v>
      </c>
      <c r="L31" s="34">
        <v>2746317</v>
      </c>
      <c r="M31" s="32">
        <v>1987693</v>
      </c>
      <c r="N31" s="35">
        <v>4807482</v>
      </c>
      <c r="O31" s="35">
        <v>9541492</v>
      </c>
      <c r="P31" s="34">
        <v>41600</v>
      </c>
      <c r="Q31" s="32">
        <v>5674</v>
      </c>
      <c r="R31" s="35">
        <v>879129</v>
      </c>
      <c r="S31" s="35">
        <v>926403</v>
      </c>
      <c r="T31" s="34">
        <v>879129</v>
      </c>
      <c r="U31" s="32">
        <v>1009519</v>
      </c>
      <c r="V31" s="35">
        <v>1009519</v>
      </c>
      <c r="W31" s="35">
        <v>2898167</v>
      </c>
    </row>
    <row r="32" spans="1:23" ht="11.25">
      <c r="A32" s="28" t="s">
        <v>26</v>
      </c>
      <c r="B32" s="29" t="s">
        <v>72</v>
      </c>
      <c r="C32" s="30" t="s">
        <v>73</v>
      </c>
      <c r="D32" s="31">
        <v>439694131</v>
      </c>
      <c r="E32" s="32">
        <v>435177732</v>
      </c>
      <c r="F32" s="32">
        <v>405009105</v>
      </c>
      <c r="G32" s="33">
        <f t="shared" si="1"/>
        <v>0.9306751591784113</v>
      </c>
      <c r="H32" s="34">
        <v>5479911</v>
      </c>
      <c r="I32" s="32">
        <v>90220312</v>
      </c>
      <c r="J32" s="35">
        <v>3469341</v>
      </c>
      <c r="K32" s="35">
        <v>99169564</v>
      </c>
      <c r="L32" s="34">
        <v>33262347</v>
      </c>
      <c r="M32" s="32">
        <v>41870144</v>
      </c>
      <c r="N32" s="35">
        <v>30484979</v>
      </c>
      <c r="O32" s="35">
        <v>105617470</v>
      </c>
      <c r="P32" s="34">
        <v>21030255</v>
      </c>
      <c r="Q32" s="32">
        <v>13287974</v>
      </c>
      <c r="R32" s="35">
        <v>69445833</v>
      </c>
      <c r="S32" s="35">
        <v>103764062</v>
      </c>
      <c r="T32" s="34">
        <v>63649238</v>
      </c>
      <c r="U32" s="32">
        <v>1614983</v>
      </c>
      <c r="V32" s="35">
        <v>31193788</v>
      </c>
      <c r="W32" s="35">
        <v>96458009</v>
      </c>
    </row>
    <row r="33" spans="1:23" ht="11.25">
      <c r="A33" s="28" t="s">
        <v>26</v>
      </c>
      <c r="B33" s="29" t="s">
        <v>74</v>
      </c>
      <c r="C33" s="30" t="s">
        <v>75</v>
      </c>
      <c r="D33" s="31">
        <v>0</v>
      </c>
      <c r="E33" s="32">
        <v>0</v>
      </c>
      <c r="F33" s="32">
        <v>78007631</v>
      </c>
      <c r="G33" s="33">
        <f t="shared" si="1"/>
        <v>0</v>
      </c>
      <c r="H33" s="34">
        <v>34161221</v>
      </c>
      <c r="I33" s="32">
        <v>1001435</v>
      </c>
      <c r="J33" s="35">
        <v>1981316</v>
      </c>
      <c r="K33" s="35">
        <v>37143972</v>
      </c>
      <c r="L33" s="34">
        <v>859043</v>
      </c>
      <c r="M33" s="32">
        <v>813917</v>
      </c>
      <c r="N33" s="35">
        <v>1136938</v>
      </c>
      <c r="O33" s="35">
        <v>2809898</v>
      </c>
      <c r="P33" s="34">
        <v>2557324</v>
      </c>
      <c r="Q33" s="32">
        <v>12736832</v>
      </c>
      <c r="R33" s="35">
        <v>21145121</v>
      </c>
      <c r="S33" s="35">
        <v>36439277</v>
      </c>
      <c r="T33" s="34">
        <v>1054896</v>
      </c>
      <c r="U33" s="32">
        <v>559588</v>
      </c>
      <c r="V33" s="35">
        <v>0</v>
      </c>
      <c r="W33" s="35">
        <v>1614484</v>
      </c>
    </row>
    <row r="34" spans="1:23" ht="11.25">
      <c r="A34" s="28" t="s">
        <v>26</v>
      </c>
      <c r="B34" s="29" t="s">
        <v>76</v>
      </c>
      <c r="C34" s="30" t="s">
        <v>77</v>
      </c>
      <c r="D34" s="31">
        <v>146229000</v>
      </c>
      <c r="E34" s="32">
        <v>146229000</v>
      </c>
      <c r="F34" s="32">
        <v>150175924</v>
      </c>
      <c r="G34" s="33">
        <f t="shared" si="1"/>
        <v>1.026991390216715</v>
      </c>
      <c r="H34" s="34">
        <v>25212633</v>
      </c>
      <c r="I34" s="32">
        <v>50428422</v>
      </c>
      <c r="J34" s="35">
        <v>3538660</v>
      </c>
      <c r="K34" s="35">
        <v>79179715</v>
      </c>
      <c r="L34" s="34">
        <v>1919126</v>
      </c>
      <c r="M34" s="32">
        <v>6656726</v>
      </c>
      <c r="N34" s="35">
        <v>20453422</v>
      </c>
      <c r="O34" s="35">
        <v>29029274</v>
      </c>
      <c r="P34" s="34">
        <v>5974695</v>
      </c>
      <c r="Q34" s="32">
        <v>4414301</v>
      </c>
      <c r="R34" s="35">
        <v>19683048</v>
      </c>
      <c r="S34" s="35">
        <v>30072044</v>
      </c>
      <c r="T34" s="34">
        <v>3322879</v>
      </c>
      <c r="U34" s="32">
        <v>5897161</v>
      </c>
      <c r="V34" s="35">
        <v>2674851</v>
      </c>
      <c r="W34" s="35">
        <v>11894891</v>
      </c>
    </row>
    <row r="35" spans="1:23" ht="11.25">
      <c r="A35" s="28" t="s">
        <v>26</v>
      </c>
      <c r="B35" s="29" t="s">
        <v>78</v>
      </c>
      <c r="C35" s="30" t="s">
        <v>79</v>
      </c>
      <c r="D35" s="31">
        <v>110563577</v>
      </c>
      <c r="E35" s="32">
        <v>110563577</v>
      </c>
      <c r="F35" s="32">
        <v>154668233</v>
      </c>
      <c r="G35" s="33">
        <f t="shared" si="1"/>
        <v>1.3989076438798647</v>
      </c>
      <c r="H35" s="34">
        <v>27798649</v>
      </c>
      <c r="I35" s="32">
        <v>28151772</v>
      </c>
      <c r="J35" s="35">
        <v>28321180</v>
      </c>
      <c r="K35" s="35">
        <v>84271601</v>
      </c>
      <c r="L35" s="34">
        <v>56568</v>
      </c>
      <c r="M35" s="32">
        <v>56568</v>
      </c>
      <c r="N35" s="35">
        <v>447884</v>
      </c>
      <c r="O35" s="35">
        <v>561020</v>
      </c>
      <c r="P35" s="34">
        <v>3962314</v>
      </c>
      <c r="Q35" s="32">
        <v>33065650</v>
      </c>
      <c r="R35" s="35">
        <v>24042677</v>
      </c>
      <c r="S35" s="35">
        <v>61070641</v>
      </c>
      <c r="T35" s="34">
        <v>3690586</v>
      </c>
      <c r="U35" s="32">
        <v>1534694</v>
      </c>
      <c r="V35" s="35">
        <v>3539691</v>
      </c>
      <c r="W35" s="35">
        <v>8764971</v>
      </c>
    </row>
    <row r="36" spans="1:23" ht="11.25">
      <c r="A36" s="28" t="s">
        <v>26</v>
      </c>
      <c r="B36" s="29" t="s">
        <v>80</v>
      </c>
      <c r="C36" s="30" t="s">
        <v>81</v>
      </c>
      <c r="D36" s="31">
        <v>69435705</v>
      </c>
      <c r="E36" s="32">
        <v>69435705</v>
      </c>
      <c r="F36" s="32">
        <v>103456761</v>
      </c>
      <c r="G36" s="33">
        <f t="shared" si="1"/>
        <v>1.489964867498645</v>
      </c>
      <c r="H36" s="34">
        <v>36380856</v>
      </c>
      <c r="I36" s="32">
        <v>3434479</v>
      </c>
      <c r="J36" s="35">
        <v>3349648</v>
      </c>
      <c r="K36" s="35">
        <v>43164983</v>
      </c>
      <c r="L36" s="34">
        <v>2971065</v>
      </c>
      <c r="M36" s="32">
        <v>14938601</v>
      </c>
      <c r="N36" s="35">
        <v>5979504</v>
      </c>
      <c r="O36" s="35">
        <v>23889170</v>
      </c>
      <c r="P36" s="34">
        <v>2033288</v>
      </c>
      <c r="Q36" s="32">
        <v>8435744</v>
      </c>
      <c r="R36" s="35">
        <v>11703878</v>
      </c>
      <c r="S36" s="35">
        <v>22172910</v>
      </c>
      <c r="T36" s="34">
        <v>2710966</v>
      </c>
      <c r="U36" s="32">
        <v>3175364</v>
      </c>
      <c r="V36" s="35">
        <v>8343368</v>
      </c>
      <c r="W36" s="35">
        <v>14229698</v>
      </c>
    </row>
    <row r="37" spans="1:23" ht="11.25">
      <c r="A37" s="28" t="s">
        <v>45</v>
      </c>
      <c r="B37" s="29" t="s">
        <v>82</v>
      </c>
      <c r="C37" s="30" t="s">
        <v>83</v>
      </c>
      <c r="D37" s="31">
        <v>806304633</v>
      </c>
      <c r="E37" s="32">
        <v>806304633</v>
      </c>
      <c r="F37" s="32">
        <v>514845463</v>
      </c>
      <c r="G37" s="33">
        <f t="shared" si="1"/>
        <v>0.6385247484991197</v>
      </c>
      <c r="H37" s="34">
        <v>45163</v>
      </c>
      <c r="I37" s="32">
        <v>133657416</v>
      </c>
      <c r="J37" s="35">
        <v>38283931</v>
      </c>
      <c r="K37" s="35">
        <v>171986510</v>
      </c>
      <c r="L37" s="34">
        <v>-12550420</v>
      </c>
      <c r="M37" s="32">
        <v>247724037</v>
      </c>
      <c r="N37" s="35">
        <v>-78562220</v>
      </c>
      <c r="O37" s="35">
        <v>156611397</v>
      </c>
      <c r="P37" s="34">
        <v>4646331</v>
      </c>
      <c r="Q37" s="32">
        <v>125803581</v>
      </c>
      <c r="R37" s="35">
        <v>10444586</v>
      </c>
      <c r="S37" s="35">
        <v>140894498</v>
      </c>
      <c r="T37" s="34">
        <v>15388326</v>
      </c>
      <c r="U37" s="32">
        <v>29964732</v>
      </c>
      <c r="V37" s="35">
        <v>0</v>
      </c>
      <c r="W37" s="35">
        <v>45353058</v>
      </c>
    </row>
    <row r="38" spans="1:23" ht="11.25">
      <c r="A38" s="36"/>
      <c r="B38" s="37" t="s">
        <v>84</v>
      </c>
      <c r="C38" s="38"/>
      <c r="D38" s="39">
        <f>SUM(D29:D37)</f>
        <v>1668325973</v>
      </c>
      <c r="E38" s="40">
        <f>SUM(E29:E37)</f>
        <v>1706279206</v>
      </c>
      <c r="F38" s="40">
        <f>SUM(F29:F37)</f>
        <v>1583024791</v>
      </c>
      <c r="G38" s="41">
        <f t="shared" si="1"/>
        <v>0.9277642166847107</v>
      </c>
      <c r="H38" s="42">
        <f aca="true" t="shared" si="4" ref="H38:W38">SUM(H29:H37)</f>
        <v>205066364</v>
      </c>
      <c r="I38" s="40">
        <f t="shared" si="4"/>
        <v>317188036</v>
      </c>
      <c r="J38" s="43">
        <f t="shared" si="4"/>
        <v>95577627</v>
      </c>
      <c r="K38" s="43">
        <f t="shared" si="4"/>
        <v>617832027</v>
      </c>
      <c r="L38" s="42">
        <f t="shared" si="4"/>
        <v>32363465</v>
      </c>
      <c r="M38" s="40">
        <f t="shared" si="4"/>
        <v>314681522</v>
      </c>
      <c r="N38" s="43">
        <f t="shared" si="4"/>
        <v>-9087049</v>
      </c>
      <c r="O38" s="43">
        <f t="shared" si="4"/>
        <v>337957938</v>
      </c>
      <c r="P38" s="42">
        <f t="shared" si="4"/>
        <v>41364081</v>
      </c>
      <c r="Q38" s="40">
        <f t="shared" si="4"/>
        <v>198753017</v>
      </c>
      <c r="R38" s="43">
        <f t="shared" si="4"/>
        <v>179960542</v>
      </c>
      <c r="S38" s="43">
        <f t="shared" si="4"/>
        <v>420077640</v>
      </c>
      <c r="T38" s="42">
        <f t="shared" si="4"/>
        <v>100076055</v>
      </c>
      <c r="U38" s="40">
        <f t="shared" si="4"/>
        <v>57896732</v>
      </c>
      <c r="V38" s="43">
        <f t="shared" si="4"/>
        <v>49184399</v>
      </c>
      <c r="W38" s="43">
        <f t="shared" si="4"/>
        <v>207157186</v>
      </c>
    </row>
    <row r="39" spans="1:23" ht="11.25">
      <c r="A39" s="28" t="s">
        <v>26</v>
      </c>
      <c r="B39" s="29" t="s">
        <v>85</v>
      </c>
      <c r="C39" s="30" t="s">
        <v>86</v>
      </c>
      <c r="D39" s="31">
        <v>187708715</v>
      </c>
      <c r="E39" s="32">
        <v>187708715</v>
      </c>
      <c r="F39" s="32">
        <v>177873908</v>
      </c>
      <c r="G39" s="33">
        <f t="shared" si="1"/>
        <v>0.9476060181862094</v>
      </c>
      <c r="H39" s="34">
        <v>56021077</v>
      </c>
      <c r="I39" s="32">
        <v>899742</v>
      </c>
      <c r="J39" s="35">
        <v>3530706</v>
      </c>
      <c r="K39" s="35">
        <v>60451525</v>
      </c>
      <c r="L39" s="34">
        <v>4799657</v>
      </c>
      <c r="M39" s="32">
        <v>23734020</v>
      </c>
      <c r="N39" s="35">
        <v>6077613</v>
      </c>
      <c r="O39" s="35">
        <v>34611290</v>
      </c>
      <c r="P39" s="34">
        <v>30071195</v>
      </c>
      <c r="Q39" s="32">
        <v>7043856</v>
      </c>
      <c r="R39" s="35">
        <v>22460229</v>
      </c>
      <c r="S39" s="35">
        <v>59575280</v>
      </c>
      <c r="T39" s="34">
        <v>3205741</v>
      </c>
      <c r="U39" s="32">
        <v>7377292</v>
      </c>
      <c r="V39" s="35">
        <v>12652780</v>
      </c>
      <c r="W39" s="35">
        <v>23235813</v>
      </c>
    </row>
    <row r="40" spans="1:23" ht="11.25">
      <c r="A40" s="28" t="s">
        <v>26</v>
      </c>
      <c r="B40" s="29" t="s">
        <v>87</v>
      </c>
      <c r="C40" s="30" t="s">
        <v>88</v>
      </c>
      <c r="D40" s="31">
        <v>153454559</v>
      </c>
      <c r="E40" s="32">
        <v>195281854</v>
      </c>
      <c r="F40" s="32">
        <v>163827383</v>
      </c>
      <c r="G40" s="33">
        <f t="shared" si="1"/>
        <v>0.8389278350460561</v>
      </c>
      <c r="H40" s="34">
        <v>44790176</v>
      </c>
      <c r="I40" s="32">
        <v>6689189</v>
      </c>
      <c r="J40" s="35">
        <v>4995775</v>
      </c>
      <c r="K40" s="35">
        <v>56475140</v>
      </c>
      <c r="L40" s="34">
        <v>2732294</v>
      </c>
      <c r="M40" s="32">
        <v>3083457</v>
      </c>
      <c r="N40" s="35">
        <v>59105296</v>
      </c>
      <c r="O40" s="35">
        <v>64921047</v>
      </c>
      <c r="P40" s="34">
        <v>4090462</v>
      </c>
      <c r="Q40" s="32">
        <v>3700824</v>
      </c>
      <c r="R40" s="35">
        <v>24232392</v>
      </c>
      <c r="S40" s="35">
        <v>32023678</v>
      </c>
      <c r="T40" s="34">
        <v>3484793</v>
      </c>
      <c r="U40" s="32">
        <v>2964465</v>
      </c>
      <c r="V40" s="35">
        <v>3958260</v>
      </c>
      <c r="W40" s="35">
        <v>10407518</v>
      </c>
    </row>
    <row r="41" spans="1:23" ht="11.25">
      <c r="A41" s="28" t="s">
        <v>26</v>
      </c>
      <c r="B41" s="29" t="s">
        <v>89</v>
      </c>
      <c r="C41" s="30" t="s">
        <v>90</v>
      </c>
      <c r="D41" s="31">
        <v>148234623</v>
      </c>
      <c r="E41" s="32">
        <v>139475520</v>
      </c>
      <c r="F41" s="32">
        <v>149086549</v>
      </c>
      <c r="G41" s="33">
        <f t="shared" si="1"/>
        <v>1.0689083575382978</v>
      </c>
      <c r="H41" s="34">
        <v>15311445</v>
      </c>
      <c r="I41" s="32">
        <v>18743218</v>
      </c>
      <c r="J41" s="35">
        <v>4465872</v>
      </c>
      <c r="K41" s="35">
        <v>38520535</v>
      </c>
      <c r="L41" s="34">
        <v>6380570</v>
      </c>
      <c r="M41" s="32">
        <v>15511458</v>
      </c>
      <c r="N41" s="35">
        <v>19067142</v>
      </c>
      <c r="O41" s="35">
        <v>40959170</v>
      </c>
      <c r="P41" s="34">
        <v>7429617</v>
      </c>
      <c r="Q41" s="32">
        <v>8375127</v>
      </c>
      <c r="R41" s="35">
        <v>15471636</v>
      </c>
      <c r="S41" s="35">
        <v>31276380</v>
      </c>
      <c r="T41" s="34">
        <v>11923178</v>
      </c>
      <c r="U41" s="32">
        <v>9316046</v>
      </c>
      <c r="V41" s="35">
        <v>17091240</v>
      </c>
      <c r="W41" s="35">
        <v>38330464</v>
      </c>
    </row>
    <row r="42" spans="1:23" ht="11.25">
      <c r="A42" s="28" t="s">
        <v>26</v>
      </c>
      <c r="B42" s="29" t="s">
        <v>91</v>
      </c>
      <c r="C42" s="30" t="s">
        <v>92</v>
      </c>
      <c r="D42" s="31">
        <v>7706</v>
      </c>
      <c r="E42" s="32">
        <v>7706</v>
      </c>
      <c r="F42" s="32">
        <v>113434421</v>
      </c>
      <c r="G42" s="33">
        <f aca="true" t="shared" si="5" ref="G42:G58">IF($E42=0,0,$F42/$E42)</f>
        <v>14720.272644692448</v>
      </c>
      <c r="H42" s="34">
        <v>9640044</v>
      </c>
      <c r="I42" s="32">
        <v>17803238</v>
      </c>
      <c r="J42" s="35">
        <v>34613861</v>
      </c>
      <c r="K42" s="35">
        <v>62057143</v>
      </c>
      <c r="L42" s="34">
        <v>32251907</v>
      </c>
      <c r="M42" s="32">
        <v>1752147</v>
      </c>
      <c r="N42" s="35">
        <v>1436695</v>
      </c>
      <c r="O42" s="35">
        <v>35440749</v>
      </c>
      <c r="P42" s="34">
        <v>4543188</v>
      </c>
      <c r="Q42" s="32">
        <v>4717762</v>
      </c>
      <c r="R42" s="35">
        <v>576873</v>
      </c>
      <c r="S42" s="35">
        <v>9837823</v>
      </c>
      <c r="T42" s="34">
        <v>118741</v>
      </c>
      <c r="U42" s="32">
        <v>2797560</v>
      </c>
      <c r="V42" s="35">
        <v>3182405</v>
      </c>
      <c r="W42" s="35">
        <v>6098706</v>
      </c>
    </row>
    <row r="43" spans="1:23" ht="11.25">
      <c r="A43" s="28" t="s">
        <v>45</v>
      </c>
      <c r="B43" s="29" t="s">
        <v>93</v>
      </c>
      <c r="C43" s="30" t="s">
        <v>94</v>
      </c>
      <c r="D43" s="31">
        <v>263308392</v>
      </c>
      <c r="E43" s="32">
        <v>263308392</v>
      </c>
      <c r="F43" s="32">
        <v>400970665</v>
      </c>
      <c r="G43" s="33">
        <f t="shared" si="5"/>
        <v>1.5228176434270275</v>
      </c>
      <c r="H43" s="34">
        <v>81321471</v>
      </c>
      <c r="I43" s="32">
        <v>6240937</v>
      </c>
      <c r="J43" s="35">
        <v>13593664</v>
      </c>
      <c r="K43" s="35">
        <v>101156072</v>
      </c>
      <c r="L43" s="34">
        <v>20737082</v>
      </c>
      <c r="M43" s="32">
        <v>79640593</v>
      </c>
      <c r="N43" s="35">
        <v>18755892</v>
      </c>
      <c r="O43" s="35">
        <v>119133567</v>
      </c>
      <c r="P43" s="34">
        <v>19701363</v>
      </c>
      <c r="Q43" s="32">
        <v>9638229</v>
      </c>
      <c r="R43" s="35">
        <v>61678479</v>
      </c>
      <c r="S43" s="35">
        <v>91018071</v>
      </c>
      <c r="T43" s="34">
        <v>20908149</v>
      </c>
      <c r="U43" s="32">
        <v>37237581</v>
      </c>
      <c r="V43" s="35">
        <v>31517225</v>
      </c>
      <c r="W43" s="35">
        <v>89662955</v>
      </c>
    </row>
    <row r="44" spans="1:23" ht="11.25">
      <c r="A44" s="36"/>
      <c r="B44" s="37" t="s">
        <v>95</v>
      </c>
      <c r="C44" s="38"/>
      <c r="D44" s="39">
        <f>SUM(D39:D43)</f>
        <v>752713995</v>
      </c>
      <c r="E44" s="40">
        <f>SUM(E39:E43)</f>
        <v>785782187</v>
      </c>
      <c r="F44" s="40">
        <f>SUM(F39:F43)</f>
        <v>1005192926</v>
      </c>
      <c r="G44" s="41">
        <f t="shared" si="5"/>
        <v>1.2792259008029665</v>
      </c>
      <c r="H44" s="42">
        <f aca="true" t="shared" si="6" ref="H44:W44">SUM(H39:H43)</f>
        <v>207084213</v>
      </c>
      <c r="I44" s="40">
        <f t="shared" si="6"/>
        <v>50376324</v>
      </c>
      <c r="J44" s="43">
        <f t="shared" si="6"/>
        <v>61199878</v>
      </c>
      <c r="K44" s="43">
        <f t="shared" si="6"/>
        <v>318660415</v>
      </c>
      <c r="L44" s="42">
        <f t="shared" si="6"/>
        <v>66901510</v>
      </c>
      <c r="M44" s="40">
        <f t="shared" si="6"/>
        <v>123721675</v>
      </c>
      <c r="N44" s="43">
        <f t="shared" si="6"/>
        <v>104442638</v>
      </c>
      <c r="O44" s="43">
        <f t="shared" si="6"/>
        <v>295065823</v>
      </c>
      <c r="P44" s="42">
        <f t="shared" si="6"/>
        <v>65835825</v>
      </c>
      <c r="Q44" s="40">
        <f t="shared" si="6"/>
        <v>33475798</v>
      </c>
      <c r="R44" s="43">
        <f t="shared" si="6"/>
        <v>124419609</v>
      </c>
      <c r="S44" s="43">
        <f t="shared" si="6"/>
        <v>223731232</v>
      </c>
      <c r="T44" s="42">
        <f t="shared" si="6"/>
        <v>39640602</v>
      </c>
      <c r="U44" s="40">
        <f t="shared" si="6"/>
        <v>59692944</v>
      </c>
      <c r="V44" s="43">
        <f t="shared" si="6"/>
        <v>68401910</v>
      </c>
      <c r="W44" s="43">
        <f t="shared" si="6"/>
        <v>167735456</v>
      </c>
    </row>
    <row r="45" spans="1:23" ht="11.25">
      <c r="A45" s="28" t="s">
        <v>26</v>
      </c>
      <c r="B45" s="29" t="s">
        <v>96</v>
      </c>
      <c r="C45" s="30" t="s">
        <v>97</v>
      </c>
      <c r="D45" s="31">
        <v>161556787</v>
      </c>
      <c r="E45" s="32">
        <v>161556787</v>
      </c>
      <c r="F45" s="32">
        <v>66971739</v>
      </c>
      <c r="G45" s="33">
        <f t="shared" si="5"/>
        <v>0.41453992892294894</v>
      </c>
      <c r="H45" s="34">
        <v>0</v>
      </c>
      <c r="I45" s="32">
        <v>66971739</v>
      </c>
      <c r="J45" s="35">
        <v>0</v>
      </c>
      <c r="K45" s="35">
        <v>66971739</v>
      </c>
      <c r="L45" s="34">
        <v>0</v>
      </c>
      <c r="M45" s="32">
        <v>0</v>
      </c>
      <c r="N45" s="35">
        <v>0</v>
      </c>
      <c r="O45" s="35">
        <v>0</v>
      </c>
      <c r="P45" s="34">
        <v>0</v>
      </c>
      <c r="Q45" s="32">
        <v>0</v>
      </c>
      <c r="R45" s="35">
        <v>0</v>
      </c>
      <c r="S45" s="35">
        <v>0</v>
      </c>
      <c r="T45" s="34">
        <v>0</v>
      </c>
      <c r="U45" s="32">
        <v>0</v>
      </c>
      <c r="V45" s="35">
        <v>0</v>
      </c>
      <c r="W45" s="35">
        <v>0</v>
      </c>
    </row>
    <row r="46" spans="1:23" ht="11.25">
      <c r="A46" s="28" t="s">
        <v>26</v>
      </c>
      <c r="B46" s="29" t="s">
        <v>98</v>
      </c>
      <c r="C46" s="30" t="s">
        <v>99</v>
      </c>
      <c r="D46" s="31">
        <v>88058207</v>
      </c>
      <c r="E46" s="32">
        <v>88058207</v>
      </c>
      <c r="F46" s="32">
        <v>108842254</v>
      </c>
      <c r="G46" s="33">
        <f t="shared" si="5"/>
        <v>1.2360262343293</v>
      </c>
      <c r="H46" s="34">
        <v>35680862</v>
      </c>
      <c r="I46" s="32">
        <v>2712959</v>
      </c>
      <c r="J46" s="35">
        <v>2240985</v>
      </c>
      <c r="K46" s="35">
        <v>40634806</v>
      </c>
      <c r="L46" s="34">
        <v>6189064</v>
      </c>
      <c r="M46" s="32">
        <v>20033403</v>
      </c>
      <c r="N46" s="35">
        <v>9878300</v>
      </c>
      <c r="O46" s="35">
        <v>36100767</v>
      </c>
      <c r="P46" s="34">
        <v>3488441</v>
      </c>
      <c r="Q46" s="32">
        <v>3889077</v>
      </c>
      <c r="R46" s="35">
        <v>20447007</v>
      </c>
      <c r="S46" s="35">
        <v>27824525</v>
      </c>
      <c r="T46" s="34">
        <v>1088183</v>
      </c>
      <c r="U46" s="32">
        <v>190581</v>
      </c>
      <c r="V46" s="35">
        <v>3003392</v>
      </c>
      <c r="W46" s="35">
        <v>4282156</v>
      </c>
    </row>
    <row r="47" spans="1:23" ht="11.25">
      <c r="A47" s="28" t="s">
        <v>26</v>
      </c>
      <c r="B47" s="29" t="s">
        <v>100</v>
      </c>
      <c r="C47" s="30" t="s">
        <v>101</v>
      </c>
      <c r="D47" s="31">
        <v>90209953</v>
      </c>
      <c r="E47" s="32">
        <v>90209953</v>
      </c>
      <c r="F47" s="32">
        <v>165148033</v>
      </c>
      <c r="G47" s="33">
        <f t="shared" si="5"/>
        <v>1.83070744976444</v>
      </c>
      <c r="H47" s="34">
        <v>54309147</v>
      </c>
      <c r="I47" s="32">
        <v>2611271</v>
      </c>
      <c r="J47" s="35">
        <v>1819622</v>
      </c>
      <c r="K47" s="35">
        <v>58740040</v>
      </c>
      <c r="L47" s="34">
        <v>2653035</v>
      </c>
      <c r="M47" s="32">
        <v>38233036</v>
      </c>
      <c r="N47" s="35">
        <v>25325770</v>
      </c>
      <c r="O47" s="35">
        <v>66211841</v>
      </c>
      <c r="P47" s="34">
        <v>3587032</v>
      </c>
      <c r="Q47" s="32">
        <v>452372</v>
      </c>
      <c r="R47" s="35">
        <v>34634450</v>
      </c>
      <c r="S47" s="35">
        <v>38673854</v>
      </c>
      <c r="T47" s="34">
        <v>455485</v>
      </c>
      <c r="U47" s="32">
        <v>455485</v>
      </c>
      <c r="V47" s="35">
        <v>611328</v>
      </c>
      <c r="W47" s="35">
        <v>1522298</v>
      </c>
    </row>
    <row r="48" spans="1:23" ht="11.25">
      <c r="A48" s="28" t="s">
        <v>26</v>
      </c>
      <c r="B48" s="29" t="s">
        <v>102</v>
      </c>
      <c r="C48" s="30" t="s">
        <v>103</v>
      </c>
      <c r="D48" s="31">
        <v>90823255</v>
      </c>
      <c r="E48" s="32">
        <v>90823255</v>
      </c>
      <c r="F48" s="32">
        <v>57543984</v>
      </c>
      <c r="G48" s="33">
        <f t="shared" si="5"/>
        <v>0.6335820490027582</v>
      </c>
      <c r="H48" s="34">
        <v>1031506</v>
      </c>
      <c r="I48" s="32">
        <v>1031506</v>
      </c>
      <c r="J48" s="35">
        <v>690515</v>
      </c>
      <c r="K48" s="35">
        <v>2753527</v>
      </c>
      <c r="L48" s="34">
        <v>396293</v>
      </c>
      <c r="M48" s="32">
        <v>737394</v>
      </c>
      <c r="N48" s="35">
        <v>29388518</v>
      </c>
      <c r="O48" s="35">
        <v>30522205</v>
      </c>
      <c r="P48" s="34">
        <v>546736</v>
      </c>
      <c r="Q48" s="32">
        <v>414962</v>
      </c>
      <c r="R48" s="35">
        <v>22617722</v>
      </c>
      <c r="S48" s="35">
        <v>23579420</v>
      </c>
      <c r="T48" s="34">
        <v>342508</v>
      </c>
      <c r="U48" s="32">
        <v>353983</v>
      </c>
      <c r="V48" s="35">
        <v>-7659</v>
      </c>
      <c r="W48" s="35">
        <v>688832</v>
      </c>
    </row>
    <row r="49" spans="1:23" ht="11.25">
      <c r="A49" s="28" t="s">
        <v>26</v>
      </c>
      <c r="B49" s="29" t="s">
        <v>104</v>
      </c>
      <c r="C49" s="30" t="s">
        <v>105</v>
      </c>
      <c r="D49" s="31">
        <v>630574009</v>
      </c>
      <c r="E49" s="32">
        <v>634131772</v>
      </c>
      <c r="F49" s="32">
        <v>602931234</v>
      </c>
      <c r="G49" s="33">
        <f t="shared" si="5"/>
        <v>0.9507980212037065</v>
      </c>
      <c r="H49" s="34">
        <v>239213324</v>
      </c>
      <c r="I49" s="32">
        <v>19421672</v>
      </c>
      <c r="J49" s="35">
        <v>21795460</v>
      </c>
      <c r="K49" s="35">
        <v>280430456</v>
      </c>
      <c r="L49" s="34">
        <v>24956004</v>
      </c>
      <c r="M49" s="32">
        <v>30564416</v>
      </c>
      <c r="N49" s="35">
        <v>7930668</v>
      </c>
      <c r="O49" s="35">
        <v>63451088</v>
      </c>
      <c r="P49" s="34">
        <v>83692340</v>
      </c>
      <c r="Q49" s="32">
        <v>23636565</v>
      </c>
      <c r="R49" s="35">
        <v>22106256</v>
      </c>
      <c r="S49" s="35">
        <v>129435161</v>
      </c>
      <c r="T49" s="34">
        <v>63302018</v>
      </c>
      <c r="U49" s="32">
        <v>37706935</v>
      </c>
      <c r="V49" s="35">
        <v>28605576</v>
      </c>
      <c r="W49" s="35">
        <v>129614529</v>
      </c>
    </row>
    <row r="50" spans="1:23" ht="11.25">
      <c r="A50" s="28" t="s">
        <v>45</v>
      </c>
      <c r="B50" s="29" t="s">
        <v>106</v>
      </c>
      <c r="C50" s="30" t="s">
        <v>107</v>
      </c>
      <c r="D50" s="31">
        <v>1216074791</v>
      </c>
      <c r="E50" s="32">
        <v>1216074791</v>
      </c>
      <c r="F50" s="32">
        <v>1228790719</v>
      </c>
      <c r="G50" s="33">
        <f t="shared" si="5"/>
        <v>1.0104565344945136</v>
      </c>
      <c r="H50" s="34">
        <v>351479568</v>
      </c>
      <c r="I50" s="32">
        <v>31354529</v>
      </c>
      <c r="J50" s="35">
        <v>50500374</v>
      </c>
      <c r="K50" s="35">
        <v>433334471</v>
      </c>
      <c r="L50" s="34">
        <v>12022768</v>
      </c>
      <c r="M50" s="32">
        <v>161642158</v>
      </c>
      <c r="N50" s="35">
        <v>15166735</v>
      </c>
      <c r="O50" s="35">
        <v>188831661</v>
      </c>
      <c r="P50" s="34">
        <v>15861711</v>
      </c>
      <c r="Q50" s="32">
        <v>222076940</v>
      </c>
      <c r="R50" s="35">
        <v>325109792</v>
      </c>
      <c r="S50" s="35">
        <v>563048443</v>
      </c>
      <c r="T50" s="34">
        <v>14384709</v>
      </c>
      <c r="U50" s="32">
        <v>8796048</v>
      </c>
      <c r="V50" s="35">
        <v>20395387</v>
      </c>
      <c r="W50" s="35">
        <v>43576144</v>
      </c>
    </row>
    <row r="51" spans="1:23" ht="11.25">
      <c r="A51" s="36"/>
      <c r="B51" s="37" t="s">
        <v>108</v>
      </c>
      <c r="C51" s="38"/>
      <c r="D51" s="39">
        <f>SUM(D45:D50)</f>
        <v>2277297002</v>
      </c>
      <c r="E51" s="40">
        <f>SUM(E45:E50)</f>
        <v>2280854765</v>
      </c>
      <c r="F51" s="40">
        <f>SUM(F45:F50)</f>
        <v>2230227963</v>
      </c>
      <c r="G51" s="41">
        <f t="shared" si="5"/>
        <v>0.9778035836490448</v>
      </c>
      <c r="H51" s="42">
        <f aca="true" t="shared" si="7" ref="H51:W51">SUM(H45:H50)</f>
        <v>681714407</v>
      </c>
      <c r="I51" s="40">
        <f t="shared" si="7"/>
        <v>124103676</v>
      </c>
      <c r="J51" s="43">
        <f t="shared" si="7"/>
        <v>77046956</v>
      </c>
      <c r="K51" s="43">
        <f t="shared" si="7"/>
        <v>882865039</v>
      </c>
      <c r="L51" s="42">
        <f t="shared" si="7"/>
        <v>46217164</v>
      </c>
      <c r="M51" s="40">
        <f t="shared" si="7"/>
        <v>251210407</v>
      </c>
      <c r="N51" s="43">
        <f t="shared" si="7"/>
        <v>87689991</v>
      </c>
      <c r="O51" s="43">
        <f t="shared" si="7"/>
        <v>385117562</v>
      </c>
      <c r="P51" s="42">
        <f t="shared" si="7"/>
        <v>107176260</v>
      </c>
      <c r="Q51" s="40">
        <f t="shared" si="7"/>
        <v>250469916</v>
      </c>
      <c r="R51" s="43">
        <f t="shared" si="7"/>
        <v>424915227</v>
      </c>
      <c r="S51" s="43">
        <f t="shared" si="7"/>
        <v>782561403</v>
      </c>
      <c r="T51" s="42">
        <f t="shared" si="7"/>
        <v>79572903</v>
      </c>
      <c r="U51" s="40">
        <f t="shared" si="7"/>
        <v>47503032</v>
      </c>
      <c r="V51" s="43">
        <f t="shared" si="7"/>
        <v>52608024</v>
      </c>
      <c r="W51" s="43">
        <f t="shared" si="7"/>
        <v>179683959</v>
      </c>
    </row>
    <row r="52" spans="1:23" ht="11.25">
      <c r="A52" s="28" t="s">
        <v>26</v>
      </c>
      <c r="B52" s="29" t="s">
        <v>109</v>
      </c>
      <c r="C52" s="30" t="s">
        <v>110</v>
      </c>
      <c r="D52" s="31">
        <v>261760</v>
      </c>
      <c r="E52" s="32">
        <v>231651000</v>
      </c>
      <c r="F52" s="32">
        <v>171392452</v>
      </c>
      <c r="G52" s="33">
        <f t="shared" si="5"/>
        <v>0.7398735684283685</v>
      </c>
      <c r="H52" s="34">
        <v>45159575</v>
      </c>
      <c r="I52" s="32">
        <v>0</v>
      </c>
      <c r="J52" s="35">
        <v>7908102</v>
      </c>
      <c r="K52" s="35">
        <v>53067677</v>
      </c>
      <c r="L52" s="34">
        <v>6043543</v>
      </c>
      <c r="M52" s="32">
        <v>40665469</v>
      </c>
      <c r="N52" s="35">
        <v>0</v>
      </c>
      <c r="O52" s="35">
        <v>46709012</v>
      </c>
      <c r="P52" s="34">
        <v>6119895</v>
      </c>
      <c r="Q52" s="32">
        <v>6531865</v>
      </c>
      <c r="R52" s="35">
        <v>37021057</v>
      </c>
      <c r="S52" s="35">
        <v>49672817</v>
      </c>
      <c r="T52" s="34">
        <v>5594673</v>
      </c>
      <c r="U52" s="32">
        <v>543621</v>
      </c>
      <c r="V52" s="35">
        <v>15804652</v>
      </c>
      <c r="W52" s="35">
        <v>21942946</v>
      </c>
    </row>
    <row r="53" spans="1:23" ht="11.25">
      <c r="A53" s="28" t="s">
        <v>26</v>
      </c>
      <c r="B53" s="29" t="s">
        <v>111</v>
      </c>
      <c r="C53" s="30" t="s">
        <v>112</v>
      </c>
      <c r="D53" s="31">
        <v>41172036</v>
      </c>
      <c r="E53" s="32">
        <v>179326091</v>
      </c>
      <c r="F53" s="32">
        <v>33418321</v>
      </c>
      <c r="G53" s="33">
        <f t="shared" si="5"/>
        <v>0.18635504077318008</v>
      </c>
      <c r="H53" s="34">
        <v>5723605</v>
      </c>
      <c r="I53" s="32">
        <v>633952</v>
      </c>
      <c r="J53" s="35">
        <v>1251592</v>
      </c>
      <c r="K53" s="35">
        <v>7609149</v>
      </c>
      <c r="L53" s="34">
        <v>828747</v>
      </c>
      <c r="M53" s="32">
        <v>9763743</v>
      </c>
      <c r="N53" s="35">
        <v>9763743</v>
      </c>
      <c r="O53" s="35">
        <v>20356233</v>
      </c>
      <c r="P53" s="34">
        <v>964949</v>
      </c>
      <c r="Q53" s="32">
        <v>897598</v>
      </c>
      <c r="R53" s="35">
        <v>897598</v>
      </c>
      <c r="S53" s="35">
        <v>2760145</v>
      </c>
      <c r="T53" s="34">
        <v>897598</v>
      </c>
      <c r="U53" s="32">
        <v>897598</v>
      </c>
      <c r="V53" s="35">
        <v>897598</v>
      </c>
      <c r="W53" s="35">
        <v>2692794</v>
      </c>
    </row>
    <row r="54" spans="1:23" ht="11.25">
      <c r="A54" s="28" t="s">
        <v>26</v>
      </c>
      <c r="B54" s="29" t="s">
        <v>113</v>
      </c>
      <c r="C54" s="30" t="s">
        <v>114</v>
      </c>
      <c r="D54" s="31">
        <v>0</v>
      </c>
      <c r="E54" s="32">
        <v>0</v>
      </c>
      <c r="F54" s="32">
        <v>124564352</v>
      </c>
      <c r="G54" s="33">
        <f t="shared" si="5"/>
        <v>0</v>
      </c>
      <c r="H54" s="34">
        <v>11949842</v>
      </c>
      <c r="I54" s="32">
        <v>11949842</v>
      </c>
      <c r="J54" s="35">
        <v>8992563</v>
      </c>
      <c r="K54" s="35">
        <v>32892247</v>
      </c>
      <c r="L54" s="34">
        <v>9296168</v>
      </c>
      <c r="M54" s="32">
        <v>6690881</v>
      </c>
      <c r="N54" s="35">
        <v>7821271</v>
      </c>
      <c r="O54" s="35">
        <v>23808320</v>
      </c>
      <c r="P54" s="34">
        <v>7695244</v>
      </c>
      <c r="Q54" s="32">
        <v>3476066</v>
      </c>
      <c r="R54" s="35">
        <v>27230012</v>
      </c>
      <c r="S54" s="35">
        <v>38401322</v>
      </c>
      <c r="T54" s="34">
        <v>7755502</v>
      </c>
      <c r="U54" s="32">
        <v>10281824</v>
      </c>
      <c r="V54" s="35">
        <v>11425137</v>
      </c>
      <c r="W54" s="35">
        <v>29462463</v>
      </c>
    </row>
    <row r="55" spans="1:23" ht="11.25">
      <c r="A55" s="28" t="s">
        <v>26</v>
      </c>
      <c r="B55" s="29" t="s">
        <v>115</v>
      </c>
      <c r="C55" s="30" t="s">
        <v>116</v>
      </c>
      <c r="D55" s="31">
        <v>96402177</v>
      </c>
      <c r="E55" s="32">
        <v>96402177</v>
      </c>
      <c r="F55" s="32">
        <v>109660797</v>
      </c>
      <c r="G55" s="33">
        <f t="shared" si="5"/>
        <v>1.1375344459285395</v>
      </c>
      <c r="H55" s="34">
        <v>32925393</v>
      </c>
      <c r="I55" s="32">
        <v>2930809</v>
      </c>
      <c r="J55" s="35">
        <v>14203613</v>
      </c>
      <c r="K55" s="35">
        <v>50059815</v>
      </c>
      <c r="L55" s="34">
        <v>3706361</v>
      </c>
      <c r="M55" s="32">
        <v>23271769</v>
      </c>
      <c r="N55" s="35">
        <v>7455012</v>
      </c>
      <c r="O55" s="35">
        <v>34433142</v>
      </c>
      <c r="P55" s="34">
        <v>3706361</v>
      </c>
      <c r="Q55" s="32">
        <v>1394550</v>
      </c>
      <c r="R55" s="35">
        <v>17598686</v>
      </c>
      <c r="S55" s="35">
        <v>22699597</v>
      </c>
      <c r="T55" s="34">
        <v>1208340</v>
      </c>
      <c r="U55" s="32">
        <v>173629</v>
      </c>
      <c r="V55" s="35">
        <v>1086274</v>
      </c>
      <c r="W55" s="35">
        <v>2468243</v>
      </c>
    </row>
    <row r="56" spans="1:23" ht="11.25">
      <c r="A56" s="28" t="s">
        <v>45</v>
      </c>
      <c r="B56" s="29" t="s">
        <v>117</v>
      </c>
      <c r="C56" s="30" t="s">
        <v>118</v>
      </c>
      <c r="D56" s="31">
        <v>773928000</v>
      </c>
      <c r="E56" s="32">
        <v>793877923</v>
      </c>
      <c r="F56" s="32">
        <v>580712478</v>
      </c>
      <c r="G56" s="33">
        <f t="shared" si="5"/>
        <v>0.7314883827547879</v>
      </c>
      <c r="H56" s="34">
        <v>254375249</v>
      </c>
      <c r="I56" s="32">
        <v>14346639</v>
      </c>
      <c r="J56" s="35">
        <v>7173875</v>
      </c>
      <c r="K56" s="35">
        <v>275895763</v>
      </c>
      <c r="L56" s="34">
        <v>5084181</v>
      </c>
      <c r="M56" s="32">
        <v>92215488</v>
      </c>
      <c r="N56" s="35">
        <v>111926431</v>
      </c>
      <c r="O56" s="35">
        <v>209226100</v>
      </c>
      <c r="P56" s="34">
        <v>7069978</v>
      </c>
      <c r="Q56" s="32">
        <v>5922000</v>
      </c>
      <c r="R56" s="35">
        <v>68069248</v>
      </c>
      <c r="S56" s="35">
        <v>81061226</v>
      </c>
      <c r="T56" s="34">
        <v>4263063</v>
      </c>
      <c r="U56" s="32">
        <v>1192752</v>
      </c>
      <c r="V56" s="35">
        <v>9073574</v>
      </c>
      <c r="W56" s="35">
        <v>14529389</v>
      </c>
    </row>
    <row r="57" spans="1:23" ht="11.25">
      <c r="A57" s="36"/>
      <c r="B57" s="37" t="s">
        <v>119</v>
      </c>
      <c r="C57" s="38"/>
      <c r="D57" s="39">
        <f>SUM(D52:D56)</f>
        <v>911763973</v>
      </c>
      <c r="E57" s="40">
        <f>SUM(E52:E56)</f>
        <v>1301257191</v>
      </c>
      <c r="F57" s="40">
        <f>SUM(F52:F56)</f>
        <v>1019748400</v>
      </c>
      <c r="G57" s="41">
        <f t="shared" si="5"/>
        <v>0.7836639882207576</v>
      </c>
      <c r="H57" s="42">
        <f aca="true" t="shared" si="8" ref="H57:W57">SUM(H52:H56)</f>
        <v>350133664</v>
      </c>
      <c r="I57" s="40">
        <f t="shared" si="8"/>
        <v>29861242</v>
      </c>
      <c r="J57" s="43">
        <f t="shared" si="8"/>
        <v>39529745</v>
      </c>
      <c r="K57" s="43">
        <f t="shared" si="8"/>
        <v>419524651</v>
      </c>
      <c r="L57" s="42">
        <f t="shared" si="8"/>
        <v>24959000</v>
      </c>
      <c r="M57" s="40">
        <f t="shared" si="8"/>
        <v>172607350</v>
      </c>
      <c r="N57" s="43">
        <f t="shared" si="8"/>
        <v>136966457</v>
      </c>
      <c r="O57" s="43">
        <f t="shared" si="8"/>
        <v>334532807</v>
      </c>
      <c r="P57" s="42">
        <f t="shared" si="8"/>
        <v>25556427</v>
      </c>
      <c r="Q57" s="40">
        <f t="shared" si="8"/>
        <v>18222079</v>
      </c>
      <c r="R57" s="43">
        <f t="shared" si="8"/>
        <v>150816601</v>
      </c>
      <c r="S57" s="43">
        <f t="shared" si="8"/>
        <v>194595107</v>
      </c>
      <c r="T57" s="42">
        <f t="shared" si="8"/>
        <v>19719176</v>
      </c>
      <c r="U57" s="40">
        <f t="shared" si="8"/>
        <v>13089424</v>
      </c>
      <c r="V57" s="43">
        <f t="shared" si="8"/>
        <v>38287235</v>
      </c>
      <c r="W57" s="43">
        <f t="shared" si="8"/>
        <v>71095835</v>
      </c>
    </row>
    <row r="58" spans="1:23" ht="11.25">
      <c r="A58" s="44"/>
      <c r="B58" s="45" t="s">
        <v>120</v>
      </c>
      <c r="C58" s="46"/>
      <c r="D58" s="47">
        <f>SUM(D6:D7,D9:D18,D20:D27,D29:D37,D39:D43,D45:D50,D52:D56)</f>
        <v>21353012332</v>
      </c>
      <c r="E58" s="48">
        <f>SUM(E6:E7,E9:E18,E20:E27,E29:E37,E39:E43,E45:E50,E52:E56)</f>
        <v>21589320546</v>
      </c>
      <c r="F58" s="48">
        <f>SUM(F6:F7,F9:F18,F20:F27,F29:F37,F39:F43,F45:F50,F52:F56)</f>
        <v>19155831975</v>
      </c>
      <c r="G58" s="49">
        <f t="shared" si="5"/>
        <v>0.8872827625207098</v>
      </c>
      <c r="H58" s="50">
        <f aca="true" t="shared" si="9" ref="H58:W58">SUM(H6:H7,H9:H18,H20:H27,H29:H37,H39:H43,H45:H50,H52:H56)</f>
        <v>3742813418</v>
      </c>
      <c r="I58" s="48">
        <f t="shared" si="9"/>
        <v>1346216561</v>
      </c>
      <c r="J58" s="51">
        <f t="shared" si="9"/>
        <v>1184341631</v>
      </c>
      <c r="K58" s="51">
        <f t="shared" si="9"/>
        <v>6273371610</v>
      </c>
      <c r="L58" s="50">
        <f t="shared" si="9"/>
        <v>895350665</v>
      </c>
      <c r="M58" s="48">
        <f t="shared" si="9"/>
        <v>1659223877</v>
      </c>
      <c r="N58" s="51">
        <f t="shared" si="9"/>
        <v>2044275826</v>
      </c>
      <c r="O58" s="51">
        <f t="shared" si="9"/>
        <v>4598850368</v>
      </c>
      <c r="P58" s="50">
        <f t="shared" si="9"/>
        <v>1070285158</v>
      </c>
      <c r="Q58" s="48">
        <f t="shared" si="9"/>
        <v>1235544692</v>
      </c>
      <c r="R58" s="51">
        <f t="shared" si="9"/>
        <v>2541932856</v>
      </c>
      <c r="S58" s="51">
        <f t="shared" si="9"/>
        <v>4847762706</v>
      </c>
      <c r="T58" s="50">
        <f t="shared" si="9"/>
        <v>1101708571</v>
      </c>
      <c r="U58" s="48">
        <f t="shared" si="9"/>
        <v>1032863065</v>
      </c>
      <c r="V58" s="51">
        <f t="shared" si="9"/>
        <v>1301275655</v>
      </c>
      <c r="W58" s="51">
        <f t="shared" si="9"/>
        <v>3435847291</v>
      </c>
    </row>
    <row r="59" spans="1:23" ht="11.25">
      <c r="A59" s="20"/>
      <c r="B59" s="52"/>
      <c r="C59" s="53"/>
      <c r="D59" s="54"/>
      <c r="E59" s="55"/>
      <c r="F59" s="55"/>
      <c r="G59" s="25"/>
      <c r="H59" s="34"/>
      <c r="I59" s="32"/>
      <c r="J59" s="56"/>
      <c r="K59" s="56"/>
      <c r="L59" s="34"/>
      <c r="M59" s="32"/>
      <c r="N59" s="56"/>
      <c r="O59" s="56"/>
      <c r="P59" s="34"/>
      <c r="Q59" s="32"/>
      <c r="R59" s="56"/>
      <c r="S59" s="56"/>
      <c r="T59" s="34"/>
      <c r="U59" s="32"/>
      <c r="V59" s="56"/>
      <c r="W59" s="56"/>
    </row>
    <row r="60" spans="1:23" ht="11.25">
      <c r="A60" s="20"/>
      <c r="B60" s="21" t="s">
        <v>121</v>
      </c>
      <c r="C60" s="22"/>
      <c r="D60" s="57"/>
      <c r="E60" s="55"/>
      <c r="F60" s="55"/>
      <c r="G60" s="25"/>
      <c r="H60" s="34"/>
      <c r="I60" s="32"/>
      <c r="J60" s="56"/>
      <c r="K60" s="56"/>
      <c r="L60" s="34"/>
      <c r="M60" s="32"/>
      <c r="N60" s="56"/>
      <c r="O60" s="56"/>
      <c r="P60" s="34"/>
      <c r="Q60" s="32"/>
      <c r="R60" s="56"/>
      <c r="S60" s="56"/>
      <c r="T60" s="34"/>
      <c r="U60" s="32"/>
      <c r="V60" s="56"/>
      <c r="W60" s="56"/>
    </row>
    <row r="61" spans="1:23" ht="11.25">
      <c r="A61" s="28" t="s">
        <v>20</v>
      </c>
      <c r="B61" s="29" t="s">
        <v>122</v>
      </c>
      <c r="C61" s="30" t="s">
        <v>123</v>
      </c>
      <c r="D61" s="31">
        <v>4438450206</v>
      </c>
      <c r="E61" s="32">
        <v>4470948196</v>
      </c>
      <c r="F61" s="32">
        <v>3557477789</v>
      </c>
      <c r="G61" s="33">
        <f aca="true" t="shared" si="10" ref="G61:G90">IF($E61=0,0,$F61/$E61)</f>
        <v>0.7956875439046129</v>
      </c>
      <c r="H61" s="34">
        <v>274359958</v>
      </c>
      <c r="I61" s="32">
        <v>485274992</v>
      </c>
      <c r="J61" s="35">
        <v>200723700</v>
      </c>
      <c r="K61" s="35">
        <v>960358650</v>
      </c>
      <c r="L61" s="34">
        <v>397303753</v>
      </c>
      <c r="M61" s="32">
        <v>94755883</v>
      </c>
      <c r="N61" s="35">
        <v>449656823</v>
      </c>
      <c r="O61" s="35">
        <v>941716459</v>
      </c>
      <c r="P61" s="34">
        <v>215741103</v>
      </c>
      <c r="Q61" s="32">
        <v>240478844</v>
      </c>
      <c r="R61" s="35">
        <v>295930396</v>
      </c>
      <c r="S61" s="35">
        <v>752150343</v>
      </c>
      <c r="T61" s="34">
        <v>334785184</v>
      </c>
      <c r="U61" s="32">
        <v>202354729</v>
      </c>
      <c r="V61" s="35">
        <v>366112424</v>
      </c>
      <c r="W61" s="35">
        <v>903252337</v>
      </c>
    </row>
    <row r="62" spans="1:23" ht="11.25">
      <c r="A62" s="36"/>
      <c r="B62" s="37" t="s">
        <v>25</v>
      </c>
      <c r="C62" s="38"/>
      <c r="D62" s="39">
        <f>D61</f>
        <v>4438450206</v>
      </c>
      <c r="E62" s="40">
        <f>E61</f>
        <v>4470948196</v>
      </c>
      <c r="F62" s="40">
        <f>F61</f>
        <v>3557477789</v>
      </c>
      <c r="G62" s="41">
        <f t="shared" si="10"/>
        <v>0.7956875439046129</v>
      </c>
      <c r="H62" s="42">
        <f aca="true" t="shared" si="11" ref="H62:W62">H61</f>
        <v>274359958</v>
      </c>
      <c r="I62" s="40">
        <f t="shared" si="11"/>
        <v>485274992</v>
      </c>
      <c r="J62" s="43">
        <f t="shared" si="11"/>
        <v>200723700</v>
      </c>
      <c r="K62" s="43">
        <f t="shared" si="11"/>
        <v>960358650</v>
      </c>
      <c r="L62" s="42">
        <f t="shared" si="11"/>
        <v>397303753</v>
      </c>
      <c r="M62" s="40">
        <f t="shared" si="11"/>
        <v>94755883</v>
      </c>
      <c r="N62" s="43">
        <f t="shared" si="11"/>
        <v>449656823</v>
      </c>
      <c r="O62" s="43">
        <f t="shared" si="11"/>
        <v>941716459</v>
      </c>
      <c r="P62" s="42">
        <f t="shared" si="11"/>
        <v>215741103</v>
      </c>
      <c r="Q62" s="40">
        <f t="shared" si="11"/>
        <v>240478844</v>
      </c>
      <c r="R62" s="43">
        <f t="shared" si="11"/>
        <v>295930396</v>
      </c>
      <c r="S62" s="43">
        <f t="shared" si="11"/>
        <v>752150343</v>
      </c>
      <c r="T62" s="42">
        <f t="shared" si="11"/>
        <v>334785184</v>
      </c>
      <c r="U62" s="40">
        <f t="shared" si="11"/>
        <v>202354729</v>
      </c>
      <c r="V62" s="43">
        <f t="shared" si="11"/>
        <v>366112424</v>
      </c>
      <c r="W62" s="43">
        <f t="shared" si="11"/>
        <v>903252337</v>
      </c>
    </row>
    <row r="63" spans="1:23" ht="11.25">
      <c r="A63" s="28" t="s">
        <v>26</v>
      </c>
      <c r="B63" s="29" t="s">
        <v>124</v>
      </c>
      <c r="C63" s="30" t="s">
        <v>125</v>
      </c>
      <c r="D63" s="31">
        <v>88876818</v>
      </c>
      <c r="E63" s="32">
        <v>112802876</v>
      </c>
      <c r="F63" s="32">
        <v>107917316</v>
      </c>
      <c r="G63" s="33">
        <f t="shared" si="10"/>
        <v>0.9566894021390022</v>
      </c>
      <c r="H63" s="34">
        <v>28180734</v>
      </c>
      <c r="I63" s="32">
        <v>4216150</v>
      </c>
      <c r="J63" s="35">
        <v>5867417</v>
      </c>
      <c r="K63" s="35">
        <v>38264301</v>
      </c>
      <c r="L63" s="34">
        <v>3077305</v>
      </c>
      <c r="M63" s="32">
        <v>10862460</v>
      </c>
      <c r="N63" s="35">
        <v>17552268</v>
      </c>
      <c r="O63" s="35">
        <v>31492033</v>
      </c>
      <c r="P63" s="34">
        <v>3644397</v>
      </c>
      <c r="Q63" s="32">
        <v>3283701</v>
      </c>
      <c r="R63" s="35">
        <v>15331807</v>
      </c>
      <c r="S63" s="35">
        <v>22259905</v>
      </c>
      <c r="T63" s="34">
        <v>7875763</v>
      </c>
      <c r="U63" s="32">
        <v>3724029</v>
      </c>
      <c r="V63" s="35">
        <v>4301285</v>
      </c>
      <c r="W63" s="35">
        <v>15901077</v>
      </c>
    </row>
    <row r="64" spans="1:23" ht="11.25">
      <c r="A64" s="28" t="s">
        <v>26</v>
      </c>
      <c r="B64" s="29" t="s">
        <v>126</v>
      </c>
      <c r="C64" s="30" t="s">
        <v>127</v>
      </c>
      <c r="D64" s="31">
        <v>165055218</v>
      </c>
      <c r="E64" s="32">
        <v>165055278</v>
      </c>
      <c r="F64" s="32">
        <v>211085195</v>
      </c>
      <c r="G64" s="33">
        <f t="shared" si="10"/>
        <v>1.2788757654874872</v>
      </c>
      <c r="H64" s="34">
        <v>46378900</v>
      </c>
      <c r="I64" s="32">
        <v>10921578</v>
      </c>
      <c r="J64" s="35">
        <v>14862786</v>
      </c>
      <c r="K64" s="35">
        <v>72163264</v>
      </c>
      <c r="L64" s="34">
        <v>9175751</v>
      </c>
      <c r="M64" s="32">
        <v>29685286</v>
      </c>
      <c r="N64" s="35">
        <v>16820432</v>
      </c>
      <c r="O64" s="35">
        <v>55681469</v>
      </c>
      <c r="P64" s="34">
        <v>12050336</v>
      </c>
      <c r="Q64" s="32">
        <v>7982261</v>
      </c>
      <c r="R64" s="35">
        <v>33269979</v>
      </c>
      <c r="S64" s="35">
        <v>53302576</v>
      </c>
      <c r="T64" s="34">
        <v>11578237</v>
      </c>
      <c r="U64" s="32">
        <v>9392886</v>
      </c>
      <c r="V64" s="35">
        <v>8966763</v>
      </c>
      <c r="W64" s="35">
        <v>29937886</v>
      </c>
    </row>
    <row r="65" spans="1:23" ht="11.25">
      <c r="A65" s="28" t="s">
        <v>26</v>
      </c>
      <c r="B65" s="29" t="s">
        <v>128</v>
      </c>
      <c r="C65" s="30" t="s">
        <v>129</v>
      </c>
      <c r="D65" s="31">
        <v>76897808</v>
      </c>
      <c r="E65" s="32">
        <v>91025823</v>
      </c>
      <c r="F65" s="32">
        <v>76894203</v>
      </c>
      <c r="G65" s="33">
        <f t="shared" si="10"/>
        <v>0.8447515272671581</v>
      </c>
      <c r="H65" s="34">
        <v>25853229</v>
      </c>
      <c r="I65" s="32">
        <v>1953225</v>
      </c>
      <c r="J65" s="35">
        <v>1968438</v>
      </c>
      <c r="K65" s="35">
        <v>29774892</v>
      </c>
      <c r="L65" s="34">
        <v>1816974</v>
      </c>
      <c r="M65" s="32">
        <v>1632744</v>
      </c>
      <c r="N65" s="35">
        <v>14088768</v>
      </c>
      <c r="O65" s="35">
        <v>17538486</v>
      </c>
      <c r="P65" s="34">
        <v>1959387</v>
      </c>
      <c r="Q65" s="32">
        <v>7987299</v>
      </c>
      <c r="R65" s="35">
        <v>13348612</v>
      </c>
      <c r="S65" s="35">
        <v>23295298</v>
      </c>
      <c r="T65" s="34">
        <v>1884178</v>
      </c>
      <c r="U65" s="32">
        <v>2419524</v>
      </c>
      <c r="V65" s="35">
        <v>1981825</v>
      </c>
      <c r="W65" s="35">
        <v>6285527</v>
      </c>
    </row>
    <row r="66" spans="1:23" ht="11.25">
      <c r="A66" s="28" t="s">
        <v>26</v>
      </c>
      <c r="B66" s="29" t="s">
        <v>130</v>
      </c>
      <c r="C66" s="30" t="s">
        <v>131</v>
      </c>
      <c r="D66" s="31">
        <v>48789755</v>
      </c>
      <c r="E66" s="32">
        <v>50070066</v>
      </c>
      <c r="F66" s="32">
        <v>67630560</v>
      </c>
      <c r="G66" s="33">
        <f t="shared" si="10"/>
        <v>1.3507184112759107</v>
      </c>
      <c r="H66" s="34">
        <v>29634322</v>
      </c>
      <c r="I66" s="32">
        <v>4505730</v>
      </c>
      <c r="J66" s="35">
        <v>4572023</v>
      </c>
      <c r="K66" s="35">
        <v>38712075</v>
      </c>
      <c r="L66" s="34">
        <v>4487076</v>
      </c>
      <c r="M66" s="32">
        <v>3864220</v>
      </c>
      <c r="N66" s="35">
        <v>3801732</v>
      </c>
      <c r="O66" s="35">
        <v>12153028</v>
      </c>
      <c r="P66" s="34">
        <v>4368332</v>
      </c>
      <c r="Q66" s="32">
        <v>3673281</v>
      </c>
      <c r="R66" s="35">
        <v>2814460</v>
      </c>
      <c r="S66" s="35">
        <v>10856073</v>
      </c>
      <c r="T66" s="34">
        <v>2958026</v>
      </c>
      <c r="U66" s="32">
        <v>2951358</v>
      </c>
      <c r="V66" s="35">
        <v>0</v>
      </c>
      <c r="W66" s="35">
        <v>5909384</v>
      </c>
    </row>
    <row r="67" spans="1:23" ht="11.25">
      <c r="A67" s="28" t="s">
        <v>45</v>
      </c>
      <c r="B67" s="29" t="s">
        <v>132</v>
      </c>
      <c r="C67" s="30" t="s">
        <v>133</v>
      </c>
      <c r="D67" s="31">
        <v>54192882</v>
      </c>
      <c r="E67" s="32">
        <v>89284979</v>
      </c>
      <c r="F67" s="32">
        <v>76232350</v>
      </c>
      <c r="G67" s="33">
        <f t="shared" si="10"/>
        <v>0.8538093512907697</v>
      </c>
      <c r="H67" s="34">
        <v>12222164</v>
      </c>
      <c r="I67" s="32">
        <v>1600788</v>
      </c>
      <c r="J67" s="35">
        <v>33622</v>
      </c>
      <c r="K67" s="35">
        <v>13856574</v>
      </c>
      <c r="L67" s="34">
        <v>119643</v>
      </c>
      <c r="M67" s="32">
        <v>16959535</v>
      </c>
      <c r="N67" s="35">
        <v>29439389</v>
      </c>
      <c r="O67" s="35">
        <v>46518567</v>
      </c>
      <c r="P67" s="34">
        <v>100019</v>
      </c>
      <c r="Q67" s="32">
        <v>133062</v>
      </c>
      <c r="R67" s="35">
        <v>5277950</v>
      </c>
      <c r="S67" s="35">
        <v>5511031</v>
      </c>
      <c r="T67" s="34">
        <v>99367</v>
      </c>
      <c r="U67" s="32">
        <v>146717</v>
      </c>
      <c r="V67" s="35">
        <v>10100094</v>
      </c>
      <c r="W67" s="35">
        <v>10346178</v>
      </c>
    </row>
    <row r="68" spans="1:23" ht="11.25">
      <c r="A68" s="36"/>
      <c r="B68" s="37" t="s">
        <v>134</v>
      </c>
      <c r="C68" s="38"/>
      <c r="D68" s="39">
        <f>SUM(D63:D67)</f>
        <v>433812481</v>
      </c>
      <c r="E68" s="40">
        <f>SUM(E63:E67)</f>
        <v>508239022</v>
      </c>
      <c r="F68" s="40">
        <f>SUM(F63:F67)</f>
        <v>539759624</v>
      </c>
      <c r="G68" s="41">
        <f t="shared" si="10"/>
        <v>1.0620192481009456</v>
      </c>
      <c r="H68" s="42">
        <f aca="true" t="shared" si="12" ref="H68:W68">SUM(H63:H67)</f>
        <v>142269349</v>
      </c>
      <c r="I68" s="40">
        <f t="shared" si="12"/>
        <v>23197471</v>
      </c>
      <c r="J68" s="43">
        <f t="shared" si="12"/>
        <v>27304286</v>
      </c>
      <c r="K68" s="43">
        <f t="shared" si="12"/>
        <v>192771106</v>
      </c>
      <c r="L68" s="42">
        <f t="shared" si="12"/>
        <v>18676749</v>
      </c>
      <c r="M68" s="40">
        <f t="shared" si="12"/>
        <v>63004245</v>
      </c>
      <c r="N68" s="43">
        <f t="shared" si="12"/>
        <v>81702589</v>
      </c>
      <c r="O68" s="43">
        <f t="shared" si="12"/>
        <v>163383583</v>
      </c>
      <c r="P68" s="42">
        <f t="shared" si="12"/>
        <v>22122471</v>
      </c>
      <c r="Q68" s="40">
        <f t="shared" si="12"/>
        <v>23059604</v>
      </c>
      <c r="R68" s="43">
        <f t="shared" si="12"/>
        <v>70042808</v>
      </c>
      <c r="S68" s="43">
        <f t="shared" si="12"/>
        <v>115224883</v>
      </c>
      <c r="T68" s="42">
        <f t="shared" si="12"/>
        <v>24395571</v>
      </c>
      <c r="U68" s="40">
        <f t="shared" si="12"/>
        <v>18634514</v>
      </c>
      <c r="V68" s="43">
        <f t="shared" si="12"/>
        <v>25349967</v>
      </c>
      <c r="W68" s="43">
        <f t="shared" si="12"/>
        <v>68380052</v>
      </c>
    </row>
    <row r="69" spans="1:23" ht="11.25">
      <c r="A69" s="28" t="s">
        <v>26</v>
      </c>
      <c r="B69" s="29" t="s">
        <v>135</v>
      </c>
      <c r="C69" s="30" t="s">
        <v>136</v>
      </c>
      <c r="D69" s="31">
        <v>185902456</v>
      </c>
      <c r="E69" s="32">
        <v>185902456</v>
      </c>
      <c r="F69" s="32">
        <v>92062478</v>
      </c>
      <c r="G69" s="33">
        <f t="shared" si="10"/>
        <v>0.4952192670332446</v>
      </c>
      <c r="H69" s="34">
        <v>12152795</v>
      </c>
      <c r="I69" s="32">
        <v>10098380</v>
      </c>
      <c r="J69" s="35">
        <v>6944942</v>
      </c>
      <c r="K69" s="35">
        <v>29196117</v>
      </c>
      <c r="L69" s="34">
        <v>8953961</v>
      </c>
      <c r="M69" s="32">
        <v>10904135</v>
      </c>
      <c r="N69" s="35">
        <v>6667582</v>
      </c>
      <c r="O69" s="35">
        <v>26525678</v>
      </c>
      <c r="P69" s="34">
        <v>9471970</v>
      </c>
      <c r="Q69" s="32">
        <v>4662606</v>
      </c>
      <c r="R69" s="35">
        <v>6345107</v>
      </c>
      <c r="S69" s="35">
        <v>20479683</v>
      </c>
      <c r="T69" s="34">
        <v>6043925</v>
      </c>
      <c r="U69" s="32">
        <v>9155710</v>
      </c>
      <c r="V69" s="35">
        <v>661365</v>
      </c>
      <c r="W69" s="35">
        <v>15861000</v>
      </c>
    </row>
    <row r="70" spans="1:23" ht="11.25">
      <c r="A70" s="28" t="s">
        <v>26</v>
      </c>
      <c r="B70" s="29" t="s">
        <v>137</v>
      </c>
      <c r="C70" s="30" t="s">
        <v>138</v>
      </c>
      <c r="D70" s="31">
        <v>66464000</v>
      </c>
      <c r="E70" s="32">
        <v>66464000</v>
      </c>
      <c r="F70" s="32">
        <v>115844802</v>
      </c>
      <c r="G70" s="33">
        <f t="shared" si="10"/>
        <v>1.7429706608088589</v>
      </c>
      <c r="H70" s="34">
        <v>4009891</v>
      </c>
      <c r="I70" s="32">
        <v>5770593</v>
      </c>
      <c r="J70" s="35">
        <v>2832783</v>
      </c>
      <c r="K70" s="35">
        <v>12613267</v>
      </c>
      <c r="L70" s="34">
        <v>2417409</v>
      </c>
      <c r="M70" s="32">
        <v>3050819</v>
      </c>
      <c r="N70" s="35">
        <v>35306398</v>
      </c>
      <c r="O70" s="35">
        <v>40774626</v>
      </c>
      <c r="P70" s="34">
        <v>12087252</v>
      </c>
      <c r="Q70" s="32">
        <v>14362417</v>
      </c>
      <c r="R70" s="35">
        <v>31849508</v>
      </c>
      <c r="S70" s="35">
        <v>58299177</v>
      </c>
      <c r="T70" s="34">
        <v>2650800</v>
      </c>
      <c r="U70" s="32">
        <v>1506932</v>
      </c>
      <c r="V70" s="35">
        <v>0</v>
      </c>
      <c r="W70" s="35">
        <v>4157732</v>
      </c>
    </row>
    <row r="71" spans="1:23" ht="11.25">
      <c r="A71" s="28" t="s">
        <v>26</v>
      </c>
      <c r="B71" s="29" t="s">
        <v>139</v>
      </c>
      <c r="C71" s="30" t="s">
        <v>140</v>
      </c>
      <c r="D71" s="31">
        <v>91719629</v>
      </c>
      <c r="E71" s="32">
        <v>91889536</v>
      </c>
      <c r="F71" s="32">
        <v>105223024</v>
      </c>
      <c r="G71" s="33">
        <f t="shared" si="10"/>
        <v>1.145103442463786</v>
      </c>
      <c r="H71" s="34">
        <v>46919550</v>
      </c>
      <c r="I71" s="32">
        <v>2662314</v>
      </c>
      <c r="J71" s="35">
        <v>4149513</v>
      </c>
      <c r="K71" s="35">
        <v>53731377</v>
      </c>
      <c r="L71" s="34">
        <v>2447180</v>
      </c>
      <c r="M71" s="32">
        <v>2401293</v>
      </c>
      <c r="N71" s="35">
        <v>16928026</v>
      </c>
      <c r="O71" s="35">
        <v>21776499</v>
      </c>
      <c r="P71" s="34">
        <v>787608</v>
      </c>
      <c r="Q71" s="32">
        <v>2677566</v>
      </c>
      <c r="R71" s="35">
        <v>1561504</v>
      </c>
      <c r="S71" s="35">
        <v>5026678</v>
      </c>
      <c r="T71" s="34">
        <v>2217320</v>
      </c>
      <c r="U71" s="32">
        <v>19898713</v>
      </c>
      <c r="V71" s="35">
        <v>2572437</v>
      </c>
      <c r="W71" s="35">
        <v>24688470</v>
      </c>
    </row>
    <row r="72" spans="1:23" ht="11.25">
      <c r="A72" s="28" t="s">
        <v>26</v>
      </c>
      <c r="B72" s="29" t="s">
        <v>141</v>
      </c>
      <c r="C72" s="30" t="s">
        <v>142</v>
      </c>
      <c r="D72" s="31">
        <v>1491936000</v>
      </c>
      <c r="E72" s="32">
        <v>1521083000</v>
      </c>
      <c r="F72" s="32">
        <v>1315047508</v>
      </c>
      <c r="G72" s="33">
        <f t="shared" si="10"/>
        <v>0.8645468445837604</v>
      </c>
      <c r="H72" s="34">
        <v>282891068</v>
      </c>
      <c r="I72" s="32">
        <v>63602872</v>
      </c>
      <c r="J72" s="35">
        <v>70424807</v>
      </c>
      <c r="K72" s="35">
        <v>416918747</v>
      </c>
      <c r="L72" s="34">
        <v>58273168</v>
      </c>
      <c r="M72" s="32">
        <v>72589959</v>
      </c>
      <c r="N72" s="35">
        <v>201219234</v>
      </c>
      <c r="O72" s="35">
        <v>332082361</v>
      </c>
      <c r="P72" s="34">
        <v>65281314</v>
      </c>
      <c r="Q72" s="32">
        <v>78993057</v>
      </c>
      <c r="R72" s="35">
        <v>216613511</v>
      </c>
      <c r="S72" s="35">
        <v>360887882</v>
      </c>
      <c r="T72" s="34">
        <v>59135789</v>
      </c>
      <c r="U72" s="32">
        <v>78400157</v>
      </c>
      <c r="V72" s="35">
        <v>67622572</v>
      </c>
      <c r="W72" s="35">
        <v>205158518</v>
      </c>
    </row>
    <row r="73" spans="1:23" ht="11.25">
      <c r="A73" s="28" t="s">
        <v>26</v>
      </c>
      <c r="B73" s="29" t="s">
        <v>143</v>
      </c>
      <c r="C73" s="30" t="s">
        <v>144</v>
      </c>
      <c r="D73" s="31">
        <v>259170000</v>
      </c>
      <c r="E73" s="32">
        <v>259170000</v>
      </c>
      <c r="F73" s="32">
        <v>266133790</v>
      </c>
      <c r="G73" s="33">
        <f t="shared" si="10"/>
        <v>1.0268695836709496</v>
      </c>
      <c r="H73" s="34">
        <v>75143511</v>
      </c>
      <c r="I73" s="32">
        <v>0</v>
      </c>
      <c r="J73" s="35">
        <v>4352380</v>
      </c>
      <c r="K73" s="35">
        <v>79495891</v>
      </c>
      <c r="L73" s="34">
        <v>11586901</v>
      </c>
      <c r="M73" s="32">
        <v>48431947</v>
      </c>
      <c r="N73" s="35">
        <v>6231859</v>
      </c>
      <c r="O73" s="35">
        <v>66250707</v>
      </c>
      <c r="P73" s="34">
        <v>23019964</v>
      </c>
      <c r="Q73" s="32">
        <v>11178707</v>
      </c>
      <c r="R73" s="35">
        <v>59361070</v>
      </c>
      <c r="S73" s="35">
        <v>93559741</v>
      </c>
      <c r="T73" s="34">
        <v>9598496</v>
      </c>
      <c r="U73" s="32">
        <v>17228955</v>
      </c>
      <c r="V73" s="35">
        <v>0</v>
      </c>
      <c r="W73" s="35">
        <v>26827451</v>
      </c>
    </row>
    <row r="74" spans="1:23" ht="11.25">
      <c r="A74" s="28" t="s">
        <v>45</v>
      </c>
      <c r="B74" s="29" t="s">
        <v>145</v>
      </c>
      <c r="C74" s="30" t="s">
        <v>146</v>
      </c>
      <c r="D74" s="31">
        <v>98590000</v>
      </c>
      <c r="E74" s="32">
        <v>99126675</v>
      </c>
      <c r="F74" s="32">
        <v>99692289</v>
      </c>
      <c r="G74" s="33">
        <f t="shared" si="10"/>
        <v>1.0057059716771495</v>
      </c>
      <c r="H74" s="34">
        <v>39289056</v>
      </c>
      <c r="I74" s="32">
        <v>301963</v>
      </c>
      <c r="J74" s="35">
        <v>706455</v>
      </c>
      <c r="K74" s="35">
        <v>40297474</v>
      </c>
      <c r="L74" s="34">
        <v>673892</v>
      </c>
      <c r="M74" s="32">
        <v>292854</v>
      </c>
      <c r="N74" s="35">
        <v>31243538</v>
      </c>
      <c r="O74" s="35">
        <v>32210284</v>
      </c>
      <c r="P74" s="34">
        <v>772532</v>
      </c>
      <c r="Q74" s="32">
        <v>465364</v>
      </c>
      <c r="R74" s="35">
        <v>24076576</v>
      </c>
      <c r="S74" s="35">
        <v>25314472</v>
      </c>
      <c r="T74" s="34">
        <v>484089</v>
      </c>
      <c r="U74" s="32">
        <v>393705</v>
      </c>
      <c r="V74" s="35">
        <v>992265</v>
      </c>
      <c r="W74" s="35">
        <v>1870059</v>
      </c>
    </row>
    <row r="75" spans="1:23" ht="11.25">
      <c r="A75" s="36"/>
      <c r="B75" s="37" t="s">
        <v>147</v>
      </c>
      <c r="C75" s="38"/>
      <c r="D75" s="39">
        <f>SUM(D69:D74)</f>
        <v>2193782085</v>
      </c>
      <c r="E75" s="40">
        <f>SUM(E69:E74)</f>
        <v>2223635667</v>
      </c>
      <c r="F75" s="40">
        <f>SUM(F69:F74)</f>
        <v>1994003891</v>
      </c>
      <c r="G75" s="41">
        <f t="shared" si="10"/>
        <v>0.8967313848181767</v>
      </c>
      <c r="H75" s="42">
        <f aca="true" t="shared" si="13" ref="H75:W75">SUM(H69:H74)</f>
        <v>460405871</v>
      </c>
      <c r="I75" s="40">
        <f t="shared" si="13"/>
        <v>82436122</v>
      </c>
      <c r="J75" s="43">
        <f t="shared" si="13"/>
        <v>89410880</v>
      </c>
      <c r="K75" s="43">
        <f t="shared" si="13"/>
        <v>632252873</v>
      </c>
      <c r="L75" s="42">
        <f t="shared" si="13"/>
        <v>84352511</v>
      </c>
      <c r="M75" s="40">
        <f t="shared" si="13"/>
        <v>137671007</v>
      </c>
      <c r="N75" s="43">
        <f t="shared" si="13"/>
        <v>297596637</v>
      </c>
      <c r="O75" s="43">
        <f t="shared" si="13"/>
        <v>519620155</v>
      </c>
      <c r="P75" s="42">
        <f t="shared" si="13"/>
        <v>111420640</v>
      </c>
      <c r="Q75" s="40">
        <f t="shared" si="13"/>
        <v>112339717</v>
      </c>
      <c r="R75" s="43">
        <f t="shared" si="13"/>
        <v>339807276</v>
      </c>
      <c r="S75" s="43">
        <f t="shared" si="13"/>
        <v>563567633</v>
      </c>
      <c r="T75" s="42">
        <f t="shared" si="13"/>
        <v>80130419</v>
      </c>
      <c r="U75" s="40">
        <f t="shared" si="13"/>
        <v>126584172</v>
      </c>
      <c r="V75" s="43">
        <f t="shared" si="13"/>
        <v>71848639</v>
      </c>
      <c r="W75" s="43">
        <f t="shared" si="13"/>
        <v>278563230</v>
      </c>
    </row>
    <row r="76" spans="1:23" ht="11.25">
      <c r="A76" s="28" t="s">
        <v>26</v>
      </c>
      <c r="B76" s="29" t="s">
        <v>148</v>
      </c>
      <c r="C76" s="30" t="s">
        <v>149</v>
      </c>
      <c r="D76" s="31">
        <v>294253270</v>
      </c>
      <c r="E76" s="32">
        <v>294253270</v>
      </c>
      <c r="F76" s="32">
        <v>384671893</v>
      </c>
      <c r="G76" s="33">
        <f t="shared" si="10"/>
        <v>1.3072816251115917</v>
      </c>
      <c r="H76" s="34">
        <v>21649442</v>
      </c>
      <c r="I76" s="32">
        <v>15107558</v>
      </c>
      <c r="J76" s="35">
        <v>13785309</v>
      </c>
      <c r="K76" s="35">
        <v>50542309</v>
      </c>
      <c r="L76" s="34">
        <v>87873100</v>
      </c>
      <c r="M76" s="32">
        <v>63915382</v>
      </c>
      <c r="N76" s="35">
        <v>21644983</v>
      </c>
      <c r="O76" s="35">
        <v>173433465</v>
      </c>
      <c r="P76" s="34">
        <v>32351753</v>
      </c>
      <c r="Q76" s="32">
        <v>37063600</v>
      </c>
      <c r="R76" s="35">
        <v>55674712</v>
      </c>
      <c r="S76" s="35">
        <v>125090065</v>
      </c>
      <c r="T76" s="34">
        <v>12298163</v>
      </c>
      <c r="U76" s="32">
        <v>13738700</v>
      </c>
      <c r="V76" s="35">
        <v>9569191</v>
      </c>
      <c r="W76" s="35">
        <v>35606054</v>
      </c>
    </row>
    <row r="77" spans="1:23" ht="11.25">
      <c r="A77" s="28" t="s">
        <v>26</v>
      </c>
      <c r="B77" s="29" t="s">
        <v>150</v>
      </c>
      <c r="C77" s="30" t="s">
        <v>151</v>
      </c>
      <c r="D77" s="31">
        <v>508075000</v>
      </c>
      <c r="E77" s="32">
        <v>462252000</v>
      </c>
      <c r="F77" s="32">
        <v>518828780</v>
      </c>
      <c r="G77" s="33">
        <f t="shared" si="10"/>
        <v>1.1223938025146456</v>
      </c>
      <c r="H77" s="34">
        <v>81801255</v>
      </c>
      <c r="I77" s="32">
        <v>53241108</v>
      </c>
      <c r="J77" s="35">
        <v>31080188</v>
      </c>
      <c r="K77" s="35">
        <v>166122551</v>
      </c>
      <c r="L77" s="34">
        <v>29271099</v>
      </c>
      <c r="M77" s="32">
        <v>30503966</v>
      </c>
      <c r="N77" s="35">
        <v>30277461</v>
      </c>
      <c r="O77" s="35">
        <v>90052526</v>
      </c>
      <c r="P77" s="34">
        <v>68294475</v>
      </c>
      <c r="Q77" s="32">
        <v>42424543</v>
      </c>
      <c r="R77" s="35">
        <v>79668215</v>
      </c>
      <c r="S77" s="35">
        <v>190387233</v>
      </c>
      <c r="T77" s="34">
        <v>29123626</v>
      </c>
      <c r="U77" s="32">
        <v>40012875</v>
      </c>
      <c r="V77" s="35">
        <v>3129969</v>
      </c>
      <c r="W77" s="35">
        <v>72266470</v>
      </c>
    </row>
    <row r="78" spans="1:23" ht="11.25">
      <c r="A78" s="28" t="s">
        <v>26</v>
      </c>
      <c r="B78" s="29" t="s">
        <v>152</v>
      </c>
      <c r="C78" s="30" t="s">
        <v>153</v>
      </c>
      <c r="D78" s="31">
        <v>147468000</v>
      </c>
      <c r="E78" s="32">
        <v>147468000</v>
      </c>
      <c r="F78" s="32">
        <v>168048502</v>
      </c>
      <c r="G78" s="33">
        <f t="shared" si="10"/>
        <v>1.139559104348062</v>
      </c>
      <c r="H78" s="34">
        <v>60244215</v>
      </c>
      <c r="I78" s="32">
        <v>17080330</v>
      </c>
      <c r="J78" s="35">
        <v>22349482</v>
      </c>
      <c r="K78" s="35">
        <v>99674027</v>
      </c>
      <c r="L78" s="34">
        <v>0</v>
      </c>
      <c r="M78" s="32">
        <v>5094662</v>
      </c>
      <c r="N78" s="35">
        <v>3850140</v>
      </c>
      <c r="O78" s="35">
        <v>8944802</v>
      </c>
      <c r="P78" s="34">
        <v>16908280</v>
      </c>
      <c r="Q78" s="32">
        <v>9187777</v>
      </c>
      <c r="R78" s="35">
        <v>0</v>
      </c>
      <c r="S78" s="35">
        <v>26096057</v>
      </c>
      <c r="T78" s="34">
        <v>33333616</v>
      </c>
      <c r="U78" s="32">
        <v>0</v>
      </c>
      <c r="V78" s="35">
        <v>0</v>
      </c>
      <c r="W78" s="35">
        <v>33333616</v>
      </c>
    </row>
    <row r="79" spans="1:23" ht="11.25">
      <c r="A79" s="28" t="s">
        <v>26</v>
      </c>
      <c r="B79" s="29" t="s">
        <v>154</v>
      </c>
      <c r="C79" s="30" t="s">
        <v>155</v>
      </c>
      <c r="D79" s="31">
        <v>1747501033</v>
      </c>
      <c r="E79" s="32">
        <v>1598706281</v>
      </c>
      <c r="F79" s="32">
        <v>1244362800</v>
      </c>
      <c r="G79" s="33">
        <f t="shared" si="10"/>
        <v>0.7783561088042038</v>
      </c>
      <c r="H79" s="34">
        <v>243592766</v>
      </c>
      <c r="I79" s="32">
        <v>58575237</v>
      </c>
      <c r="J79" s="35">
        <v>65524879</v>
      </c>
      <c r="K79" s="35">
        <v>367692882</v>
      </c>
      <c r="L79" s="34">
        <v>123534172</v>
      </c>
      <c r="M79" s="32">
        <v>57909781</v>
      </c>
      <c r="N79" s="35">
        <v>231609142</v>
      </c>
      <c r="O79" s="35">
        <v>413053095</v>
      </c>
      <c r="P79" s="34">
        <v>59269721</v>
      </c>
      <c r="Q79" s="32">
        <v>30131646</v>
      </c>
      <c r="R79" s="35">
        <v>188080790</v>
      </c>
      <c r="S79" s="35">
        <v>277482157</v>
      </c>
      <c r="T79" s="34">
        <v>69259496</v>
      </c>
      <c r="U79" s="32">
        <v>38973170</v>
      </c>
      <c r="V79" s="35">
        <v>77902000</v>
      </c>
      <c r="W79" s="35">
        <v>186134666</v>
      </c>
    </row>
    <row r="80" spans="1:23" ht="11.25">
      <c r="A80" s="28" t="s">
        <v>26</v>
      </c>
      <c r="B80" s="29" t="s">
        <v>156</v>
      </c>
      <c r="C80" s="30" t="s">
        <v>157</v>
      </c>
      <c r="D80" s="31">
        <v>110767000</v>
      </c>
      <c r="E80" s="32">
        <v>93599869</v>
      </c>
      <c r="F80" s="32">
        <v>99176551</v>
      </c>
      <c r="G80" s="33">
        <f t="shared" si="10"/>
        <v>1.0595800192840013</v>
      </c>
      <c r="H80" s="34">
        <v>22684707</v>
      </c>
      <c r="I80" s="32">
        <v>22095422</v>
      </c>
      <c r="J80" s="35">
        <v>-10012560</v>
      </c>
      <c r="K80" s="35">
        <v>34767569</v>
      </c>
      <c r="L80" s="34">
        <v>6806862</v>
      </c>
      <c r="M80" s="32">
        <v>20320796</v>
      </c>
      <c r="N80" s="35">
        <v>3296325</v>
      </c>
      <c r="O80" s="35">
        <v>30423983</v>
      </c>
      <c r="P80" s="34">
        <v>2204742</v>
      </c>
      <c r="Q80" s="32">
        <v>1873250</v>
      </c>
      <c r="R80" s="35">
        <v>21936549</v>
      </c>
      <c r="S80" s="35">
        <v>26014541</v>
      </c>
      <c r="T80" s="34">
        <v>2525852</v>
      </c>
      <c r="U80" s="32">
        <v>4949454</v>
      </c>
      <c r="V80" s="35">
        <v>495152</v>
      </c>
      <c r="W80" s="35">
        <v>7970458</v>
      </c>
    </row>
    <row r="81" spans="1:23" ht="11.25">
      <c r="A81" s="28" t="s">
        <v>26</v>
      </c>
      <c r="B81" s="29" t="s">
        <v>158</v>
      </c>
      <c r="C81" s="30" t="s">
        <v>159</v>
      </c>
      <c r="D81" s="31">
        <v>166390406</v>
      </c>
      <c r="E81" s="32">
        <v>183741784</v>
      </c>
      <c r="F81" s="32">
        <v>173173661</v>
      </c>
      <c r="G81" s="33">
        <f t="shared" si="10"/>
        <v>0.9424838337261382</v>
      </c>
      <c r="H81" s="34">
        <v>39345533</v>
      </c>
      <c r="I81" s="32">
        <v>7562005</v>
      </c>
      <c r="J81" s="35">
        <v>8352914</v>
      </c>
      <c r="K81" s="35">
        <v>55260452</v>
      </c>
      <c r="L81" s="34">
        <v>7667432</v>
      </c>
      <c r="M81" s="32">
        <v>16153008</v>
      </c>
      <c r="N81" s="35">
        <v>22834145</v>
      </c>
      <c r="O81" s="35">
        <v>46654585</v>
      </c>
      <c r="P81" s="34">
        <v>7031751</v>
      </c>
      <c r="Q81" s="32">
        <v>9985332</v>
      </c>
      <c r="R81" s="35">
        <v>27115910</v>
      </c>
      <c r="S81" s="35">
        <v>44132993</v>
      </c>
      <c r="T81" s="34">
        <v>8712387</v>
      </c>
      <c r="U81" s="32">
        <v>10771486</v>
      </c>
      <c r="V81" s="35">
        <v>7641758</v>
      </c>
      <c r="W81" s="35">
        <v>27125631</v>
      </c>
    </row>
    <row r="82" spans="1:23" ht="11.25">
      <c r="A82" s="28" t="s">
        <v>45</v>
      </c>
      <c r="B82" s="29" t="s">
        <v>160</v>
      </c>
      <c r="C82" s="30" t="s">
        <v>161</v>
      </c>
      <c r="D82" s="31">
        <v>79180050</v>
      </c>
      <c r="E82" s="32">
        <v>106275234</v>
      </c>
      <c r="F82" s="32">
        <v>99487452</v>
      </c>
      <c r="G82" s="33">
        <f t="shared" si="10"/>
        <v>0.9361301618023254</v>
      </c>
      <c r="H82" s="34">
        <v>31760946</v>
      </c>
      <c r="I82" s="32">
        <v>171656</v>
      </c>
      <c r="J82" s="35">
        <v>1212332</v>
      </c>
      <c r="K82" s="35">
        <v>33144934</v>
      </c>
      <c r="L82" s="34">
        <v>490820</v>
      </c>
      <c r="M82" s="32">
        <v>25307994</v>
      </c>
      <c r="N82" s="35">
        <v>18002755</v>
      </c>
      <c r="O82" s="35">
        <v>43801569</v>
      </c>
      <c r="P82" s="34">
        <v>408154</v>
      </c>
      <c r="Q82" s="32">
        <v>967708</v>
      </c>
      <c r="R82" s="35">
        <v>19422362</v>
      </c>
      <c r="S82" s="35">
        <v>20798224</v>
      </c>
      <c r="T82" s="34">
        <v>348528</v>
      </c>
      <c r="U82" s="32">
        <v>672641</v>
      </c>
      <c r="V82" s="35">
        <v>721556</v>
      </c>
      <c r="W82" s="35">
        <v>1742725</v>
      </c>
    </row>
    <row r="83" spans="1:23" ht="11.25">
      <c r="A83" s="36"/>
      <c r="B83" s="37" t="s">
        <v>162</v>
      </c>
      <c r="C83" s="38"/>
      <c r="D83" s="39">
        <f>SUM(D76:D82)</f>
        <v>3053634759</v>
      </c>
      <c r="E83" s="40">
        <f>SUM(E76:E82)</f>
        <v>2886296438</v>
      </c>
      <c r="F83" s="40">
        <f>SUM(F76:F82)</f>
        <v>2687749639</v>
      </c>
      <c r="G83" s="41">
        <f t="shared" si="10"/>
        <v>0.9312105311200887</v>
      </c>
      <c r="H83" s="42">
        <f aca="true" t="shared" si="14" ref="H83:W83">SUM(H76:H82)</f>
        <v>501078864</v>
      </c>
      <c r="I83" s="40">
        <f t="shared" si="14"/>
        <v>173833316</v>
      </c>
      <c r="J83" s="43">
        <f t="shared" si="14"/>
        <v>132292544</v>
      </c>
      <c r="K83" s="43">
        <f t="shared" si="14"/>
        <v>807204724</v>
      </c>
      <c r="L83" s="42">
        <f t="shared" si="14"/>
        <v>255643485</v>
      </c>
      <c r="M83" s="40">
        <f t="shared" si="14"/>
        <v>219205589</v>
      </c>
      <c r="N83" s="43">
        <f t="shared" si="14"/>
        <v>331514951</v>
      </c>
      <c r="O83" s="43">
        <f t="shared" si="14"/>
        <v>806364025</v>
      </c>
      <c r="P83" s="42">
        <f t="shared" si="14"/>
        <v>186468876</v>
      </c>
      <c r="Q83" s="40">
        <f t="shared" si="14"/>
        <v>131633856</v>
      </c>
      <c r="R83" s="43">
        <f t="shared" si="14"/>
        <v>391898538</v>
      </c>
      <c r="S83" s="43">
        <f t="shared" si="14"/>
        <v>710001270</v>
      </c>
      <c r="T83" s="42">
        <f t="shared" si="14"/>
        <v>155601668</v>
      </c>
      <c r="U83" s="40">
        <f t="shared" si="14"/>
        <v>109118326</v>
      </c>
      <c r="V83" s="43">
        <f t="shared" si="14"/>
        <v>99459626</v>
      </c>
      <c r="W83" s="43">
        <f t="shared" si="14"/>
        <v>364179620</v>
      </c>
    </row>
    <row r="84" spans="1:23" ht="11.25">
      <c r="A84" s="28" t="s">
        <v>26</v>
      </c>
      <c r="B84" s="29" t="s">
        <v>163</v>
      </c>
      <c r="C84" s="30" t="s">
        <v>164</v>
      </c>
      <c r="D84" s="31">
        <v>467336675</v>
      </c>
      <c r="E84" s="32">
        <v>467336675</v>
      </c>
      <c r="F84" s="32">
        <v>455163842</v>
      </c>
      <c r="G84" s="33">
        <f t="shared" si="10"/>
        <v>0.9739527547244179</v>
      </c>
      <c r="H84" s="34">
        <v>88567114</v>
      </c>
      <c r="I84" s="32">
        <v>28639677</v>
      </c>
      <c r="J84" s="35">
        <v>27753758</v>
      </c>
      <c r="K84" s="35">
        <v>144960549</v>
      </c>
      <c r="L84" s="34">
        <v>29465873</v>
      </c>
      <c r="M84" s="32">
        <v>19509550</v>
      </c>
      <c r="N84" s="35">
        <v>76410904</v>
      </c>
      <c r="O84" s="35">
        <v>125386327</v>
      </c>
      <c r="P84" s="34">
        <v>25681203</v>
      </c>
      <c r="Q84" s="32">
        <v>21234209</v>
      </c>
      <c r="R84" s="35">
        <v>56353384</v>
      </c>
      <c r="S84" s="35">
        <v>103268796</v>
      </c>
      <c r="T84" s="34">
        <v>28550083</v>
      </c>
      <c r="U84" s="32">
        <v>25740444</v>
      </c>
      <c r="V84" s="35">
        <v>27257643</v>
      </c>
      <c r="W84" s="35">
        <v>81548170</v>
      </c>
    </row>
    <row r="85" spans="1:23" ht="11.25">
      <c r="A85" s="28" t="s">
        <v>26</v>
      </c>
      <c r="B85" s="29" t="s">
        <v>165</v>
      </c>
      <c r="C85" s="30" t="s">
        <v>166</v>
      </c>
      <c r="D85" s="31">
        <v>426835796</v>
      </c>
      <c r="E85" s="32">
        <v>426835796</v>
      </c>
      <c r="F85" s="32">
        <v>385213104</v>
      </c>
      <c r="G85" s="33">
        <f t="shared" si="10"/>
        <v>0.9024854700799274</v>
      </c>
      <c r="H85" s="34">
        <v>71155194</v>
      </c>
      <c r="I85" s="32">
        <v>23460417</v>
      </c>
      <c r="J85" s="35">
        <v>47804035</v>
      </c>
      <c r="K85" s="35">
        <v>142419646</v>
      </c>
      <c r="L85" s="34">
        <v>19936681</v>
      </c>
      <c r="M85" s="32">
        <v>2459249</v>
      </c>
      <c r="N85" s="35">
        <v>111183071</v>
      </c>
      <c r="O85" s="35">
        <v>133579001</v>
      </c>
      <c r="P85" s="34">
        <v>29514591</v>
      </c>
      <c r="Q85" s="32">
        <v>21344219</v>
      </c>
      <c r="R85" s="35">
        <v>2940477</v>
      </c>
      <c r="S85" s="35">
        <v>53799287</v>
      </c>
      <c r="T85" s="34">
        <v>19918933</v>
      </c>
      <c r="U85" s="32">
        <v>27910335</v>
      </c>
      <c r="V85" s="35">
        <v>7585902</v>
      </c>
      <c r="W85" s="35">
        <v>55415170</v>
      </c>
    </row>
    <row r="86" spans="1:23" ht="11.25">
      <c r="A86" s="28" t="s">
        <v>26</v>
      </c>
      <c r="B86" s="29" t="s">
        <v>167</v>
      </c>
      <c r="C86" s="30" t="s">
        <v>168</v>
      </c>
      <c r="D86" s="31">
        <v>728304150</v>
      </c>
      <c r="E86" s="32">
        <v>659678090</v>
      </c>
      <c r="F86" s="32">
        <v>535980903</v>
      </c>
      <c r="G86" s="33">
        <f t="shared" si="10"/>
        <v>0.8124885624138283</v>
      </c>
      <c r="H86" s="34">
        <v>77873482</v>
      </c>
      <c r="I86" s="32">
        <v>39213054</v>
      </c>
      <c r="J86" s="35">
        <v>30642930</v>
      </c>
      <c r="K86" s="35">
        <v>147729466</v>
      </c>
      <c r="L86" s="34">
        <v>35843923</v>
      </c>
      <c r="M86" s="32">
        <v>52707971</v>
      </c>
      <c r="N86" s="35">
        <v>53245699</v>
      </c>
      <c r="O86" s="35">
        <v>141797593</v>
      </c>
      <c r="P86" s="34">
        <v>24837856</v>
      </c>
      <c r="Q86" s="32">
        <v>35138728</v>
      </c>
      <c r="R86" s="35">
        <v>61530700</v>
      </c>
      <c r="S86" s="35">
        <v>121507284</v>
      </c>
      <c r="T86" s="34">
        <v>36604664</v>
      </c>
      <c r="U86" s="32">
        <v>39491631</v>
      </c>
      <c r="V86" s="35">
        <v>48850265</v>
      </c>
      <c r="W86" s="35">
        <v>124946560</v>
      </c>
    </row>
    <row r="87" spans="1:23" ht="11.25">
      <c r="A87" s="28" t="s">
        <v>26</v>
      </c>
      <c r="B87" s="29" t="s">
        <v>169</v>
      </c>
      <c r="C87" s="30" t="s">
        <v>170</v>
      </c>
      <c r="D87" s="31">
        <v>164896383</v>
      </c>
      <c r="E87" s="32">
        <v>147883394</v>
      </c>
      <c r="F87" s="32">
        <v>155780159</v>
      </c>
      <c r="G87" s="33">
        <f t="shared" si="10"/>
        <v>1.0533985918662376</v>
      </c>
      <c r="H87" s="34">
        <v>33222980</v>
      </c>
      <c r="I87" s="32">
        <v>6734913</v>
      </c>
      <c r="J87" s="35">
        <v>6154317</v>
      </c>
      <c r="K87" s="35">
        <v>46112210</v>
      </c>
      <c r="L87" s="34">
        <v>5483694</v>
      </c>
      <c r="M87" s="32">
        <v>29396031</v>
      </c>
      <c r="N87" s="35">
        <v>6626204</v>
      </c>
      <c r="O87" s="35">
        <v>41505929</v>
      </c>
      <c r="P87" s="34">
        <v>7165466</v>
      </c>
      <c r="Q87" s="32">
        <v>5861644</v>
      </c>
      <c r="R87" s="35">
        <v>33855641</v>
      </c>
      <c r="S87" s="35">
        <v>46882751</v>
      </c>
      <c r="T87" s="34">
        <v>7326537</v>
      </c>
      <c r="U87" s="32">
        <v>10775821</v>
      </c>
      <c r="V87" s="35">
        <v>3176911</v>
      </c>
      <c r="W87" s="35">
        <v>21279269</v>
      </c>
    </row>
    <row r="88" spans="1:23" ht="11.25">
      <c r="A88" s="28" t="s">
        <v>45</v>
      </c>
      <c r="B88" s="29" t="s">
        <v>171</v>
      </c>
      <c r="C88" s="30" t="s">
        <v>172</v>
      </c>
      <c r="D88" s="31">
        <v>218830870</v>
      </c>
      <c r="E88" s="32">
        <v>167508332</v>
      </c>
      <c r="F88" s="32">
        <v>117369515</v>
      </c>
      <c r="G88" s="33">
        <f t="shared" si="10"/>
        <v>0.7006786683303611</v>
      </c>
      <c r="H88" s="34">
        <v>54519291</v>
      </c>
      <c r="I88" s="32">
        <v>788190</v>
      </c>
      <c r="J88" s="35">
        <v>793697</v>
      </c>
      <c r="K88" s="35">
        <v>56101178</v>
      </c>
      <c r="L88" s="34">
        <v>356357</v>
      </c>
      <c r="M88" s="32">
        <v>45389353</v>
      </c>
      <c r="N88" s="35">
        <v>3588035</v>
      </c>
      <c r="O88" s="35">
        <v>49333745</v>
      </c>
      <c r="P88" s="34">
        <v>1910441</v>
      </c>
      <c r="Q88" s="32">
        <v>407227</v>
      </c>
      <c r="R88" s="35">
        <v>3580594</v>
      </c>
      <c r="S88" s="35">
        <v>5898262</v>
      </c>
      <c r="T88" s="34">
        <v>2603953</v>
      </c>
      <c r="U88" s="32">
        <v>1472377</v>
      </c>
      <c r="V88" s="35">
        <v>1960000</v>
      </c>
      <c r="W88" s="35">
        <v>6036330</v>
      </c>
    </row>
    <row r="89" spans="1:23" ht="11.25">
      <c r="A89" s="36"/>
      <c r="B89" s="37" t="s">
        <v>173</v>
      </c>
      <c r="C89" s="38"/>
      <c r="D89" s="39">
        <f>SUM(D84:D88)</f>
        <v>2006203874</v>
      </c>
      <c r="E89" s="40">
        <f>SUM(E84:E88)</f>
        <v>1869242287</v>
      </c>
      <c r="F89" s="40">
        <f>SUM(F84:F88)</f>
        <v>1649507523</v>
      </c>
      <c r="G89" s="41">
        <f t="shared" si="10"/>
        <v>0.8824471468850309</v>
      </c>
      <c r="H89" s="42">
        <f aca="true" t="shared" si="15" ref="H89:W89">SUM(H84:H88)</f>
        <v>325338061</v>
      </c>
      <c r="I89" s="40">
        <f t="shared" si="15"/>
        <v>98836251</v>
      </c>
      <c r="J89" s="43">
        <f t="shared" si="15"/>
        <v>113148737</v>
      </c>
      <c r="K89" s="43">
        <f t="shared" si="15"/>
        <v>537323049</v>
      </c>
      <c r="L89" s="42">
        <f t="shared" si="15"/>
        <v>91086528</v>
      </c>
      <c r="M89" s="40">
        <f t="shared" si="15"/>
        <v>149462154</v>
      </c>
      <c r="N89" s="43">
        <f t="shared" si="15"/>
        <v>251053913</v>
      </c>
      <c r="O89" s="43">
        <f t="shared" si="15"/>
        <v>491602595</v>
      </c>
      <c r="P89" s="42">
        <f t="shared" si="15"/>
        <v>89109557</v>
      </c>
      <c r="Q89" s="40">
        <f t="shared" si="15"/>
        <v>83986027</v>
      </c>
      <c r="R89" s="43">
        <f t="shared" si="15"/>
        <v>158260796</v>
      </c>
      <c r="S89" s="43">
        <f t="shared" si="15"/>
        <v>331356380</v>
      </c>
      <c r="T89" s="42">
        <f t="shared" si="15"/>
        <v>95004170</v>
      </c>
      <c r="U89" s="40">
        <f t="shared" si="15"/>
        <v>105390608</v>
      </c>
      <c r="V89" s="43">
        <f t="shared" si="15"/>
        <v>88830721</v>
      </c>
      <c r="W89" s="43">
        <f t="shared" si="15"/>
        <v>289225499</v>
      </c>
    </row>
    <row r="90" spans="1:23" ht="11.25">
      <c r="A90" s="44"/>
      <c r="B90" s="45" t="s">
        <v>174</v>
      </c>
      <c r="C90" s="46"/>
      <c r="D90" s="47">
        <f>SUM(D61,D63:D67,D69:D74,D76:D82,D84:D88)</f>
        <v>12125883405</v>
      </c>
      <c r="E90" s="48">
        <f>SUM(E61,E63:E67,E69:E74,E76:E82,E84:E88)</f>
        <v>11958361610</v>
      </c>
      <c r="F90" s="48">
        <f>SUM(F61,F63:F67,F69:F74,F76:F82,F84:F88)</f>
        <v>10428498466</v>
      </c>
      <c r="G90" s="49">
        <f t="shared" si="10"/>
        <v>0.8720674960422108</v>
      </c>
      <c r="H90" s="50">
        <f aca="true" t="shared" si="16" ref="H90:W90">SUM(H61,H63:H67,H69:H74,H76:H82,H84:H88)</f>
        <v>1703452103</v>
      </c>
      <c r="I90" s="48">
        <f t="shared" si="16"/>
        <v>863578152</v>
      </c>
      <c r="J90" s="51">
        <f t="shared" si="16"/>
        <v>562880147</v>
      </c>
      <c r="K90" s="51">
        <f t="shared" si="16"/>
        <v>3129910402</v>
      </c>
      <c r="L90" s="50">
        <f t="shared" si="16"/>
        <v>847063026</v>
      </c>
      <c r="M90" s="48">
        <f t="shared" si="16"/>
        <v>664098878</v>
      </c>
      <c r="N90" s="51">
        <f t="shared" si="16"/>
        <v>1411524913</v>
      </c>
      <c r="O90" s="51">
        <f t="shared" si="16"/>
        <v>2922686817</v>
      </c>
      <c r="P90" s="50">
        <f t="shared" si="16"/>
        <v>624862647</v>
      </c>
      <c r="Q90" s="48">
        <f t="shared" si="16"/>
        <v>591498048</v>
      </c>
      <c r="R90" s="51">
        <f t="shared" si="16"/>
        <v>1255939814</v>
      </c>
      <c r="S90" s="51">
        <f t="shared" si="16"/>
        <v>2472300509</v>
      </c>
      <c r="T90" s="50">
        <f t="shared" si="16"/>
        <v>689917012</v>
      </c>
      <c r="U90" s="48">
        <f t="shared" si="16"/>
        <v>562082349</v>
      </c>
      <c r="V90" s="51">
        <f t="shared" si="16"/>
        <v>651601377</v>
      </c>
      <c r="W90" s="51">
        <f t="shared" si="16"/>
        <v>1903600738</v>
      </c>
    </row>
    <row r="91" spans="1:23" ht="11.25">
      <c r="A91" s="20"/>
      <c r="B91" s="52"/>
      <c r="C91" s="53"/>
      <c r="D91" s="54"/>
      <c r="E91" s="55"/>
      <c r="F91" s="55"/>
      <c r="G91" s="25"/>
      <c r="H91" s="34"/>
      <c r="I91" s="32"/>
      <c r="J91" s="35"/>
      <c r="K91" s="35"/>
      <c r="L91" s="34"/>
      <c r="M91" s="32"/>
      <c r="N91" s="35"/>
      <c r="O91" s="35"/>
      <c r="P91" s="34"/>
      <c r="Q91" s="32"/>
      <c r="R91" s="35"/>
      <c r="S91" s="35"/>
      <c r="T91" s="34"/>
      <c r="U91" s="32"/>
      <c r="V91" s="35"/>
      <c r="W91" s="35"/>
    </row>
    <row r="92" spans="1:23" ht="11.25">
      <c r="A92" s="20"/>
      <c r="B92" s="21" t="s">
        <v>175</v>
      </c>
      <c r="C92" s="22"/>
      <c r="D92" s="57"/>
      <c r="E92" s="55"/>
      <c r="F92" s="55"/>
      <c r="G92" s="25"/>
      <c r="H92" s="34"/>
      <c r="I92" s="32"/>
      <c r="J92" s="35"/>
      <c r="K92" s="35"/>
      <c r="L92" s="34"/>
      <c r="M92" s="32"/>
      <c r="N92" s="35"/>
      <c r="O92" s="35"/>
      <c r="P92" s="34"/>
      <c r="Q92" s="32"/>
      <c r="R92" s="35"/>
      <c r="S92" s="35"/>
      <c r="T92" s="34"/>
      <c r="U92" s="32"/>
      <c r="V92" s="35"/>
      <c r="W92" s="35"/>
    </row>
    <row r="93" spans="1:23" ht="11.25">
      <c r="A93" s="28" t="s">
        <v>20</v>
      </c>
      <c r="B93" s="29" t="s">
        <v>176</v>
      </c>
      <c r="C93" s="30" t="s">
        <v>177</v>
      </c>
      <c r="D93" s="31">
        <v>21151848416</v>
      </c>
      <c r="E93" s="32">
        <v>21265500630</v>
      </c>
      <c r="F93" s="32">
        <v>20630244755</v>
      </c>
      <c r="G93" s="33">
        <f aca="true" t="shared" si="17" ref="G93:G99">IF($E93=0,0,$F93/$E93)</f>
        <v>0.9701273961966443</v>
      </c>
      <c r="H93" s="34">
        <v>2018215342</v>
      </c>
      <c r="I93" s="32">
        <v>2068502568</v>
      </c>
      <c r="J93" s="35">
        <v>1624903095</v>
      </c>
      <c r="K93" s="35">
        <v>5711621005</v>
      </c>
      <c r="L93" s="34">
        <v>1411850629</v>
      </c>
      <c r="M93" s="32">
        <v>1431388572</v>
      </c>
      <c r="N93" s="35">
        <v>2531990690</v>
      </c>
      <c r="O93" s="35">
        <v>5375229891</v>
      </c>
      <c r="P93" s="34">
        <v>1245148502</v>
      </c>
      <c r="Q93" s="32">
        <v>1269463006</v>
      </c>
      <c r="R93" s="35">
        <v>2302280230</v>
      </c>
      <c r="S93" s="35">
        <v>4816891738</v>
      </c>
      <c r="T93" s="34">
        <v>1503313915</v>
      </c>
      <c r="U93" s="32">
        <v>1487504915</v>
      </c>
      <c r="V93" s="35">
        <v>1735683291</v>
      </c>
      <c r="W93" s="35">
        <v>4726502121</v>
      </c>
    </row>
    <row r="94" spans="1:23" ht="11.25">
      <c r="A94" s="28" t="s">
        <v>20</v>
      </c>
      <c r="B94" s="29" t="s">
        <v>178</v>
      </c>
      <c r="C94" s="30" t="s">
        <v>179</v>
      </c>
      <c r="D94" s="31">
        <v>32072725734</v>
      </c>
      <c r="E94" s="32">
        <v>32616361667</v>
      </c>
      <c r="F94" s="32">
        <v>32047069022</v>
      </c>
      <c r="G94" s="33">
        <f t="shared" si="17"/>
        <v>0.9825457955484965</v>
      </c>
      <c r="H94" s="34">
        <v>2784244429</v>
      </c>
      <c r="I94" s="32">
        <v>3255042839</v>
      </c>
      <c r="J94" s="35">
        <v>1947194080</v>
      </c>
      <c r="K94" s="35">
        <v>7986481348</v>
      </c>
      <c r="L94" s="34">
        <v>2630564039</v>
      </c>
      <c r="M94" s="32">
        <v>2489348666</v>
      </c>
      <c r="N94" s="35">
        <v>2464807018</v>
      </c>
      <c r="O94" s="35">
        <v>7584719723</v>
      </c>
      <c r="P94" s="34">
        <v>2550736477</v>
      </c>
      <c r="Q94" s="32">
        <v>2363348742</v>
      </c>
      <c r="R94" s="35">
        <v>2404505536</v>
      </c>
      <c r="S94" s="35">
        <v>7318590755</v>
      </c>
      <c r="T94" s="34">
        <v>2528649119</v>
      </c>
      <c r="U94" s="32">
        <v>2835595531</v>
      </c>
      <c r="V94" s="35">
        <v>3793032546</v>
      </c>
      <c r="W94" s="35">
        <v>9157277196</v>
      </c>
    </row>
    <row r="95" spans="1:23" ht="11.25">
      <c r="A95" s="28" t="s">
        <v>20</v>
      </c>
      <c r="B95" s="29" t="s">
        <v>180</v>
      </c>
      <c r="C95" s="30" t="s">
        <v>181</v>
      </c>
      <c r="D95" s="31">
        <v>19406082475</v>
      </c>
      <c r="E95" s="32">
        <v>19668700082</v>
      </c>
      <c r="F95" s="32">
        <v>20078091787</v>
      </c>
      <c r="G95" s="33">
        <f t="shared" si="17"/>
        <v>1.0208143752913625</v>
      </c>
      <c r="H95" s="34">
        <v>1260403230</v>
      </c>
      <c r="I95" s="32">
        <v>2075448970</v>
      </c>
      <c r="J95" s="35">
        <v>1572803855</v>
      </c>
      <c r="K95" s="35">
        <v>4908656055</v>
      </c>
      <c r="L95" s="34">
        <v>1286393603</v>
      </c>
      <c r="M95" s="32">
        <v>1426459507</v>
      </c>
      <c r="N95" s="35">
        <v>1822899095</v>
      </c>
      <c r="O95" s="35">
        <v>4535752205</v>
      </c>
      <c r="P95" s="34">
        <v>1319406651</v>
      </c>
      <c r="Q95" s="32">
        <v>1323054145</v>
      </c>
      <c r="R95" s="35">
        <v>2898314704</v>
      </c>
      <c r="S95" s="35">
        <v>5540775500</v>
      </c>
      <c r="T95" s="34">
        <v>1377328170</v>
      </c>
      <c r="U95" s="32">
        <v>1508298829</v>
      </c>
      <c r="V95" s="35">
        <v>2207281028</v>
      </c>
      <c r="W95" s="35">
        <v>5092908027</v>
      </c>
    </row>
    <row r="96" spans="1:23" ht="11.25">
      <c r="A96" s="36"/>
      <c r="B96" s="37" t="s">
        <v>25</v>
      </c>
      <c r="C96" s="38"/>
      <c r="D96" s="39">
        <f>SUM(D93:D95)</f>
        <v>72630656625</v>
      </c>
      <c r="E96" s="40">
        <f>SUM(E93:E95)</f>
        <v>73550562379</v>
      </c>
      <c r="F96" s="40">
        <f>SUM(F93:F95)</f>
        <v>72755405564</v>
      </c>
      <c r="G96" s="41">
        <f t="shared" si="17"/>
        <v>0.9891889770889497</v>
      </c>
      <c r="H96" s="42">
        <f aca="true" t="shared" si="18" ref="H96:W96">SUM(H93:H95)</f>
        <v>6062863001</v>
      </c>
      <c r="I96" s="40">
        <f t="shared" si="18"/>
        <v>7398994377</v>
      </c>
      <c r="J96" s="43">
        <f t="shared" si="18"/>
        <v>5144901030</v>
      </c>
      <c r="K96" s="43">
        <f t="shared" si="18"/>
        <v>18606758408</v>
      </c>
      <c r="L96" s="42">
        <f t="shared" si="18"/>
        <v>5328808271</v>
      </c>
      <c r="M96" s="40">
        <f t="shared" si="18"/>
        <v>5347196745</v>
      </c>
      <c r="N96" s="43">
        <f t="shared" si="18"/>
        <v>6819696803</v>
      </c>
      <c r="O96" s="43">
        <f t="shared" si="18"/>
        <v>17495701819</v>
      </c>
      <c r="P96" s="42">
        <f t="shared" si="18"/>
        <v>5115291630</v>
      </c>
      <c r="Q96" s="40">
        <f t="shared" si="18"/>
        <v>4955865893</v>
      </c>
      <c r="R96" s="43">
        <f t="shared" si="18"/>
        <v>7605100470</v>
      </c>
      <c r="S96" s="43">
        <f t="shared" si="18"/>
        <v>17676257993</v>
      </c>
      <c r="T96" s="42">
        <f t="shared" si="18"/>
        <v>5409291204</v>
      </c>
      <c r="U96" s="40">
        <f t="shared" si="18"/>
        <v>5831399275</v>
      </c>
      <c r="V96" s="43">
        <f t="shared" si="18"/>
        <v>7735996865</v>
      </c>
      <c r="W96" s="43">
        <f t="shared" si="18"/>
        <v>18976687344</v>
      </c>
    </row>
    <row r="97" spans="1:23" ht="11.25">
      <c r="A97" s="28" t="s">
        <v>26</v>
      </c>
      <c r="B97" s="29" t="s">
        <v>182</v>
      </c>
      <c r="C97" s="30" t="s">
        <v>183</v>
      </c>
      <c r="D97" s="31">
        <v>3665902369</v>
      </c>
      <c r="E97" s="32">
        <v>6076850751</v>
      </c>
      <c r="F97" s="32">
        <v>3311199041</v>
      </c>
      <c r="G97" s="33">
        <f t="shared" si="17"/>
        <v>0.5448873399523779</v>
      </c>
      <c r="H97" s="34">
        <v>519147345</v>
      </c>
      <c r="I97" s="32">
        <v>210867463</v>
      </c>
      <c r="J97" s="35">
        <v>328879008</v>
      </c>
      <c r="K97" s="35">
        <v>1058893816</v>
      </c>
      <c r="L97" s="34">
        <v>223593147</v>
      </c>
      <c r="M97" s="32">
        <v>426768381</v>
      </c>
      <c r="N97" s="35">
        <v>182825412</v>
      </c>
      <c r="O97" s="35">
        <v>833186940</v>
      </c>
      <c r="P97" s="34">
        <v>191278248</v>
      </c>
      <c r="Q97" s="32">
        <v>309723631</v>
      </c>
      <c r="R97" s="35">
        <v>225024066</v>
      </c>
      <c r="S97" s="35">
        <v>726025945</v>
      </c>
      <c r="T97" s="34">
        <v>223362818</v>
      </c>
      <c r="U97" s="32">
        <v>248556615</v>
      </c>
      <c r="V97" s="35">
        <v>221172907</v>
      </c>
      <c r="W97" s="35">
        <v>693092340</v>
      </c>
    </row>
    <row r="98" spans="1:23" ht="11.25">
      <c r="A98" s="28" t="s">
        <v>26</v>
      </c>
      <c r="B98" s="29" t="s">
        <v>184</v>
      </c>
      <c r="C98" s="30" t="s">
        <v>185</v>
      </c>
      <c r="D98" s="31">
        <v>529736357</v>
      </c>
      <c r="E98" s="32">
        <v>546855249</v>
      </c>
      <c r="F98" s="32">
        <v>552359622</v>
      </c>
      <c r="G98" s="33">
        <f t="shared" si="17"/>
        <v>1.0100655027268468</v>
      </c>
      <c r="H98" s="34">
        <v>60018613</v>
      </c>
      <c r="I98" s="32">
        <v>45634827</v>
      </c>
      <c r="J98" s="35">
        <v>43094997</v>
      </c>
      <c r="K98" s="35">
        <v>148748437</v>
      </c>
      <c r="L98" s="34">
        <v>42880984</v>
      </c>
      <c r="M98" s="32">
        <v>44086459</v>
      </c>
      <c r="N98" s="35">
        <v>38878072</v>
      </c>
      <c r="O98" s="35">
        <v>125845515</v>
      </c>
      <c r="P98" s="34">
        <v>56295523</v>
      </c>
      <c r="Q98" s="32">
        <v>41311583</v>
      </c>
      <c r="R98" s="35">
        <v>55224411</v>
      </c>
      <c r="S98" s="35">
        <v>152831517</v>
      </c>
      <c r="T98" s="34">
        <v>42412080</v>
      </c>
      <c r="U98" s="32">
        <v>38480679</v>
      </c>
      <c r="V98" s="35">
        <v>44041394</v>
      </c>
      <c r="W98" s="35">
        <v>124934153</v>
      </c>
    </row>
    <row r="99" spans="1:23" ht="11.25">
      <c r="A99" s="28" t="s">
        <v>26</v>
      </c>
      <c r="B99" s="29" t="s">
        <v>186</v>
      </c>
      <c r="C99" s="30" t="s">
        <v>187</v>
      </c>
      <c r="D99" s="31">
        <v>430718836</v>
      </c>
      <c r="E99" s="32">
        <v>430718836</v>
      </c>
      <c r="F99" s="32">
        <v>403292092</v>
      </c>
      <c r="G99" s="33">
        <f t="shared" si="17"/>
        <v>0.9363233234592043</v>
      </c>
      <c r="H99" s="34">
        <v>36125263</v>
      </c>
      <c r="I99" s="32">
        <v>31823190</v>
      </c>
      <c r="J99" s="35">
        <v>35356854</v>
      </c>
      <c r="K99" s="35">
        <v>103305307</v>
      </c>
      <c r="L99" s="34">
        <v>33346669</v>
      </c>
      <c r="M99" s="32">
        <v>32948501</v>
      </c>
      <c r="N99" s="35">
        <v>36881247</v>
      </c>
      <c r="O99" s="35">
        <v>103176417</v>
      </c>
      <c r="P99" s="34">
        <v>36484405</v>
      </c>
      <c r="Q99" s="32">
        <v>31518082</v>
      </c>
      <c r="R99" s="35">
        <v>39126066</v>
      </c>
      <c r="S99" s="35">
        <v>107128553</v>
      </c>
      <c r="T99" s="34">
        <v>29968132</v>
      </c>
      <c r="U99" s="32">
        <v>30612252</v>
      </c>
      <c r="V99" s="35">
        <v>29101431</v>
      </c>
      <c r="W99" s="35">
        <v>89681815</v>
      </c>
    </row>
    <row r="100" spans="1:23" ht="11.25">
      <c r="A100" s="28" t="s">
        <v>45</v>
      </c>
      <c r="B100" s="29" t="s">
        <v>188</v>
      </c>
      <c r="C100" s="30" t="s">
        <v>189</v>
      </c>
      <c r="D100" s="31">
        <v>368214871</v>
      </c>
      <c r="E100" s="32">
        <v>368214871</v>
      </c>
      <c r="F100" s="32">
        <v>342658256</v>
      </c>
      <c r="G100" s="33">
        <f aca="true" t="shared" si="19" ref="G100:G108">IF($E100=0,0,$F100/$E100)</f>
        <v>0.9305932024673713</v>
      </c>
      <c r="H100" s="34">
        <v>90610289</v>
      </c>
      <c r="I100" s="32">
        <v>1206319</v>
      </c>
      <c r="J100" s="35">
        <v>11223352</v>
      </c>
      <c r="K100" s="35">
        <v>103039960</v>
      </c>
      <c r="L100" s="34">
        <v>7514033</v>
      </c>
      <c r="M100" s="32">
        <v>94828569</v>
      </c>
      <c r="N100" s="35">
        <v>4888201</v>
      </c>
      <c r="O100" s="35">
        <v>107230803</v>
      </c>
      <c r="P100" s="34">
        <v>5350223</v>
      </c>
      <c r="Q100" s="32">
        <v>7218050</v>
      </c>
      <c r="R100" s="35">
        <v>70482743</v>
      </c>
      <c r="S100" s="35">
        <v>83051016</v>
      </c>
      <c r="T100" s="34">
        <v>4633004</v>
      </c>
      <c r="U100" s="32">
        <v>39486081</v>
      </c>
      <c r="V100" s="35">
        <v>5217392</v>
      </c>
      <c r="W100" s="35">
        <v>49336477</v>
      </c>
    </row>
    <row r="101" spans="1:23" ht="11.25">
      <c r="A101" s="36"/>
      <c r="B101" s="37" t="s">
        <v>190</v>
      </c>
      <c r="C101" s="38"/>
      <c r="D101" s="39">
        <f>SUM(D97:D100)</f>
        <v>4994572433</v>
      </c>
      <c r="E101" s="40">
        <f>SUM(E97:E100)</f>
        <v>7422639707</v>
      </c>
      <c r="F101" s="40">
        <f>SUM(F97:F100)</f>
        <v>4609509011</v>
      </c>
      <c r="G101" s="41">
        <f t="shared" si="19"/>
        <v>0.6210067028651483</v>
      </c>
      <c r="H101" s="42">
        <f aca="true" t="shared" si="20" ref="H101:W101">SUM(H97:H100)</f>
        <v>705901510</v>
      </c>
      <c r="I101" s="40">
        <f t="shared" si="20"/>
        <v>289531799</v>
      </c>
      <c r="J101" s="43">
        <f t="shared" si="20"/>
        <v>418554211</v>
      </c>
      <c r="K101" s="43">
        <f t="shared" si="20"/>
        <v>1413987520</v>
      </c>
      <c r="L101" s="42">
        <f t="shared" si="20"/>
        <v>307334833</v>
      </c>
      <c r="M101" s="40">
        <f t="shared" si="20"/>
        <v>598631910</v>
      </c>
      <c r="N101" s="43">
        <f t="shared" si="20"/>
        <v>263472932</v>
      </c>
      <c r="O101" s="43">
        <f t="shared" si="20"/>
        <v>1169439675</v>
      </c>
      <c r="P101" s="42">
        <f t="shared" si="20"/>
        <v>289408399</v>
      </c>
      <c r="Q101" s="40">
        <f t="shared" si="20"/>
        <v>389771346</v>
      </c>
      <c r="R101" s="43">
        <f t="shared" si="20"/>
        <v>389857286</v>
      </c>
      <c r="S101" s="43">
        <f t="shared" si="20"/>
        <v>1069037031</v>
      </c>
      <c r="T101" s="42">
        <f t="shared" si="20"/>
        <v>300376034</v>
      </c>
      <c r="U101" s="40">
        <f t="shared" si="20"/>
        <v>357135627</v>
      </c>
      <c r="V101" s="43">
        <f t="shared" si="20"/>
        <v>299533124</v>
      </c>
      <c r="W101" s="43">
        <f t="shared" si="20"/>
        <v>957044785</v>
      </c>
    </row>
    <row r="102" spans="1:23" ht="11.25">
      <c r="A102" s="28" t="s">
        <v>26</v>
      </c>
      <c r="B102" s="29" t="s">
        <v>191</v>
      </c>
      <c r="C102" s="30" t="s">
        <v>192</v>
      </c>
      <c r="D102" s="31">
        <v>1603435698</v>
      </c>
      <c r="E102" s="32">
        <v>1648135056</v>
      </c>
      <c r="F102" s="32">
        <v>1575442195</v>
      </c>
      <c r="G102" s="33">
        <f t="shared" si="19"/>
        <v>0.9558938688092561</v>
      </c>
      <c r="H102" s="34">
        <v>103843844</v>
      </c>
      <c r="I102" s="32">
        <v>197465861</v>
      </c>
      <c r="J102" s="35">
        <v>117848535</v>
      </c>
      <c r="K102" s="35">
        <v>419158240</v>
      </c>
      <c r="L102" s="34">
        <v>131676280</v>
      </c>
      <c r="M102" s="32">
        <v>172499113</v>
      </c>
      <c r="N102" s="35">
        <v>116994485</v>
      </c>
      <c r="O102" s="35">
        <v>421169878</v>
      </c>
      <c r="P102" s="34">
        <v>100020295</v>
      </c>
      <c r="Q102" s="32">
        <v>117050752</v>
      </c>
      <c r="R102" s="35">
        <v>147935971</v>
      </c>
      <c r="S102" s="35">
        <v>365007018</v>
      </c>
      <c r="T102" s="34">
        <v>116074938</v>
      </c>
      <c r="U102" s="32">
        <v>113241830</v>
      </c>
      <c r="V102" s="35">
        <v>140790291</v>
      </c>
      <c r="W102" s="35">
        <v>370107059</v>
      </c>
    </row>
    <row r="103" spans="1:23" ht="11.25">
      <c r="A103" s="28" t="s">
        <v>26</v>
      </c>
      <c r="B103" s="29" t="s">
        <v>193</v>
      </c>
      <c r="C103" s="30" t="s">
        <v>194</v>
      </c>
      <c r="D103" s="31">
        <v>758731377</v>
      </c>
      <c r="E103" s="32">
        <v>706016429</v>
      </c>
      <c r="F103" s="32">
        <v>641107623</v>
      </c>
      <c r="G103" s="33">
        <f t="shared" si="19"/>
        <v>0.9080633207191273</v>
      </c>
      <c r="H103" s="34">
        <v>77577804</v>
      </c>
      <c r="I103" s="32">
        <v>41392593</v>
      </c>
      <c r="J103" s="35">
        <v>45080898</v>
      </c>
      <c r="K103" s="35">
        <v>164051295</v>
      </c>
      <c r="L103" s="34">
        <v>44327080</v>
      </c>
      <c r="M103" s="32">
        <v>52135886</v>
      </c>
      <c r="N103" s="35">
        <v>66206084</v>
      </c>
      <c r="O103" s="35">
        <v>162669050</v>
      </c>
      <c r="P103" s="34">
        <v>41889204</v>
      </c>
      <c r="Q103" s="32">
        <v>47453783</v>
      </c>
      <c r="R103" s="35">
        <v>62630102</v>
      </c>
      <c r="S103" s="35">
        <v>151973089</v>
      </c>
      <c r="T103" s="34">
        <v>39975019</v>
      </c>
      <c r="U103" s="32">
        <v>49015943</v>
      </c>
      <c r="V103" s="35">
        <v>73423227</v>
      </c>
      <c r="W103" s="35">
        <v>162414189</v>
      </c>
    </row>
    <row r="104" spans="1:23" ht="11.25">
      <c r="A104" s="28" t="s">
        <v>26</v>
      </c>
      <c r="B104" s="29" t="s">
        <v>195</v>
      </c>
      <c r="C104" s="30" t="s">
        <v>196</v>
      </c>
      <c r="D104" s="31">
        <v>355037579</v>
      </c>
      <c r="E104" s="32">
        <v>347205000</v>
      </c>
      <c r="F104" s="32">
        <v>364926419</v>
      </c>
      <c r="G104" s="33">
        <f t="shared" si="19"/>
        <v>1.0510402183148284</v>
      </c>
      <c r="H104" s="34">
        <v>56947767</v>
      </c>
      <c r="I104" s="32">
        <v>22367976</v>
      </c>
      <c r="J104" s="35">
        <v>24111522</v>
      </c>
      <c r="K104" s="35">
        <v>103427265</v>
      </c>
      <c r="L104" s="34">
        <v>18832142</v>
      </c>
      <c r="M104" s="32">
        <v>31173574</v>
      </c>
      <c r="N104" s="35">
        <v>39530390</v>
      </c>
      <c r="O104" s="35">
        <v>89536106</v>
      </c>
      <c r="P104" s="34">
        <v>18859504</v>
      </c>
      <c r="Q104" s="32">
        <v>22345539</v>
      </c>
      <c r="R104" s="35">
        <v>77696061</v>
      </c>
      <c r="S104" s="35">
        <v>118901104</v>
      </c>
      <c r="T104" s="34">
        <v>17135456</v>
      </c>
      <c r="U104" s="32">
        <v>17537918</v>
      </c>
      <c r="V104" s="35">
        <v>18388570</v>
      </c>
      <c r="W104" s="35">
        <v>53061944</v>
      </c>
    </row>
    <row r="105" spans="1:23" ht="11.25">
      <c r="A105" s="28" t="s">
        <v>26</v>
      </c>
      <c r="B105" s="29" t="s">
        <v>197</v>
      </c>
      <c r="C105" s="30" t="s">
        <v>198</v>
      </c>
      <c r="D105" s="31">
        <v>1259968878</v>
      </c>
      <c r="E105" s="32">
        <v>1259968878</v>
      </c>
      <c r="F105" s="32">
        <v>792416510</v>
      </c>
      <c r="G105" s="33">
        <f t="shared" si="19"/>
        <v>0.6289175263263923</v>
      </c>
      <c r="H105" s="34">
        <v>117939248</v>
      </c>
      <c r="I105" s="32">
        <v>49440343</v>
      </c>
      <c r="J105" s="35">
        <v>53378067</v>
      </c>
      <c r="K105" s="35">
        <v>220757658</v>
      </c>
      <c r="L105" s="34">
        <v>53451569</v>
      </c>
      <c r="M105" s="32">
        <v>44247372</v>
      </c>
      <c r="N105" s="35">
        <v>176905607</v>
      </c>
      <c r="O105" s="35">
        <v>274604548</v>
      </c>
      <c r="P105" s="34">
        <v>47786377</v>
      </c>
      <c r="Q105" s="32">
        <v>46933690</v>
      </c>
      <c r="R105" s="35">
        <v>47386991</v>
      </c>
      <c r="S105" s="35">
        <v>142107058</v>
      </c>
      <c r="T105" s="34">
        <v>89516168</v>
      </c>
      <c r="U105" s="32">
        <v>26700567</v>
      </c>
      <c r="V105" s="35">
        <v>38730511</v>
      </c>
      <c r="W105" s="35">
        <v>154947246</v>
      </c>
    </row>
    <row r="106" spans="1:23" ht="11.25">
      <c r="A106" s="28" t="s">
        <v>45</v>
      </c>
      <c r="B106" s="29" t="s">
        <v>199</v>
      </c>
      <c r="C106" s="30" t="s">
        <v>200</v>
      </c>
      <c r="D106" s="31">
        <v>257646700</v>
      </c>
      <c r="E106" s="32">
        <v>289635500</v>
      </c>
      <c r="F106" s="32">
        <v>203411738</v>
      </c>
      <c r="G106" s="33">
        <f t="shared" si="19"/>
        <v>0.7023025078072267</v>
      </c>
      <c r="H106" s="34">
        <v>69373328</v>
      </c>
      <c r="I106" s="32">
        <v>4092912</v>
      </c>
      <c r="J106" s="35">
        <v>2633113</v>
      </c>
      <c r="K106" s="35">
        <v>76099353</v>
      </c>
      <c r="L106" s="34">
        <v>1428486</v>
      </c>
      <c r="M106" s="32">
        <v>8952296</v>
      </c>
      <c r="N106" s="35">
        <v>48730800</v>
      </c>
      <c r="O106" s="35">
        <v>59111582</v>
      </c>
      <c r="P106" s="34">
        <v>697524</v>
      </c>
      <c r="Q106" s="32">
        <v>642060</v>
      </c>
      <c r="R106" s="35">
        <v>42334911</v>
      </c>
      <c r="S106" s="35">
        <v>43674495</v>
      </c>
      <c r="T106" s="34">
        <v>1131732</v>
      </c>
      <c r="U106" s="32">
        <v>20073722</v>
      </c>
      <c r="V106" s="35">
        <v>3320854</v>
      </c>
      <c r="W106" s="35">
        <v>24526308</v>
      </c>
    </row>
    <row r="107" spans="1:23" ht="11.25">
      <c r="A107" s="36"/>
      <c r="B107" s="37" t="s">
        <v>201</v>
      </c>
      <c r="C107" s="38"/>
      <c r="D107" s="39">
        <f>SUM(D102:D106)</f>
        <v>4234820232</v>
      </c>
      <c r="E107" s="40">
        <f>SUM(E102:E106)</f>
        <v>4250960863</v>
      </c>
      <c r="F107" s="40">
        <f>SUM(F102:F106)</f>
        <v>3577304485</v>
      </c>
      <c r="G107" s="41">
        <f t="shared" si="19"/>
        <v>0.8415284450479308</v>
      </c>
      <c r="H107" s="42">
        <f aca="true" t="shared" si="21" ref="H107:W107">SUM(H102:H106)</f>
        <v>425681991</v>
      </c>
      <c r="I107" s="40">
        <f t="shared" si="21"/>
        <v>314759685</v>
      </c>
      <c r="J107" s="43">
        <f t="shared" si="21"/>
        <v>243052135</v>
      </c>
      <c r="K107" s="43">
        <f t="shared" si="21"/>
        <v>983493811</v>
      </c>
      <c r="L107" s="42">
        <f t="shared" si="21"/>
        <v>249715557</v>
      </c>
      <c r="M107" s="40">
        <f t="shared" si="21"/>
        <v>309008241</v>
      </c>
      <c r="N107" s="43">
        <f t="shared" si="21"/>
        <v>448367366</v>
      </c>
      <c r="O107" s="43">
        <f t="shared" si="21"/>
        <v>1007091164</v>
      </c>
      <c r="P107" s="42">
        <f t="shared" si="21"/>
        <v>209252904</v>
      </c>
      <c r="Q107" s="40">
        <f t="shared" si="21"/>
        <v>234425824</v>
      </c>
      <c r="R107" s="43">
        <f t="shared" si="21"/>
        <v>377984036</v>
      </c>
      <c r="S107" s="43">
        <f t="shared" si="21"/>
        <v>821662764</v>
      </c>
      <c r="T107" s="42">
        <f t="shared" si="21"/>
        <v>263833313</v>
      </c>
      <c r="U107" s="40">
        <f t="shared" si="21"/>
        <v>226569980</v>
      </c>
      <c r="V107" s="43">
        <f t="shared" si="21"/>
        <v>274653453</v>
      </c>
      <c r="W107" s="43">
        <f t="shared" si="21"/>
        <v>765056746</v>
      </c>
    </row>
    <row r="108" spans="1:23" ht="11.25">
      <c r="A108" s="44"/>
      <c r="B108" s="45" t="s">
        <v>202</v>
      </c>
      <c r="C108" s="46"/>
      <c r="D108" s="47">
        <f>SUM(D93:D95,D97:D100,D102:D106)</f>
        <v>81860049290</v>
      </c>
      <c r="E108" s="48">
        <f>SUM(E93:E95,E97:E100,E102:E106)</f>
        <v>85224162949</v>
      </c>
      <c r="F108" s="48">
        <f>SUM(F93:F95,F97:F100,F102:F106)</f>
        <v>80942219060</v>
      </c>
      <c r="G108" s="49">
        <f t="shared" si="19"/>
        <v>0.949756691754633</v>
      </c>
      <c r="H108" s="50">
        <f aca="true" t="shared" si="22" ref="H108:W108">SUM(H93:H95,H97:H100,H102:H106)</f>
        <v>7194446502</v>
      </c>
      <c r="I108" s="48">
        <f t="shared" si="22"/>
        <v>8003285861</v>
      </c>
      <c r="J108" s="51">
        <f t="shared" si="22"/>
        <v>5806507376</v>
      </c>
      <c r="K108" s="51">
        <f t="shared" si="22"/>
        <v>21004239739</v>
      </c>
      <c r="L108" s="50">
        <f t="shared" si="22"/>
        <v>5885858661</v>
      </c>
      <c r="M108" s="48">
        <f t="shared" si="22"/>
        <v>6254836896</v>
      </c>
      <c r="N108" s="51">
        <f t="shared" si="22"/>
        <v>7531537101</v>
      </c>
      <c r="O108" s="51">
        <f t="shared" si="22"/>
        <v>19672232658</v>
      </c>
      <c r="P108" s="50">
        <f t="shared" si="22"/>
        <v>5613952933</v>
      </c>
      <c r="Q108" s="48">
        <f t="shared" si="22"/>
        <v>5580063063</v>
      </c>
      <c r="R108" s="51">
        <f t="shared" si="22"/>
        <v>8372941792</v>
      </c>
      <c r="S108" s="51">
        <f t="shared" si="22"/>
        <v>19566957788</v>
      </c>
      <c r="T108" s="50">
        <f t="shared" si="22"/>
        <v>5973500551</v>
      </c>
      <c r="U108" s="48">
        <f t="shared" si="22"/>
        <v>6415104882</v>
      </c>
      <c r="V108" s="51">
        <f t="shared" si="22"/>
        <v>8310183442</v>
      </c>
      <c r="W108" s="51">
        <f t="shared" si="22"/>
        <v>20698788875</v>
      </c>
    </row>
    <row r="109" spans="1:23" ht="11.25">
      <c r="A109" s="20"/>
      <c r="B109" s="52"/>
      <c r="C109" s="53"/>
      <c r="D109" s="54"/>
      <c r="E109" s="55"/>
      <c r="F109" s="55"/>
      <c r="G109" s="25"/>
      <c r="H109" s="34"/>
      <c r="I109" s="32"/>
      <c r="J109" s="35"/>
      <c r="K109" s="35"/>
      <c r="L109" s="34"/>
      <c r="M109" s="32"/>
      <c r="N109" s="35"/>
      <c r="O109" s="35"/>
      <c r="P109" s="34"/>
      <c r="Q109" s="32"/>
      <c r="R109" s="35"/>
      <c r="S109" s="35"/>
      <c r="T109" s="34"/>
      <c r="U109" s="32"/>
      <c r="V109" s="35"/>
      <c r="W109" s="35"/>
    </row>
    <row r="110" spans="1:23" ht="11.25">
      <c r="A110" s="20"/>
      <c r="B110" s="21" t="s">
        <v>203</v>
      </c>
      <c r="C110" s="22"/>
      <c r="D110" s="57"/>
      <c r="E110" s="55"/>
      <c r="F110" s="55"/>
      <c r="G110" s="25"/>
      <c r="H110" s="34"/>
      <c r="I110" s="32"/>
      <c r="J110" s="35"/>
      <c r="K110" s="35"/>
      <c r="L110" s="34"/>
      <c r="M110" s="32"/>
      <c r="N110" s="35"/>
      <c r="O110" s="35"/>
      <c r="P110" s="34"/>
      <c r="Q110" s="32"/>
      <c r="R110" s="35"/>
      <c r="S110" s="35"/>
      <c r="T110" s="34"/>
      <c r="U110" s="32"/>
      <c r="V110" s="35"/>
      <c r="W110" s="35"/>
    </row>
    <row r="111" spans="1:23" ht="11.25">
      <c r="A111" s="28" t="s">
        <v>20</v>
      </c>
      <c r="B111" s="29" t="s">
        <v>204</v>
      </c>
      <c r="C111" s="30" t="s">
        <v>205</v>
      </c>
      <c r="D111" s="31">
        <v>25700434900</v>
      </c>
      <c r="E111" s="32">
        <v>26333214197</v>
      </c>
      <c r="F111" s="32">
        <v>25522749435</v>
      </c>
      <c r="G111" s="33">
        <f aca="true" t="shared" si="23" ref="G111:G142">IF($E111=0,0,$F111/$E111)</f>
        <v>0.9692227178977516</v>
      </c>
      <c r="H111" s="34">
        <v>2366923635</v>
      </c>
      <c r="I111" s="32">
        <v>2278335249</v>
      </c>
      <c r="J111" s="35">
        <v>1626627173</v>
      </c>
      <c r="K111" s="35">
        <v>6271886057</v>
      </c>
      <c r="L111" s="34">
        <v>2307594162</v>
      </c>
      <c r="M111" s="32">
        <v>1704169271</v>
      </c>
      <c r="N111" s="35">
        <v>2298181787</v>
      </c>
      <c r="O111" s="35">
        <v>6309945220</v>
      </c>
      <c r="P111" s="34">
        <v>2182670493</v>
      </c>
      <c r="Q111" s="32">
        <v>1674197725</v>
      </c>
      <c r="R111" s="35">
        <v>2257509738</v>
      </c>
      <c r="S111" s="35">
        <v>6114377956</v>
      </c>
      <c r="T111" s="34">
        <v>2023065808</v>
      </c>
      <c r="U111" s="32">
        <v>1822641512</v>
      </c>
      <c r="V111" s="35">
        <v>2980832882</v>
      </c>
      <c r="W111" s="35">
        <v>6826540202</v>
      </c>
    </row>
    <row r="112" spans="1:23" ht="11.25">
      <c r="A112" s="36"/>
      <c r="B112" s="37" t="s">
        <v>25</v>
      </c>
      <c r="C112" s="38"/>
      <c r="D112" s="39">
        <f>D111</f>
        <v>25700434900</v>
      </c>
      <c r="E112" s="40">
        <f>E111</f>
        <v>26333214197</v>
      </c>
      <c r="F112" s="40">
        <f>F111</f>
        <v>25522749435</v>
      </c>
      <c r="G112" s="41">
        <f t="shared" si="23"/>
        <v>0.9692227178977516</v>
      </c>
      <c r="H112" s="42">
        <f aca="true" t="shared" si="24" ref="H112:W112">H111</f>
        <v>2366923635</v>
      </c>
      <c r="I112" s="40">
        <f t="shared" si="24"/>
        <v>2278335249</v>
      </c>
      <c r="J112" s="43">
        <f t="shared" si="24"/>
        <v>1626627173</v>
      </c>
      <c r="K112" s="43">
        <f t="shared" si="24"/>
        <v>6271886057</v>
      </c>
      <c r="L112" s="42">
        <f t="shared" si="24"/>
        <v>2307594162</v>
      </c>
      <c r="M112" s="40">
        <f t="shared" si="24"/>
        <v>1704169271</v>
      </c>
      <c r="N112" s="43">
        <f t="shared" si="24"/>
        <v>2298181787</v>
      </c>
      <c r="O112" s="43">
        <f t="shared" si="24"/>
        <v>6309945220</v>
      </c>
      <c r="P112" s="42">
        <f t="shared" si="24"/>
        <v>2182670493</v>
      </c>
      <c r="Q112" s="40">
        <f t="shared" si="24"/>
        <v>1674197725</v>
      </c>
      <c r="R112" s="43">
        <f t="shared" si="24"/>
        <v>2257509738</v>
      </c>
      <c r="S112" s="43">
        <f t="shared" si="24"/>
        <v>6114377956</v>
      </c>
      <c r="T112" s="42">
        <f t="shared" si="24"/>
        <v>2023065808</v>
      </c>
      <c r="U112" s="40">
        <f t="shared" si="24"/>
        <v>1822641512</v>
      </c>
      <c r="V112" s="43">
        <f t="shared" si="24"/>
        <v>2980832882</v>
      </c>
      <c r="W112" s="43">
        <f t="shared" si="24"/>
        <v>6826540202</v>
      </c>
    </row>
    <row r="113" spans="1:23" ht="11.25">
      <c r="A113" s="28" t="s">
        <v>26</v>
      </c>
      <c r="B113" s="29" t="s">
        <v>206</v>
      </c>
      <c r="C113" s="30" t="s">
        <v>207</v>
      </c>
      <c r="D113" s="31">
        <v>51222659</v>
      </c>
      <c r="E113" s="32">
        <v>2288625</v>
      </c>
      <c r="F113" s="32">
        <v>52005655</v>
      </c>
      <c r="G113" s="33">
        <f t="shared" si="23"/>
        <v>22.72353705827735</v>
      </c>
      <c r="H113" s="34">
        <v>14942381</v>
      </c>
      <c r="I113" s="32">
        <v>1480965</v>
      </c>
      <c r="J113" s="35">
        <v>1335321</v>
      </c>
      <c r="K113" s="35">
        <v>17758667</v>
      </c>
      <c r="L113" s="34">
        <v>1338104</v>
      </c>
      <c r="M113" s="32">
        <v>5357008</v>
      </c>
      <c r="N113" s="35">
        <v>2437788</v>
      </c>
      <c r="O113" s="35">
        <v>9132900</v>
      </c>
      <c r="P113" s="34">
        <v>5269859</v>
      </c>
      <c r="Q113" s="32">
        <v>179525</v>
      </c>
      <c r="R113" s="35">
        <v>15967831</v>
      </c>
      <c r="S113" s="35">
        <v>21417215</v>
      </c>
      <c r="T113" s="34">
        <v>173781</v>
      </c>
      <c r="U113" s="32">
        <v>791696</v>
      </c>
      <c r="V113" s="35">
        <v>2731396</v>
      </c>
      <c r="W113" s="35">
        <v>3696873</v>
      </c>
    </row>
    <row r="114" spans="1:23" ht="11.25">
      <c r="A114" s="28" t="s">
        <v>26</v>
      </c>
      <c r="B114" s="29" t="s">
        <v>208</v>
      </c>
      <c r="C114" s="30" t="s">
        <v>209</v>
      </c>
      <c r="D114" s="31">
        <v>122598963</v>
      </c>
      <c r="E114" s="32">
        <v>124252722</v>
      </c>
      <c r="F114" s="32">
        <v>100364715</v>
      </c>
      <c r="G114" s="33">
        <f t="shared" si="23"/>
        <v>0.8077466101708419</v>
      </c>
      <c r="H114" s="34">
        <v>122476662</v>
      </c>
      <c r="I114" s="32">
        <v>-48978922</v>
      </c>
      <c r="J114" s="35">
        <v>681397</v>
      </c>
      <c r="K114" s="35">
        <v>74179137</v>
      </c>
      <c r="L114" s="34">
        <v>929518</v>
      </c>
      <c r="M114" s="32">
        <v>1038882</v>
      </c>
      <c r="N114" s="35">
        <v>1937006</v>
      </c>
      <c r="O114" s="35">
        <v>3905406</v>
      </c>
      <c r="P114" s="34">
        <v>1086996</v>
      </c>
      <c r="Q114" s="32">
        <v>1767551</v>
      </c>
      <c r="R114" s="35">
        <v>1312699</v>
      </c>
      <c r="S114" s="35">
        <v>4167246</v>
      </c>
      <c r="T114" s="34">
        <v>1378622</v>
      </c>
      <c r="U114" s="32">
        <v>15373874</v>
      </c>
      <c r="V114" s="35">
        <v>1360430</v>
      </c>
      <c r="W114" s="35">
        <v>18112926</v>
      </c>
    </row>
    <row r="115" spans="1:23" ht="11.25">
      <c r="A115" s="28" t="s">
        <v>26</v>
      </c>
      <c r="B115" s="29" t="s">
        <v>210</v>
      </c>
      <c r="C115" s="30" t="s">
        <v>211</v>
      </c>
      <c r="D115" s="31">
        <v>109473197</v>
      </c>
      <c r="E115" s="32">
        <v>72354000</v>
      </c>
      <c r="F115" s="32">
        <v>72690406</v>
      </c>
      <c r="G115" s="33">
        <f t="shared" si="23"/>
        <v>1.0046494457804682</v>
      </c>
      <c r="H115" s="34">
        <v>26412873</v>
      </c>
      <c r="I115" s="32">
        <v>3568946</v>
      </c>
      <c r="J115" s="35">
        <v>953584</v>
      </c>
      <c r="K115" s="35">
        <v>30935403</v>
      </c>
      <c r="L115" s="34">
        <v>2618595</v>
      </c>
      <c r="M115" s="32">
        <v>4747075</v>
      </c>
      <c r="N115" s="35">
        <v>4713020</v>
      </c>
      <c r="O115" s="35">
        <v>12078690</v>
      </c>
      <c r="P115" s="34">
        <v>4500759</v>
      </c>
      <c r="Q115" s="32">
        <v>6576749</v>
      </c>
      <c r="R115" s="35">
        <v>5176778</v>
      </c>
      <c r="S115" s="35">
        <v>16254286</v>
      </c>
      <c r="T115" s="34">
        <v>3562030</v>
      </c>
      <c r="U115" s="32">
        <v>5232433</v>
      </c>
      <c r="V115" s="35">
        <v>4627564</v>
      </c>
      <c r="W115" s="35">
        <v>13422027</v>
      </c>
    </row>
    <row r="116" spans="1:23" ht="11.25">
      <c r="A116" s="28" t="s">
        <v>26</v>
      </c>
      <c r="B116" s="29" t="s">
        <v>212</v>
      </c>
      <c r="C116" s="30" t="s">
        <v>213</v>
      </c>
      <c r="D116" s="31">
        <v>78248193</v>
      </c>
      <c r="E116" s="32">
        <v>15451469</v>
      </c>
      <c r="F116" s="32">
        <v>63848475</v>
      </c>
      <c r="G116" s="33">
        <f t="shared" si="23"/>
        <v>4.132194485844679</v>
      </c>
      <c r="H116" s="34">
        <v>3829746</v>
      </c>
      <c r="I116" s="32">
        <v>3385720</v>
      </c>
      <c r="J116" s="35">
        <v>2500475</v>
      </c>
      <c r="K116" s="35">
        <v>9715941</v>
      </c>
      <c r="L116" s="34">
        <v>19299691</v>
      </c>
      <c r="M116" s="32">
        <v>3188829</v>
      </c>
      <c r="N116" s="35">
        <v>2406315</v>
      </c>
      <c r="O116" s="35">
        <v>24894835</v>
      </c>
      <c r="P116" s="34">
        <v>15451469</v>
      </c>
      <c r="Q116" s="32">
        <v>2689637</v>
      </c>
      <c r="R116" s="35">
        <v>2670390</v>
      </c>
      <c r="S116" s="35">
        <v>20811496</v>
      </c>
      <c r="T116" s="34">
        <v>2806938</v>
      </c>
      <c r="U116" s="32">
        <v>2968567</v>
      </c>
      <c r="V116" s="35">
        <v>2650698</v>
      </c>
      <c r="W116" s="35">
        <v>8426203</v>
      </c>
    </row>
    <row r="117" spans="1:23" ht="11.25">
      <c r="A117" s="28" t="s">
        <v>26</v>
      </c>
      <c r="B117" s="29" t="s">
        <v>214</v>
      </c>
      <c r="C117" s="30" t="s">
        <v>215</v>
      </c>
      <c r="D117" s="31">
        <v>43076000</v>
      </c>
      <c r="E117" s="32">
        <v>38606000</v>
      </c>
      <c r="F117" s="32">
        <v>35655739</v>
      </c>
      <c r="G117" s="33">
        <f t="shared" si="23"/>
        <v>0.9235802465937937</v>
      </c>
      <c r="H117" s="34">
        <v>9745210</v>
      </c>
      <c r="I117" s="32">
        <v>777547</v>
      </c>
      <c r="J117" s="35">
        <v>2503500</v>
      </c>
      <c r="K117" s="35">
        <v>13026257</v>
      </c>
      <c r="L117" s="34">
        <v>961374</v>
      </c>
      <c r="M117" s="32">
        <v>4451714</v>
      </c>
      <c r="N117" s="35">
        <v>137023</v>
      </c>
      <c r="O117" s="35">
        <v>5550111</v>
      </c>
      <c r="P117" s="34">
        <v>2616950</v>
      </c>
      <c r="Q117" s="32">
        <v>251014</v>
      </c>
      <c r="R117" s="35">
        <v>13514521</v>
      </c>
      <c r="S117" s="35">
        <v>16382485</v>
      </c>
      <c r="T117" s="34">
        <v>205263</v>
      </c>
      <c r="U117" s="32">
        <v>238221</v>
      </c>
      <c r="V117" s="35">
        <v>253402</v>
      </c>
      <c r="W117" s="35">
        <v>696886</v>
      </c>
    </row>
    <row r="118" spans="1:23" ht="11.25">
      <c r="A118" s="28" t="s">
        <v>26</v>
      </c>
      <c r="B118" s="29" t="s">
        <v>216</v>
      </c>
      <c r="C118" s="30" t="s">
        <v>217</v>
      </c>
      <c r="D118" s="31">
        <v>526879058</v>
      </c>
      <c r="E118" s="32">
        <v>480743670</v>
      </c>
      <c r="F118" s="32">
        <v>507956187</v>
      </c>
      <c r="G118" s="33">
        <f t="shared" si="23"/>
        <v>1.0566050448464563</v>
      </c>
      <c r="H118" s="34">
        <v>43215384</v>
      </c>
      <c r="I118" s="32">
        <v>55086376</v>
      </c>
      <c r="J118" s="35">
        <v>37384797</v>
      </c>
      <c r="K118" s="35">
        <v>135686557</v>
      </c>
      <c r="L118" s="34">
        <v>32054727</v>
      </c>
      <c r="M118" s="32">
        <v>72949263</v>
      </c>
      <c r="N118" s="35">
        <v>36990053</v>
      </c>
      <c r="O118" s="35">
        <v>141994043</v>
      </c>
      <c r="P118" s="34">
        <v>42324540</v>
      </c>
      <c r="Q118" s="32">
        <v>37894612</v>
      </c>
      <c r="R118" s="35">
        <v>41545729</v>
      </c>
      <c r="S118" s="35">
        <v>121764881</v>
      </c>
      <c r="T118" s="34">
        <v>38160278</v>
      </c>
      <c r="U118" s="32">
        <v>52302056</v>
      </c>
      <c r="V118" s="35">
        <v>18048372</v>
      </c>
      <c r="W118" s="35">
        <v>108510706</v>
      </c>
    </row>
    <row r="119" spans="1:23" ht="11.25">
      <c r="A119" s="28" t="s">
        <v>45</v>
      </c>
      <c r="B119" s="29" t="s">
        <v>218</v>
      </c>
      <c r="C119" s="30" t="s">
        <v>219</v>
      </c>
      <c r="D119" s="31">
        <v>694930601</v>
      </c>
      <c r="E119" s="32">
        <v>632049910</v>
      </c>
      <c r="F119" s="32">
        <v>576844877</v>
      </c>
      <c r="G119" s="33">
        <f t="shared" si="23"/>
        <v>0.9126571618371088</v>
      </c>
      <c r="H119" s="34">
        <v>18571263</v>
      </c>
      <c r="I119" s="32">
        <v>61161641</v>
      </c>
      <c r="J119" s="35">
        <v>55452010</v>
      </c>
      <c r="K119" s="35">
        <v>135184914</v>
      </c>
      <c r="L119" s="34">
        <v>43938647</v>
      </c>
      <c r="M119" s="32">
        <v>30100869</v>
      </c>
      <c r="N119" s="35">
        <v>67948460</v>
      </c>
      <c r="O119" s="35">
        <v>141987976</v>
      </c>
      <c r="P119" s="34">
        <v>50667593</v>
      </c>
      <c r="Q119" s="32">
        <v>83006374</v>
      </c>
      <c r="R119" s="35">
        <v>52532278</v>
      </c>
      <c r="S119" s="35">
        <v>186206245</v>
      </c>
      <c r="T119" s="34">
        <v>43412431</v>
      </c>
      <c r="U119" s="32">
        <v>49487307</v>
      </c>
      <c r="V119" s="35">
        <v>20566004</v>
      </c>
      <c r="W119" s="35">
        <v>113465742</v>
      </c>
    </row>
    <row r="120" spans="1:23" ht="11.25">
      <c r="A120" s="36"/>
      <c r="B120" s="37" t="s">
        <v>220</v>
      </c>
      <c r="C120" s="38"/>
      <c r="D120" s="39">
        <f>SUM(D113:D119)</f>
        <v>1626428671</v>
      </c>
      <c r="E120" s="40">
        <f>SUM(E113:E119)</f>
        <v>1365746396</v>
      </c>
      <c r="F120" s="40">
        <f>SUM(F113:F119)</f>
        <v>1409366054</v>
      </c>
      <c r="G120" s="41">
        <f t="shared" si="23"/>
        <v>1.031938329200614</v>
      </c>
      <c r="H120" s="42">
        <f aca="true" t="shared" si="25" ref="H120:W120">SUM(H113:H119)</f>
        <v>239193519</v>
      </c>
      <c r="I120" s="40">
        <f t="shared" si="25"/>
        <v>76482273</v>
      </c>
      <c r="J120" s="43">
        <f t="shared" si="25"/>
        <v>100811084</v>
      </c>
      <c r="K120" s="43">
        <f t="shared" si="25"/>
        <v>416486876</v>
      </c>
      <c r="L120" s="42">
        <f t="shared" si="25"/>
        <v>101140656</v>
      </c>
      <c r="M120" s="40">
        <f t="shared" si="25"/>
        <v>121833640</v>
      </c>
      <c r="N120" s="43">
        <f t="shared" si="25"/>
        <v>116569665</v>
      </c>
      <c r="O120" s="43">
        <f t="shared" si="25"/>
        <v>339543961</v>
      </c>
      <c r="P120" s="42">
        <f t="shared" si="25"/>
        <v>121918166</v>
      </c>
      <c r="Q120" s="40">
        <f t="shared" si="25"/>
        <v>132365462</v>
      </c>
      <c r="R120" s="43">
        <f t="shared" si="25"/>
        <v>132720226</v>
      </c>
      <c r="S120" s="43">
        <f t="shared" si="25"/>
        <v>387003854</v>
      </c>
      <c r="T120" s="42">
        <f t="shared" si="25"/>
        <v>89699343</v>
      </c>
      <c r="U120" s="40">
        <f t="shared" si="25"/>
        <v>126394154</v>
      </c>
      <c r="V120" s="43">
        <f t="shared" si="25"/>
        <v>50237866</v>
      </c>
      <c r="W120" s="43">
        <f t="shared" si="25"/>
        <v>266331363</v>
      </c>
    </row>
    <row r="121" spans="1:23" ht="11.25">
      <c r="A121" s="28" t="s">
        <v>26</v>
      </c>
      <c r="B121" s="29" t="s">
        <v>221</v>
      </c>
      <c r="C121" s="30" t="s">
        <v>222</v>
      </c>
      <c r="D121" s="31">
        <v>72414500</v>
      </c>
      <c r="E121" s="32">
        <v>94048500</v>
      </c>
      <c r="F121" s="32">
        <v>94738370</v>
      </c>
      <c r="G121" s="33">
        <f t="shared" si="23"/>
        <v>1.007335257872268</v>
      </c>
      <c r="H121" s="34">
        <v>26374011</v>
      </c>
      <c r="I121" s="32">
        <v>3506995</v>
      </c>
      <c r="J121" s="35">
        <v>3561982</v>
      </c>
      <c r="K121" s="35">
        <v>33442988</v>
      </c>
      <c r="L121" s="34">
        <v>3555674</v>
      </c>
      <c r="M121" s="32">
        <v>16873861</v>
      </c>
      <c r="N121" s="35">
        <v>3573019</v>
      </c>
      <c r="O121" s="35">
        <v>24002554</v>
      </c>
      <c r="P121" s="34">
        <v>6585738</v>
      </c>
      <c r="Q121" s="32">
        <v>3696792</v>
      </c>
      <c r="R121" s="35">
        <v>16165136</v>
      </c>
      <c r="S121" s="35">
        <v>26447666</v>
      </c>
      <c r="T121" s="34">
        <v>3581715</v>
      </c>
      <c r="U121" s="32">
        <v>3619301</v>
      </c>
      <c r="V121" s="35">
        <v>3644146</v>
      </c>
      <c r="W121" s="35">
        <v>10845162</v>
      </c>
    </row>
    <row r="122" spans="1:23" ht="11.25">
      <c r="A122" s="28" t="s">
        <v>26</v>
      </c>
      <c r="B122" s="29" t="s">
        <v>223</v>
      </c>
      <c r="C122" s="30" t="s">
        <v>224</v>
      </c>
      <c r="D122" s="31">
        <v>225998955</v>
      </c>
      <c r="E122" s="32">
        <v>241217877</v>
      </c>
      <c r="F122" s="32">
        <v>194159655</v>
      </c>
      <c r="G122" s="33">
        <f t="shared" si="23"/>
        <v>0.8049140362843008</v>
      </c>
      <c r="H122" s="34">
        <v>26159001</v>
      </c>
      <c r="I122" s="32">
        <v>18932699</v>
      </c>
      <c r="J122" s="35">
        <v>12475618</v>
      </c>
      <c r="K122" s="35">
        <v>57567318</v>
      </c>
      <c r="L122" s="34">
        <v>16132688</v>
      </c>
      <c r="M122" s="32">
        <v>19620234</v>
      </c>
      <c r="N122" s="35">
        <v>13042566</v>
      </c>
      <c r="O122" s="35">
        <v>48795488</v>
      </c>
      <c r="P122" s="34">
        <v>13480756</v>
      </c>
      <c r="Q122" s="32">
        <v>14841847</v>
      </c>
      <c r="R122" s="35">
        <v>20587811</v>
      </c>
      <c r="S122" s="35">
        <v>48910414</v>
      </c>
      <c r="T122" s="34">
        <v>12920753</v>
      </c>
      <c r="U122" s="32">
        <v>13068122</v>
      </c>
      <c r="V122" s="35">
        <v>12897560</v>
      </c>
      <c r="W122" s="35">
        <v>38886435</v>
      </c>
    </row>
    <row r="123" spans="1:23" ht="11.25">
      <c r="A123" s="28" t="s">
        <v>26</v>
      </c>
      <c r="B123" s="29" t="s">
        <v>225</v>
      </c>
      <c r="C123" s="30" t="s">
        <v>226</v>
      </c>
      <c r="D123" s="31">
        <v>128534011</v>
      </c>
      <c r="E123" s="32">
        <v>102731925</v>
      </c>
      <c r="F123" s="32">
        <v>89502564</v>
      </c>
      <c r="G123" s="33">
        <f t="shared" si="23"/>
        <v>0.8712244416718562</v>
      </c>
      <c r="H123" s="34">
        <v>6271653</v>
      </c>
      <c r="I123" s="32">
        <v>10410432</v>
      </c>
      <c r="J123" s="35">
        <v>4674630</v>
      </c>
      <c r="K123" s="35">
        <v>21356715</v>
      </c>
      <c r="L123" s="34">
        <v>5114899</v>
      </c>
      <c r="M123" s="32">
        <v>7373255</v>
      </c>
      <c r="N123" s="35">
        <v>12918266</v>
      </c>
      <c r="O123" s="35">
        <v>25406420</v>
      </c>
      <c r="P123" s="34">
        <v>6972511</v>
      </c>
      <c r="Q123" s="32">
        <v>10228090</v>
      </c>
      <c r="R123" s="35">
        <v>13901302</v>
      </c>
      <c r="S123" s="35">
        <v>31101903</v>
      </c>
      <c r="T123" s="34">
        <v>6485548</v>
      </c>
      <c r="U123" s="32">
        <v>5151978</v>
      </c>
      <c r="V123" s="35">
        <v>0</v>
      </c>
      <c r="W123" s="35">
        <v>11637526</v>
      </c>
    </row>
    <row r="124" spans="1:23" ht="11.25">
      <c r="A124" s="28" t="s">
        <v>26</v>
      </c>
      <c r="B124" s="29" t="s">
        <v>227</v>
      </c>
      <c r="C124" s="30" t="s">
        <v>228</v>
      </c>
      <c r="D124" s="31">
        <v>58589836</v>
      </c>
      <c r="E124" s="32">
        <v>58589836</v>
      </c>
      <c r="F124" s="32">
        <v>50121137</v>
      </c>
      <c r="G124" s="33">
        <f t="shared" si="23"/>
        <v>0.8554578818073496</v>
      </c>
      <c r="H124" s="34">
        <v>10597987</v>
      </c>
      <c r="I124" s="32">
        <v>5467129</v>
      </c>
      <c r="J124" s="35">
        <v>75525</v>
      </c>
      <c r="K124" s="35">
        <v>16140641</v>
      </c>
      <c r="L124" s="34">
        <v>12034958</v>
      </c>
      <c r="M124" s="32">
        <v>3923802</v>
      </c>
      <c r="N124" s="35">
        <v>2823827</v>
      </c>
      <c r="O124" s="35">
        <v>18782587</v>
      </c>
      <c r="P124" s="34">
        <v>4059879</v>
      </c>
      <c r="Q124" s="32">
        <v>1889587</v>
      </c>
      <c r="R124" s="35">
        <v>9042051</v>
      </c>
      <c r="S124" s="35">
        <v>14991517</v>
      </c>
      <c r="T124" s="34">
        <v>151924</v>
      </c>
      <c r="U124" s="32">
        <v>54468</v>
      </c>
      <c r="V124" s="35">
        <v>0</v>
      </c>
      <c r="W124" s="35">
        <v>206392</v>
      </c>
    </row>
    <row r="125" spans="1:23" ht="11.25">
      <c r="A125" s="28" t="s">
        <v>26</v>
      </c>
      <c r="B125" s="29" t="s">
        <v>229</v>
      </c>
      <c r="C125" s="30" t="s">
        <v>230</v>
      </c>
      <c r="D125" s="31">
        <v>3339195995</v>
      </c>
      <c r="E125" s="32">
        <v>3339195995</v>
      </c>
      <c r="F125" s="32">
        <v>2775670357</v>
      </c>
      <c r="G125" s="33">
        <f t="shared" si="23"/>
        <v>0.8312391249738547</v>
      </c>
      <c r="H125" s="34">
        <v>181679424</v>
      </c>
      <c r="I125" s="32">
        <v>338523830</v>
      </c>
      <c r="J125" s="35">
        <v>193076253</v>
      </c>
      <c r="K125" s="35">
        <v>713279507</v>
      </c>
      <c r="L125" s="34">
        <v>196484274</v>
      </c>
      <c r="M125" s="32">
        <v>234649186</v>
      </c>
      <c r="N125" s="35">
        <v>271117808</v>
      </c>
      <c r="O125" s="35">
        <v>702251268</v>
      </c>
      <c r="P125" s="34">
        <v>240637581</v>
      </c>
      <c r="Q125" s="32">
        <v>156188542</v>
      </c>
      <c r="R125" s="35">
        <v>206165676</v>
      </c>
      <c r="S125" s="35">
        <v>602991799</v>
      </c>
      <c r="T125" s="34">
        <v>292334582</v>
      </c>
      <c r="U125" s="32">
        <v>218039038</v>
      </c>
      <c r="V125" s="35">
        <v>246774163</v>
      </c>
      <c r="W125" s="35">
        <v>757147783</v>
      </c>
    </row>
    <row r="126" spans="1:23" ht="11.25">
      <c r="A126" s="28" t="s">
        <v>26</v>
      </c>
      <c r="B126" s="29" t="s">
        <v>231</v>
      </c>
      <c r="C126" s="30" t="s">
        <v>232</v>
      </c>
      <c r="D126" s="31">
        <v>52514000</v>
      </c>
      <c r="E126" s="32">
        <v>54010844</v>
      </c>
      <c r="F126" s="32">
        <v>52313036</v>
      </c>
      <c r="G126" s="33">
        <f t="shared" si="23"/>
        <v>0.9685654236397416</v>
      </c>
      <c r="H126" s="34">
        <v>16167287</v>
      </c>
      <c r="I126" s="32">
        <v>3802307</v>
      </c>
      <c r="J126" s="35">
        <v>841491</v>
      </c>
      <c r="K126" s="35">
        <v>20811085</v>
      </c>
      <c r="L126" s="34">
        <v>762335</v>
      </c>
      <c r="M126" s="32">
        <v>8071660</v>
      </c>
      <c r="N126" s="35">
        <v>3508000</v>
      </c>
      <c r="O126" s="35">
        <v>12341995</v>
      </c>
      <c r="P126" s="34">
        <v>1722296</v>
      </c>
      <c r="Q126" s="32">
        <v>1987810</v>
      </c>
      <c r="R126" s="35">
        <v>12587584</v>
      </c>
      <c r="S126" s="35">
        <v>16297690</v>
      </c>
      <c r="T126" s="34">
        <v>705214</v>
      </c>
      <c r="U126" s="32">
        <v>1461001</v>
      </c>
      <c r="V126" s="35">
        <v>696051</v>
      </c>
      <c r="W126" s="35">
        <v>2862266</v>
      </c>
    </row>
    <row r="127" spans="1:23" ht="11.25">
      <c r="A127" s="28" t="s">
        <v>26</v>
      </c>
      <c r="B127" s="29" t="s">
        <v>233</v>
      </c>
      <c r="C127" s="30" t="s">
        <v>234</v>
      </c>
      <c r="D127" s="31">
        <v>66948870</v>
      </c>
      <c r="E127" s="32">
        <v>63786935</v>
      </c>
      <c r="F127" s="32">
        <v>52841636</v>
      </c>
      <c r="G127" s="33">
        <f t="shared" si="23"/>
        <v>0.82840845072741</v>
      </c>
      <c r="H127" s="34">
        <v>11228617</v>
      </c>
      <c r="I127" s="32">
        <v>4137313</v>
      </c>
      <c r="J127" s="35">
        <v>1899981</v>
      </c>
      <c r="K127" s="35">
        <v>17265911</v>
      </c>
      <c r="L127" s="34">
        <v>2263004</v>
      </c>
      <c r="M127" s="32">
        <v>11274792</v>
      </c>
      <c r="N127" s="35">
        <v>1348299</v>
      </c>
      <c r="O127" s="35">
        <v>14886095</v>
      </c>
      <c r="P127" s="34">
        <v>1880959</v>
      </c>
      <c r="Q127" s="32">
        <v>1015923</v>
      </c>
      <c r="R127" s="35">
        <v>8281009</v>
      </c>
      <c r="S127" s="35">
        <v>11177891</v>
      </c>
      <c r="T127" s="34">
        <v>1380442</v>
      </c>
      <c r="U127" s="32">
        <v>5068102</v>
      </c>
      <c r="V127" s="35">
        <v>3063195</v>
      </c>
      <c r="W127" s="35">
        <v>9511739</v>
      </c>
    </row>
    <row r="128" spans="1:23" ht="11.25">
      <c r="A128" s="28" t="s">
        <v>45</v>
      </c>
      <c r="B128" s="29" t="s">
        <v>235</v>
      </c>
      <c r="C128" s="30" t="s">
        <v>236</v>
      </c>
      <c r="D128" s="31">
        <v>498467448</v>
      </c>
      <c r="E128" s="32">
        <v>498466836</v>
      </c>
      <c r="F128" s="32">
        <v>441858813</v>
      </c>
      <c r="G128" s="33">
        <f t="shared" si="23"/>
        <v>0.8864357286950982</v>
      </c>
      <c r="H128" s="34">
        <v>119785993</v>
      </c>
      <c r="I128" s="32">
        <v>6695503</v>
      </c>
      <c r="J128" s="35">
        <v>12301509</v>
      </c>
      <c r="K128" s="35">
        <v>138783005</v>
      </c>
      <c r="L128" s="34">
        <v>4770824</v>
      </c>
      <c r="M128" s="32">
        <v>101618499</v>
      </c>
      <c r="N128" s="35">
        <v>16003551</v>
      </c>
      <c r="O128" s="35">
        <v>122392874</v>
      </c>
      <c r="P128" s="34">
        <v>3726865</v>
      </c>
      <c r="Q128" s="32">
        <v>4410048</v>
      </c>
      <c r="R128" s="35">
        <v>0</v>
      </c>
      <c r="S128" s="35">
        <v>8136913</v>
      </c>
      <c r="T128" s="34">
        <v>34383244</v>
      </c>
      <c r="U128" s="32">
        <v>0</v>
      </c>
      <c r="V128" s="35">
        <v>138162777</v>
      </c>
      <c r="W128" s="35">
        <v>172546021</v>
      </c>
    </row>
    <row r="129" spans="1:23" ht="11.25">
      <c r="A129" s="36"/>
      <c r="B129" s="37" t="s">
        <v>237</v>
      </c>
      <c r="C129" s="38"/>
      <c r="D129" s="39">
        <f>SUM(D121:D128)</f>
        <v>4442663615</v>
      </c>
      <c r="E129" s="40">
        <f>SUM(E121:E128)</f>
        <v>4452048748</v>
      </c>
      <c r="F129" s="40">
        <f>SUM(F121:F128)</f>
        <v>3751205568</v>
      </c>
      <c r="G129" s="41">
        <f t="shared" si="23"/>
        <v>0.8425796257700815</v>
      </c>
      <c r="H129" s="42">
        <f aca="true" t="shared" si="26" ref="H129:W129">SUM(H121:H128)</f>
        <v>398263973</v>
      </c>
      <c r="I129" s="40">
        <f t="shared" si="26"/>
        <v>391476208</v>
      </c>
      <c r="J129" s="43">
        <f t="shared" si="26"/>
        <v>228906989</v>
      </c>
      <c r="K129" s="43">
        <f t="shared" si="26"/>
        <v>1018647170</v>
      </c>
      <c r="L129" s="42">
        <f t="shared" si="26"/>
        <v>241118656</v>
      </c>
      <c r="M129" s="40">
        <f t="shared" si="26"/>
        <v>403405289</v>
      </c>
      <c r="N129" s="43">
        <f t="shared" si="26"/>
        <v>324335336</v>
      </c>
      <c r="O129" s="43">
        <f t="shared" si="26"/>
        <v>968859281</v>
      </c>
      <c r="P129" s="42">
        <f t="shared" si="26"/>
        <v>279066585</v>
      </c>
      <c r="Q129" s="40">
        <f t="shared" si="26"/>
        <v>194258639</v>
      </c>
      <c r="R129" s="43">
        <f t="shared" si="26"/>
        <v>286730569</v>
      </c>
      <c r="S129" s="43">
        <f t="shared" si="26"/>
        <v>760055793</v>
      </c>
      <c r="T129" s="42">
        <f t="shared" si="26"/>
        <v>351943422</v>
      </c>
      <c r="U129" s="40">
        <f t="shared" si="26"/>
        <v>246462010</v>
      </c>
      <c r="V129" s="43">
        <f t="shared" si="26"/>
        <v>405237892</v>
      </c>
      <c r="W129" s="43">
        <f t="shared" si="26"/>
        <v>1003643324</v>
      </c>
    </row>
    <row r="130" spans="1:23" ht="11.25">
      <c r="A130" s="28" t="s">
        <v>26</v>
      </c>
      <c r="B130" s="29" t="s">
        <v>238</v>
      </c>
      <c r="C130" s="30" t="s">
        <v>239</v>
      </c>
      <c r="D130" s="31">
        <v>553664632</v>
      </c>
      <c r="E130" s="32">
        <v>579949302</v>
      </c>
      <c r="F130" s="32">
        <v>428805419</v>
      </c>
      <c r="G130" s="33">
        <f t="shared" si="23"/>
        <v>0.7393843177692108</v>
      </c>
      <c r="H130" s="34">
        <v>165606072</v>
      </c>
      <c r="I130" s="32">
        <v>22901897</v>
      </c>
      <c r="J130" s="35">
        <v>19105726</v>
      </c>
      <c r="K130" s="35">
        <v>207613695</v>
      </c>
      <c r="L130" s="34">
        <v>18266879</v>
      </c>
      <c r="M130" s="32">
        <v>18427366</v>
      </c>
      <c r="N130" s="35">
        <v>46042738</v>
      </c>
      <c r="O130" s="35">
        <v>82736983</v>
      </c>
      <c r="P130" s="34">
        <v>18447880</v>
      </c>
      <c r="Q130" s="32">
        <v>21189112</v>
      </c>
      <c r="R130" s="35">
        <v>41772261</v>
      </c>
      <c r="S130" s="35">
        <v>81409253</v>
      </c>
      <c r="T130" s="34">
        <v>18967083</v>
      </c>
      <c r="U130" s="32">
        <v>16407759</v>
      </c>
      <c r="V130" s="35">
        <v>21670646</v>
      </c>
      <c r="W130" s="35">
        <v>57045488</v>
      </c>
    </row>
    <row r="131" spans="1:23" ht="11.25">
      <c r="A131" s="28" t="s">
        <v>26</v>
      </c>
      <c r="B131" s="29" t="s">
        <v>240</v>
      </c>
      <c r="C131" s="30" t="s">
        <v>241</v>
      </c>
      <c r="D131" s="31">
        <v>79665000</v>
      </c>
      <c r="E131" s="32">
        <v>85024084</v>
      </c>
      <c r="F131" s="32">
        <v>92769408</v>
      </c>
      <c r="G131" s="33">
        <f t="shared" si="23"/>
        <v>1.0910956476755456</v>
      </c>
      <c r="H131" s="34">
        <v>25296399</v>
      </c>
      <c r="I131" s="32">
        <v>1515160</v>
      </c>
      <c r="J131" s="35">
        <v>1013639</v>
      </c>
      <c r="K131" s="35">
        <v>27825198</v>
      </c>
      <c r="L131" s="34">
        <v>6056699</v>
      </c>
      <c r="M131" s="32">
        <v>2355751</v>
      </c>
      <c r="N131" s="35">
        <v>25666502</v>
      </c>
      <c r="O131" s="35">
        <v>34078952</v>
      </c>
      <c r="P131" s="34">
        <v>1964556</v>
      </c>
      <c r="Q131" s="32">
        <v>3349669</v>
      </c>
      <c r="R131" s="35">
        <v>21885375</v>
      </c>
      <c r="S131" s="35">
        <v>27199600</v>
      </c>
      <c r="T131" s="34">
        <v>29521</v>
      </c>
      <c r="U131" s="32">
        <v>621319</v>
      </c>
      <c r="V131" s="35">
        <v>3014818</v>
      </c>
      <c r="W131" s="35">
        <v>3665658</v>
      </c>
    </row>
    <row r="132" spans="1:23" ht="11.25">
      <c r="A132" s="28" t="s">
        <v>26</v>
      </c>
      <c r="B132" s="29" t="s">
        <v>242</v>
      </c>
      <c r="C132" s="30" t="s">
        <v>243</v>
      </c>
      <c r="D132" s="31">
        <v>275514000</v>
      </c>
      <c r="E132" s="32">
        <v>256696000</v>
      </c>
      <c r="F132" s="32">
        <v>227091350</v>
      </c>
      <c r="G132" s="33">
        <f t="shared" si="23"/>
        <v>0.884670388319257</v>
      </c>
      <c r="H132" s="34">
        <v>21861940</v>
      </c>
      <c r="I132" s="32">
        <v>19096671</v>
      </c>
      <c r="J132" s="35">
        <v>19511863</v>
      </c>
      <c r="K132" s="35">
        <v>60470474</v>
      </c>
      <c r="L132" s="34">
        <v>22308869</v>
      </c>
      <c r="M132" s="32">
        <v>21724197</v>
      </c>
      <c r="N132" s="35">
        <v>18785082</v>
      </c>
      <c r="O132" s="35">
        <v>62818148</v>
      </c>
      <c r="P132" s="34">
        <v>19025857</v>
      </c>
      <c r="Q132" s="32">
        <v>19504985</v>
      </c>
      <c r="R132" s="35">
        <v>5102717</v>
      </c>
      <c r="S132" s="35">
        <v>43633559</v>
      </c>
      <c r="T132" s="34">
        <v>10576495</v>
      </c>
      <c r="U132" s="32">
        <v>17907881</v>
      </c>
      <c r="V132" s="35">
        <v>31684793</v>
      </c>
      <c r="W132" s="35">
        <v>60169169</v>
      </c>
    </row>
    <row r="133" spans="1:23" ht="11.25">
      <c r="A133" s="28" t="s">
        <v>26</v>
      </c>
      <c r="B133" s="29" t="s">
        <v>244</v>
      </c>
      <c r="C133" s="30" t="s">
        <v>245</v>
      </c>
      <c r="D133" s="31">
        <v>150132915</v>
      </c>
      <c r="E133" s="32">
        <v>113167079</v>
      </c>
      <c r="F133" s="32">
        <v>103269790</v>
      </c>
      <c r="G133" s="33">
        <f t="shared" si="23"/>
        <v>0.9125426839019146</v>
      </c>
      <c r="H133" s="34">
        <v>25820352</v>
      </c>
      <c r="I133" s="32">
        <v>6664015</v>
      </c>
      <c r="J133" s="35">
        <v>2491942</v>
      </c>
      <c r="K133" s="35">
        <v>34976309</v>
      </c>
      <c r="L133" s="34">
        <v>2717979</v>
      </c>
      <c r="M133" s="32">
        <v>23662937</v>
      </c>
      <c r="N133" s="35">
        <v>1320127</v>
      </c>
      <c r="O133" s="35">
        <v>27701043</v>
      </c>
      <c r="P133" s="34">
        <v>5070892</v>
      </c>
      <c r="Q133" s="32">
        <v>6775176</v>
      </c>
      <c r="R133" s="35">
        <v>23542390</v>
      </c>
      <c r="S133" s="35">
        <v>35388458</v>
      </c>
      <c r="T133" s="34">
        <v>2013179</v>
      </c>
      <c r="U133" s="32">
        <v>1445800</v>
      </c>
      <c r="V133" s="35">
        <v>1745001</v>
      </c>
      <c r="W133" s="35">
        <v>5203980</v>
      </c>
    </row>
    <row r="134" spans="1:23" ht="11.25">
      <c r="A134" s="28" t="s">
        <v>26</v>
      </c>
      <c r="B134" s="29" t="s">
        <v>246</v>
      </c>
      <c r="C134" s="30" t="s">
        <v>247</v>
      </c>
      <c r="D134" s="31">
        <v>63697201</v>
      </c>
      <c r="E134" s="32">
        <v>66713000</v>
      </c>
      <c r="F134" s="32">
        <v>82346286</v>
      </c>
      <c r="G134" s="33">
        <f t="shared" si="23"/>
        <v>1.2343364261838023</v>
      </c>
      <c r="H134" s="34">
        <v>28428430</v>
      </c>
      <c r="I134" s="32">
        <v>923145</v>
      </c>
      <c r="J134" s="35">
        <v>728764</v>
      </c>
      <c r="K134" s="35">
        <v>30080339</v>
      </c>
      <c r="L134" s="34">
        <v>700198</v>
      </c>
      <c r="M134" s="32">
        <v>12292754</v>
      </c>
      <c r="N134" s="35">
        <v>249986</v>
      </c>
      <c r="O134" s="35">
        <v>13242938</v>
      </c>
      <c r="P134" s="34">
        <v>3831168</v>
      </c>
      <c r="Q134" s="32">
        <v>3742518</v>
      </c>
      <c r="R134" s="35">
        <v>28462810</v>
      </c>
      <c r="S134" s="35">
        <v>36036496</v>
      </c>
      <c r="T134" s="34">
        <v>205445</v>
      </c>
      <c r="U134" s="32">
        <v>947117</v>
      </c>
      <c r="V134" s="35">
        <v>1833951</v>
      </c>
      <c r="W134" s="35">
        <v>2986513</v>
      </c>
    </row>
    <row r="135" spans="1:23" ht="11.25">
      <c r="A135" s="28" t="s">
        <v>45</v>
      </c>
      <c r="B135" s="29" t="s">
        <v>248</v>
      </c>
      <c r="C135" s="30" t="s">
        <v>249</v>
      </c>
      <c r="D135" s="31">
        <v>368366400</v>
      </c>
      <c r="E135" s="32">
        <v>529612904</v>
      </c>
      <c r="F135" s="32">
        <v>442332795</v>
      </c>
      <c r="G135" s="33">
        <f t="shared" si="23"/>
        <v>0.8352001842462661</v>
      </c>
      <c r="H135" s="34">
        <v>142810671</v>
      </c>
      <c r="I135" s="32">
        <v>11914616</v>
      </c>
      <c r="J135" s="35">
        <v>11658721</v>
      </c>
      <c r="K135" s="35">
        <v>166384008</v>
      </c>
      <c r="L135" s="34">
        <v>12381527</v>
      </c>
      <c r="M135" s="32">
        <v>88178224</v>
      </c>
      <c r="N135" s="35">
        <v>74920072</v>
      </c>
      <c r="O135" s="35">
        <v>175479823</v>
      </c>
      <c r="P135" s="34">
        <v>12739154</v>
      </c>
      <c r="Q135" s="32">
        <v>12166704</v>
      </c>
      <c r="R135" s="35">
        <v>69302042</v>
      </c>
      <c r="S135" s="35">
        <v>94207900</v>
      </c>
      <c r="T135" s="34">
        <v>6261064</v>
      </c>
      <c r="U135" s="32">
        <v>0</v>
      </c>
      <c r="V135" s="35">
        <v>0</v>
      </c>
      <c r="W135" s="35">
        <v>6261064</v>
      </c>
    </row>
    <row r="136" spans="1:23" ht="11.25">
      <c r="A136" s="36"/>
      <c r="B136" s="37" t="s">
        <v>250</v>
      </c>
      <c r="C136" s="38"/>
      <c r="D136" s="39">
        <f>SUM(D130:D135)</f>
        <v>1491040148</v>
      </c>
      <c r="E136" s="40">
        <f>SUM(E130:E135)</f>
        <v>1631162369</v>
      </c>
      <c r="F136" s="40">
        <f>SUM(F130:F135)</f>
        <v>1376615048</v>
      </c>
      <c r="G136" s="41">
        <f t="shared" si="23"/>
        <v>0.8439472821114352</v>
      </c>
      <c r="H136" s="42">
        <f aca="true" t="shared" si="27" ref="H136:W136">SUM(H130:H135)</f>
        <v>409823864</v>
      </c>
      <c r="I136" s="40">
        <f t="shared" si="27"/>
        <v>63015504</v>
      </c>
      <c r="J136" s="43">
        <f t="shared" si="27"/>
        <v>54510655</v>
      </c>
      <c r="K136" s="43">
        <f t="shared" si="27"/>
        <v>527350023</v>
      </c>
      <c r="L136" s="42">
        <f t="shared" si="27"/>
        <v>62432151</v>
      </c>
      <c r="M136" s="40">
        <f t="shared" si="27"/>
        <v>166641229</v>
      </c>
      <c r="N136" s="43">
        <f t="shared" si="27"/>
        <v>166984507</v>
      </c>
      <c r="O136" s="43">
        <f t="shared" si="27"/>
        <v>396057887</v>
      </c>
      <c r="P136" s="42">
        <f t="shared" si="27"/>
        <v>61079507</v>
      </c>
      <c r="Q136" s="40">
        <f t="shared" si="27"/>
        <v>66728164</v>
      </c>
      <c r="R136" s="43">
        <f t="shared" si="27"/>
        <v>190067595</v>
      </c>
      <c r="S136" s="43">
        <f t="shared" si="27"/>
        <v>317875266</v>
      </c>
      <c r="T136" s="42">
        <f t="shared" si="27"/>
        <v>38052787</v>
      </c>
      <c r="U136" s="40">
        <f t="shared" si="27"/>
        <v>37329876</v>
      </c>
      <c r="V136" s="43">
        <f t="shared" si="27"/>
        <v>59949209</v>
      </c>
      <c r="W136" s="43">
        <f t="shared" si="27"/>
        <v>135331872</v>
      </c>
    </row>
    <row r="137" spans="1:23" ht="11.25">
      <c r="A137" s="28" t="s">
        <v>26</v>
      </c>
      <c r="B137" s="29" t="s">
        <v>251</v>
      </c>
      <c r="C137" s="30" t="s">
        <v>252</v>
      </c>
      <c r="D137" s="31">
        <v>194031000</v>
      </c>
      <c r="E137" s="32">
        <v>189436666</v>
      </c>
      <c r="F137" s="32">
        <v>181161619</v>
      </c>
      <c r="G137" s="33">
        <f t="shared" si="23"/>
        <v>0.9563176064342264</v>
      </c>
      <c r="H137" s="34">
        <v>30029759</v>
      </c>
      <c r="I137" s="32">
        <v>13265473</v>
      </c>
      <c r="J137" s="35">
        <v>15216287</v>
      </c>
      <c r="K137" s="35">
        <v>58511519</v>
      </c>
      <c r="L137" s="34">
        <v>12972121</v>
      </c>
      <c r="M137" s="32">
        <v>11213984</v>
      </c>
      <c r="N137" s="35">
        <v>20696257</v>
      </c>
      <c r="O137" s="35">
        <v>44882362</v>
      </c>
      <c r="P137" s="34">
        <v>11787011</v>
      </c>
      <c r="Q137" s="32">
        <v>12958132</v>
      </c>
      <c r="R137" s="35">
        <v>17225661</v>
      </c>
      <c r="S137" s="35">
        <v>41970804</v>
      </c>
      <c r="T137" s="34">
        <v>11503486</v>
      </c>
      <c r="U137" s="32">
        <v>11646009</v>
      </c>
      <c r="V137" s="35">
        <v>12647439</v>
      </c>
      <c r="W137" s="35">
        <v>35796934</v>
      </c>
    </row>
    <row r="138" spans="1:23" ht="11.25">
      <c r="A138" s="28" t="s">
        <v>26</v>
      </c>
      <c r="B138" s="29" t="s">
        <v>253</v>
      </c>
      <c r="C138" s="30" t="s">
        <v>254</v>
      </c>
      <c r="D138" s="31">
        <v>111625653</v>
      </c>
      <c r="E138" s="32">
        <v>123502601</v>
      </c>
      <c r="F138" s="32">
        <v>98752531</v>
      </c>
      <c r="G138" s="33">
        <f t="shared" si="23"/>
        <v>0.7995987954941937</v>
      </c>
      <c r="H138" s="34">
        <v>39201025</v>
      </c>
      <c r="I138" s="32">
        <v>2491295</v>
      </c>
      <c r="J138" s="35">
        <v>4829093</v>
      </c>
      <c r="K138" s="35">
        <v>46521413</v>
      </c>
      <c r="L138" s="34">
        <v>3216214</v>
      </c>
      <c r="M138" s="32">
        <v>3216214</v>
      </c>
      <c r="N138" s="35">
        <v>3841000</v>
      </c>
      <c r="O138" s="35">
        <v>10273428</v>
      </c>
      <c r="P138" s="34">
        <v>3498399</v>
      </c>
      <c r="Q138" s="32">
        <v>1525652</v>
      </c>
      <c r="R138" s="35">
        <v>23776302</v>
      </c>
      <c r="S138" s="35">
        <v>28800353</v>
      </c>
      <c r="T138" s="34">
        <v>1415910</v>
      </c>
      <c r="U138" s="32">
        <v>3847686</v>
      </c>
      <c r="V138" s="35">
        <v>7893741</v>
      </c>
      <c r="W138" s="35">
        <v>13157337</v>
      </c>
    </row>
    <row r="139" spans="1:23" ht="11.25">
      <c r="A139" s="28" t="s">
        <v>26</v>
      </c>
      <c r="B139" s="29" t="s">
        <v>255</v>
      </c>
      <c r="C139" s="30" t="s">
        <v>256</v>
      </c>
      <c r="D139" s="31">
        <v>77321000</v>
      </c>
      <c r="E139" s="32">
        <v>79162000</v>
      </c>
      <c r="F139" s="32">
        <v>33620204</v>
      </c>
      <c r="G139" s="33">
        <f t="shared" si="23"/>
        <v>0.4247012960764003</v>
      </c>
      <c r="H139" s="34">
        <v>27775916</v>
      </c>
      <c r="I139" s="32">
        <v>63442</v>
      </c>
      <c r="J139" s="35">
        <v>1561160</v>
      </c>
      <c r="K139" s="35">
        <v>29400518</v>
      </c>
      <c r="L139" s="34">
        <v>37622</v>
      </c>
      <c r="M139" s="32">
        <v>37666</v>
      </c>
      <c r="N139" s="35">
        <v>37666</v>
      </c>
      <c r="O139" s="35">
        <v>112954</v>
      </c>
      <c r="P139" s="34">
        <v>40818</v>
      </c>
      <c r="Q139" s="32">
        <v>46048</v>
      </c>
      <c r="R139" s="35">
        <v>53640</v>
      </c>
      <c r="S139" s="35">
        <v>140506</v>
      </c>
      <c r="T139" s="34">
        <v>160923</v>
      </c>
      <c r="U139" s="32">
        <v>318842</v>
      </c>
      <c r="V139" s="35">
        <v>3486461</v>
      </c>
      <c r="W139" s="35">
        <v>3966226</v>
      </c>
    </row>
    <row r="140" spans="1:23" ht="11.25">
      <c r="A140" s="28" t="s">
        <v>26</v>
      </c>
      <c r="B140" s="29" t="s">
        <v>257</v>
      </c>
      <c r="C140" s="30" t="s">
        <v>258</v>
      </c>
      <c r="D140" s="31">
        <v>149356000</v>
      </c>
      <c r="E140" s="32">
        <v>110942548</v>
      </c>
      <c r="F140" s="32">
        <v>130461237</v>
      </c>
      <c r="G140" s="33">
        <f t="shared" si="23"/>
        <v>1.1759351065201784</v>
      </c>
      <c r="H140" s="34">
        <v>20358809</v>
      </c>
      <c r="I140" s="32">
        <v>7574742</v>
      </c>
      <c r="J140" s="35">
        <v>7293989</v>
      </c>
      <c r="K140" s="35">
        <v>35227540</v>
      </c>
      <c r="L140" s="34">
        <v>8469364</v>
      </c>
      <c r="M140" s="32">
        <v>7543920</v>
      </c>
      <c r="N140" s="35">
        <v>17421862</v>
      </c>
      <c r="O140" s="35">
        <v>33435146</v>
      </c>
      <c r="P140" s="34">
        <v>7975910</v>
      </c>
      <c r="Q140" s="32">
        <v>10403534</v>
      </c>
      <c r="R140" s="35">
        <v>14371933</v>
      </c>
      <c r="S140" s="35">
        <v>32751377</v>
      </c>
      <c r="T140" s="34">
        <v>6699754</v>
      </c>
      <c r="U140" s="32">
        <v>12148079</v>
      </c>
      <c r="V140" s="35">
        <v>10199341</v>
      </c>
      <c r="W140" s="35">
        <v>29047174</v>
      </c>
    </row>
    <row r="141" spans="1:23" ht="11.25">
      <c r="A141" s="28" t="s">
        <v>45</v>
      </c>
      <c r="B141" s="29" t="s">
        <v>259</v>
      </c>
      <c r="C141" s="30" t="s">
        <v>260</v>
      </c>
      <c r="D141" s="31">
        <v>346140000</v>
      </c>
      <c r="E141" s="32">
        <v>273246354</v>
      </c>
      <c r="F141" s="32">
        <v>367072285</v>
      </c>
      <c r="G141" s="33">
        <f t="shared" si="23"/>
        <v>1.3433748689653147</v>
      </c>
      <c r="H141" s="34">
        <v>71159689</v>
      </c>
      <c r="I141" s="32">
        <v>6179487</v>
      </c>
      <c r="J141" s="35">
        <v>16510640</v>
      </c>
      <c r="K141" s="35">
        <v>93849816</v>
      </c>
      <c r="L141" s="34">
        <v>6172913</v>
      </c>
      <c r="M141" s="32">
        <v>25232296</v>
      </c>
      <c r="N141" s="35">
        <v>18323825</v>
      </c>
      <c r="O141" s="35">
        <v>49729034</v>
      </c>
      <c r="P141" s="34">
        <v>49379499</v>
      </c>
      <c r="Q141" s="32">
        <v>31853975</v>
      </c>
      <c r="R141" s="35">
        <v>66721058</v>
      </c>
      <c r="S141" s="35">
        <v>147954532</v>
      </c>
      <c r="T141" s="34">
        <v>16317549</v>
      </c>
      <c r="U141" s="32">
        <v>31642874</v>
      </c>
      <c r="V141" s="35">
        <v>27578480</v>
      </c>
      <c r="W141" s="35">
        <v>75538903</v>
      </c>
    </row>
    <row r="142" spans="1:23" ht="11.25">
      <c r="A142" s="36"/>
      <c r="B142" s="37" t="s">
        <v>261</v>
      </c>
      <c r="C142" s="38"/>
      <c r="D142" s="39">
        <f>SUM(D137:D141)</f>
        <v>878473653</v>
      </c>
      <c r="E142" s="40">
        <f>SUM(E137:E141)</f>
        <v>776290169</v>
      </c>
      <c r="F142" s="40">
        <f>SUM(F137:F141)</f>
        <v>811067876</v>
      </c>
      <c r="G142" s="41">
        <f t="shared" si="23"/>
        <v>1.0447998807518069</v>
      </c>
      <c r="H142" s="42">
        <f aca="true" t="shared" si="28" ref="H142:W142">SUM(H137:H141)</f>
        <v>188525198</v>
      </c>
      <c r="I142" s="40">
        <f t="shared" si="28"/>
        <v>29574439</v>
      </c>
      <c r="J142" s="43">
        <f t="shared" si="28"/>
        <v>45411169</v>
      </c>
      <c r="K142" s="43">
        <f t="shared" si="28"/>
        <v>263510806</v>
      </c>
      <c r="L142" s="42">
        <f t="shared" si="28"/>
        <v>30868234</v>
      </c>
      <c r="M142" s="40">
        <f t="shared" si="28"/>
        <v>47244080</v>
      </c>
      <c r="N142" s="43">
        <f t="shared" si="28"/>
        <v>60320610</v>
      </c>
      <c r="O142" s="43">
        <f t="shared" si="28"/>
        <v>138432924</v>
      </c>
      <c r="P142" s="42">
        <f t="shared" si="28"/>
        <v>72681637</v>
      </c>
      <c r="Q142" s="40">
        <f t="shared" si="28"/>
        <v>56787341</v>
      </c>
      <c r="R142" s="43">
        <f t="shared" si="28"/>
        <v>122148594</v>
      </c>
      <c r="S142" s="43">
        <f t="shared" si="28"/>
        <v>251617572</v>
      </c>
      <c r="T142" s="42">
        <f t="shared" si="28"/>
        <v>36097622</v>
      </c>
      <c r="U142" s="40">
        <f t="shared" si="28"/>
        <v>59603490</v>
      </c>
      <c r="V142" s="43">
        <f t="shared" si="28"/>
        <v>61805462</v>
      </c>
      <c r="W142" s="43">
        <f t="shared" si="28"/>
        <v>157506574</v>
      </c>
    </row>
    <row r="143" spans="1:23" ht="11.25">
      <c r="A143" s="28" t="s">
        <v>26</v>
      </c>
      <c r="B143" s="29" t="s">
        <v>262</v>
      </c>
      <c r="C143" s="30" t="s">
        <v>263</v>
      </c>
      <c r="D143" s="31">
        <v>1265075000</v>
      </c>
      <c r="E143" s="32">
        <v>1204640963</v>
      </c>
      <c r="F143" s="32">
        <v>1168771822</v>
      </c>
      <c r="G143" s="33">
        <f aca="true" t="shared" si="29" ref="G143:G174">IF($E143=0,0,$F143/$E143)</f>
        <v>0.9702242061313666</v>
      </c>
      <c r="H143" s="34">
        <v>73635546</v>
      </c>
      <c r="I143" s="32">
        <v>77196915</v>
      </c>
      <c r="J143" s="35">
        <v>85812326</v>
      </c>
      <c r="K143" s="35">
        <v>236644787</v>
      </c>
      <c r="L143" s="34">
        <v>68349788</v>
      </c>
      <c r="M143" s="32">
        <v>90524915</v>
      </c>
      <c r="N143" s="35">
        <v>154039759</v>
      </c>
      <c r="O143" s="35">
        <v>312914462</v>
      </c>
      <c r="P143" s="34">
        <v>88475156</v>
      </c>
      <c r="Q143" s="32">
        <v>69681904</v>
      </c>
      <c r="R143" s="35">
        <v>144110971</v>
      </c>
      <c r="S143" s="35">
        <v>302268031</v>
      </c>
      <c r="T143" s="34">
        <v>71277860</v>
      </c>
      <c r="U143" s="32">
        <v>96929402</v>
      </c>
      <c r="V143" s="35">
        <v>148737280</v>
      </c>
      <c r="W143" s="35">
        <v>316944542</v>
      </c>
    </row>
    <row r="144" spans="1:23" ht="11.25">
      <c r="A144" s="28" t="s">
        <v>26</v>
      </c>
      <c r="B144" s="29" t="s">
        <v>264</v>
      </c>
      <c r="C144" s="30" t="s">
        <v>265</v>
      </c>
      <c r="D144" s="31">
        <v>44936400</v>
      </c>
      <c r="E144" s="32">
        <v>47616089</v>
      </c>
      <c r="F144" s="32">
        <v>22767651</v>
      </c>
      <c r="G144" s="33">
        <f t="shared" si="29"/>
        <v>0.4781503789611952</v>
      </c>
      <c r="H144" s="34">
        <v>3235001</v>
      </c>
      <c r="I144" s="32">
        <v>3235001</v>
      </c>
      <c r="J144" s="35">
        <v>3235001</v>
      </c>
      <c r="K144" s="35">
        <v>9705003</v>
      </c>
      <c r="L144" s="34">
        <v>3235001</v>
      </c>
      <c r="M144" s="32">
        <v>3235001</v>
      </c>
      <c r="N144" s="35">
        <v>3235001</v>
      </c>
      <c r="O144" s="35">
        <v>9705003</v>
      </c>
      <c r="P144" s="34">
        <v>1682510</v>
      </c>
      <c r="Q144" s="32">
        <v>1675135</v>
      </c>
      <c r="R144" s="35">
        <v>0</v>
      </c>
      <c r="S144" s="35">
        <v>3357645</v>
      </c>
      <c r="T144" s="34">
        <v>0</v>
      </c>
      <c r="U144" s="32">
        <v>0</v>
      </c>
      <c r="V144" s="35">
        <v>0</v>
      </c>
      <c r="W144" s="35">
        <v>0</v>
      </c>
    </row>
    <row r="145" spans="1:23" ht="11.25">
      <c r="A145" s="28" t="s">
        <v>26</v>
      </c>
      <c r="B145" s="29" t="s">
        <v>266</v>
      </c>
      <c r="C145" s="30" t="s">
        <v>267</v>
      </c>
      <c r="D145" s="31">
        <v>83858960</v>
      </c>
      <c r="E145" s="32">
        <v>49821132</v>
      </c>
      <c r="F145" s="32">
        <v>81707891</v>
      </c>
      <c r="G145" s="33">
        <f t="shared" si="29"/>
        <v>1.6400247790435594</v>
      </c>
      <c r="H145" s="34">
        <v>26476437</v>
      </c>
      <c r="I145" s="32">
        <v>1771231</v>
      </c>
      <c r="J145" s="35">
        <v>5049361</v>
      </c>
      <c r="K145" s="35">
        <v>33297029</v>
      </c>
      <c r="L145" s="34">
        <v>3380984</v>
      </c>
      <c r="M145" s="32">
        <v>14700734</v>
      </c>
      <c r="N145" s="35">
        <v>4875730</v>
      </c>
      <c r="O145" s="35">
        <v>22957448</v>
      </c>
      <c r="P145" s="34">
        <v>3263853</v>
      </c>
      <c r="Q145" s="32">
        <v>5016982</v>
      </c>
      <c r="R145" s="35">
        <v>14110048</v>
      </c>
      <c r="S145" s="35">
        <v>22390883</v>
      </c>
      <c r="T145" s="34">
        <v>1148867</v>
      </c>
      <c r="U145" s="32">
        <v>1219558</v>
      </c>
      <c r="V145" s="35">
        <v>694106</v>
      </c>
      <c r="W145" s="35">
        <v>3062531</v>
      </c>
    </row>
    <row r="146" spans="1:23" ht="11.25">
      <c r="A146" s="28" t="s">
        <v>45</v>
      </c>
      <c r="B146" s="29" t="s">
        <v>268</v>
      </c>
      <c r="C146" s="30" t="s">
        <v>269</v>
      </c>
      <c r="D146" s="31">
        <v>106968000</v>
      </c>
      <c r="E146" s="32">
        <v>104067914</v>
      </c>
      <c r="F146" s="32">
        <v>112110743</v>
      </c>
      <c r="G146" s="33">
        <f t="shared" si="29"/>
        <v>1.0772844260143428</v>
      </c>
      <c r="H146" s="34">
        <v>38869478</v>
      </c>
      <c r="I146" s="32">
        <v>1322030</v>
      </c>
      <c r="J146" s="35">
        <v>54152</v>
      </c>
      <c r="K146" s="35">
        <v>40245660</v>
      </c>
      <c r="L146" s="34">
        <v>3972202</v>
      </c>
      <c r="M146" s="32">
        <v>31985543</v>
      </c>
      <c r="N146" s="35">
        <v>11548652</v>
      </c>
      <c r="O146" s="35">
        <v>47506397</v>
      </c>
      <c r="P146" s="34">
        <v>3115030</v>
      </c>
      <c r="Q146" s="32">
        <v>2877981</v>
      </c>
      <c r="R146" s="35">
        <v>0</v>
      </c>
      <c r="S146" s="35">
        <v>5993011</v>
      </c>
      <c r="T146" s="34">
        <v>99524</v>
      </c>
      <c r="U146" s="32">
        <v>1674666</v>
      </c>
      <c r="V146" s="35">
        <v>16591485</v>
      </c>
      <c r="W146" s="35">
        <v>18365675</v>
      </c>
    </row>
    <row r="147" spans="1:23" ht="11.25">
      <c r="A147" s="36"/>
      <c r="B147" s="37" t="s">
        <v>270</v>
      </c>
      <c r="C147" s="38"/>
      <c r="D147" s="39">
        <f>SUM(D143:D146)</f>
        <v>1500838360</v>
      </c>
      <c r="E147" s="40">
        <f>SUM(E143:E146)</f>
        <v>1406146098</v>
      </c>
      <c r="F147" s="40">
        <f>SUM(F143:F146)</f>
        <v>1385358107</v>
      </c>
      <c r="G147" s="41">
        <f t="shared" si="29"/>
        <v>0.9852163363184187</v>
      </c>
      <c r="H147" s="42">
        <f aca="true" t="shared" si="30" ref="H147:W147">SUM(H143:H146)</f>
        <v>142216462</v>
      </c>
      <c r="I147" s="40">
        <f t="shared" si="30"/>
        <v>83525177</v>
      </c>
      <c r="J147" s="43">
        <f t="shared" si="30"/>
        <v>94150840</v>
      </c>
      <c r="K147" s="43">
        <f t="shared" si="30"/>
        <v>319892479</v>
      </c>
      <c r="L147" s="42">
        <f t="shared" si="30"/>
        <v>78937975</v>
      </c>
      <c r="M147" s="40">
        <f t="shared" si="30"/>
        <v>140446193</v>
      </c>
      <c r="N147" s="43">
        <f t="shared" si="30"/>
        <v>173699142</v>
      </c>
      <c r="O147" s="43">
        <f t="shared" si="30"/>
        <v>393083310</v>
      </c>
      <c r="P147" s="42">
        <f t="shared" si="30"/>
        <v>96536549</v>
      </c>
      <c r="Q147" s="40">
        <f t="shared" si="30"/>
        <v>79252002</v>
      </c>
      <c r="R147" s="43">
        <f t="shared" si="30"/>
        <v>158221019</v>
      </c>
      <c r="S147" s="43">
        <f t="shared" si="30"/>
        <v>334009570</v>
      </c>
      <c r="T147" s="42">
        <f t="shared" si="30"/>
        <v>72526251</v>
      </c>
      <c r="U147" s="40">
        <f t="shared" si="30"/>
        <v>99823626</v>
      </c>
      <c r="V147" s="43">
        <f t="shared" si="30"/>
        <v>166022871</v>
      </c>
      <c r="W147" s="43">
        <f t="shared" si="30"/>
        <v>338372748</v>
      </c>
    </row>
    <row r="148" spans="1:23" ht="11.25">
      <c r="A148" s="28" t="s">
        <v>26</v>
      </c>
      <c r="B148" s="29" t="s">
        <v>271</v>
      </c>
      <c r="C148" s="30" t="s">
        <v>272</v>
      </c>
      <c r="D148" s="31">
        <v>73817472</v>
      </c>
      <c r="E148" s="32">
        <v>74871045</v>
      </c>
      <c r="F148" s="32">
        <v>161192741</v>
      </c>
      <c r="G148" s="33">
        <f t="shared" si="29"/>
        <v>2.1529383087948086</v>
      </c>
      <c r="H148" s="34">
        <v>21250717</v>
      </c>
      <c r="I148" s="32">
        <v>21250717</v>
      </c>
      <c r="J148" s="35">
        <v>276921</v>
      </c>
      <c r="K148" s="35">
        <v>42778355</v>
      </c>
      <c r="L148" s="34">
        <v>6329469</v>
      </c>
      <c r="M148" s="32">
        <v>18021603</v>
      </c>
      <c r="N148" s="35">
        <v>7595709</v>
      </c>
      <c r="O148" s="35">
        <v>31946781</v>
      </c>
      <c r="P148" s="34">
        <v>3527343</v>
      </c>
      <c r="Q148" s="32">
        <v>1696549</v>
      </c>
      <c r="R148" s="35">
        <v>15478301</v>
      </c>
      <c r="S148" s="35">
        <v>20702193</v>
      </c>
      <c r="T148" s="34">
        <v>5724761</v>
      </c>
      <c r="U148" s="32">
        <v>24263653</v>
      </c>
      <c r="V148" s="35">
        <v>35776998</v>
      </c>
      <c r="W148" s="35">
        <v>65765412</v>
      </c>
    </row>
    <row r="149" spans="1:23" ht="11.25">
      <c r="A149" s="28" t="s">
        <v>26</v>
      </c>
      <c r="B149" s="29" t="s">
        <v>273</v>
      </c>
      <c r="C149" s="30" t="s">
        <v>274</v>
      </c>
      <c r="D149" s="31">
        <v>103646316</v>
      </c>
      <c r="E149" s="32">
        <v>103207075</v>
      </c>
      <c r="F149" s="32">
        <v>159066224</v>
      </c>
      <c r="G149" s="33">
        <f t="shared" si="29"/>
        <v>1.5412337187155047</v>
      </c>
      <c r="H149" s="34">
        <v>31433748</v>
      </c>
      <c r="I149" s="32">
        <v>4463913</v>
      </c>
      <c r="J149" s="35">
        <v>22535774</v>
      </c>
      <c r="K149" s="35">
        <v>58433435</v>
      </c>
      <c r="L149" s="34">
        <v>7498274</v>
      </c>
      <c r="M149" s="32">
        <v>17600482</v>
      </c>
      <c r="N149" s="35">
        <v>15670443</v>
      </c>
      <c r="O149" s="35">
        <v>40769199</v>
      </c>
      <c r="P149" s="34">
        <v>6143552</v>
      </c>
      <c r="Q149" s="32">
        <v>4624153</v>
      </c>
      <c r="R149" s="35">
        <v>17608274</v>
      </c>
      <c r="S149" s="35">
        <v>28375979</v>
      </c>
      <c r="T149" s="34">
        <v>7632311</v>
      </c>
      <c r="U149" s="32">
        <v>4265660</v>
      </c>
      <c r="V149" s="35">
        <v>19589640</v>
      </c>
      <c r="W149" s="35">
        <v>31487611</v>
      </c>
    </row>
    <row r="150" spans="1:23" ht="11.25">
      <c r="A150" s="28" t="s">
        <v>26</v>
      </c>
      <c r="B150" s="29" t="s">
        <v>275</v>
      </c>
      <c r="C150" s="30" t="s">
        <v>276</v>
      </c>
      <c r="D150" s="31">
        <v>363010072</v>
      </c>
      <c r="E150" s="32">
        <v>357143222</v>
      </c>
      <c r="F150" s="32">
        <v>322953585</v>
      </c>
      <c r="G150" s="33">
        <f t="shared" si="29"/>
        <v>0.904269114198673</v>
      </c>
      <c r="H150" s="34">
        <v>46157258</v>
      </c>
      <c r="I150" s="32">
        <v>19710349</v>
      </c>
      <c r="J150" s="35">
        <v>19626436</v>
      </c>
      <c r="K150" s="35">
        <v>85494043</v>
      </c>
      <c r="L150" s="34">
        <v>17369266</v>
      </c>
      <c r="M150" s="32">
        <v>17847085</v>
      </c>
      <c r="N150" s="35">
        <v>33546372</v>
      </c>
      <c r="O150" s="35">
        <v>68762723</v>
      </c>
      <c r="P150" s="34">
        <v>21072229</v>
      </c>
      <c r="Q150" s="32">
        <v>17045979</v>
      </c>
      <c r="R150" s="35">
        <v>38712147</v>
      </c>
      <c r="S150" s="35">
        <v>76830355</v>
      </c>
      <c r="T150" s="34">
        <v>18197670</v>
      </c>
      <c r="U150" s="32">
        <v>18456433</v>
      </c>
      <c r="V150" s="35">
        <v>55212361</v>
      </c>
      <c r="W150" s="35">
        <v>91866464</v>
      </c>
    </row>
    <row r="151" spans="1:23" ht="11.25">
      <c r="A151" s="28" t="s">
        <v>26</v>
      </c>
      <c r="B151" s="29" t="s">
        <v>277</v>
      </c>
      <c r="C151" s="30" t="s">
        <v>278</v>
      </c>
      <c r="D151" s="31">
        <v>107900836</v>
      </c>
      <c r="E151" s="32">
        <v>140463370</v>
      </c>
      <c r="F151" s="32">
        <v>169514374</v>
      </c>
      <c r="G151" s="33">
        <f t="shared" si="29"/>
        <v>1.2068226328330298</v>
      </c>
      <c r="H151" s="34">
        <v>27334099</v>
      </c>
      <c r="I151" s="32">
        <v>27334099</v>
      </c>
      <c r="J151" s="35">
        <v>15633304</v>
      </c>
      <c r="K151" s="35">
        <v>70301502</v>
      </c>
      <c r="L151" s="34">
        <v>2955871</v>
      </c>
      <c r="M151" s="32">
        <v>2955871</v>
      </c>
      <c r="N151" s="35">
        <v>3233347</v>
      </c>
      <c r="O151" s="35">
        <v>9145089</v>
      </c>
      <c r="P151" s="34">
        <v>57156299</v>
      </c>
      <c r="Q151" s="32">
        <v>2355373</v>
      </c>
      <c r="R151" s="35">
        <v>14544522</v>
      </c>
      <c r="S151" s="35">
        <v>74056194</v>
      </c>
      <c r="T151" s="34">
        <v>9671233</v>
      </c>
      <c r="U151" s="32">
        <v>4157073</v>
      </c>
      <c r="V151" s="35">
        <v>2183283</v>
      </c>
      <c r="W151" s="35">
        <v>16011589</v>
      </c>
    </row>
    <row r="152" spans="1:23" ht="11.25">
      <c r="A152" s="28" t="s">
        <v>26</v>
      </c>
      <c r="B152" s="29" t="s">
        <v>279</v>
      </c>
      <c r="C152" s="30" t="s">
        <v>280</v>
      </c>
      <c r="D152" s="31">
        <v>194366000</v>
      </c>
      <c r="E152" s="32">
        <v>194325000</v>
      </c>
      <c r="F152" s="32">
        <v>243495247</v>
      </c>
      <c r="G152" s="33">
        <f t="shared" si="29"/>
        <v>1.2530309893220122</v>
      </c>
      <c r="H152" s="34">
        <v>43932926</v>
      </c>
      <c r="I152" s="32">
        <v>6570103</v>
      </c>
      <c r="J152" s="35">
        <v>6068816</v>
      </c>
      <c r="K152" s="35">
        <v>56571845</v>
      </c>
      <c r="L152" s="34">
        <v>5263522</v>
      </c>
      <c r="M152" s="32">
        <v>4420702</v>
      </c>
      <c r="N152" s="35">
        <v>28701205</v>
      </c>
      <c r="O152" s="35">
        <v>38385429</v>
      </c>
      <c r="P152" s="34">
        <v>6153725</v>
      </c>
      <c r="Q152" s="32">
        <v>11240026</v>
      </c>
      <c r="R152" s="35">
        <v>51389020</v>
      </c>
      <c r="S152" s="35">
        <v>68782771</v>
      </c>
      <c r="T152" s="34">
        <v>65709563</v>
      </c>
      <c r="U152" s="32">
        <v>6539713</v>
      </c>
      <c r="V152" s="35">
        <v>7505926</v>
      </c>
      <c r="W152" s="35">
        <v>79755202</v>
      </c>
    </row>
    <row r="153" spans="1:23" ht="11.25">
      <c r="A153" s="28" t="s">
        <v>45</v>
      </c>
      <c r="B153" s="29" t="s">
        <v>281</v>
      </c>
      <c r="C153" s="30" t="s">
        <v>282</v>
      </c>
      <c r="D153" s="31">
        <v>547622017</v>
      </c>
      <c r="E153" s="32">
        <v>572871491</v>
      </c>
      <c r="F153" s="32">
        <v>589827291</v>
      </c>
      <c r="G153" s="33">
        <f t="shared" si="29"/>
        <v>1.0295979120385308</v>
      </c>
      <c r="H153" s="34">
        <v>154901406</v>
      </c>
      <c r="I153" s="32">
        <v>13569405</v>
      </c>
      <c r="J153" s="35">
        <v>1741493</v>
      </c>
      <c r="K153" s="35">
        <v>170212304</v>
      </c>
      <c r="L153" s="34">
        <v>17237158</v>
      </c>
      <c r="M153" s="32">
        <v>83110172</v>
      </c>
      <c r="N153" s="35">
        <v>92034602</v>
      </c>
      <c r="O153" s="35">
        <v>192381932</v>
      </c>
      <c r="P153" s="34">
        <v>6020995</v>
      </c>
      <c r="Q153" s="32">
        <v>13226038</v>
      </c>
      <c r="R153" s="35">
        <v>181803365</v>
      </c>
      <c r="S153" s="35">
        <v>201050398</v>
      </c>
      <c r="T153" s="34">
        <v>4070602</v>
      </c>
      <c r="U153" s="32">
        <v>13951447</v>
      </c>
      <c r="V153" s="35">
        <v>8160608</v>
      </c>
      <c r="W153" s="35">
        <v>26182657</v>
      </c>
    </row>
    <row r="154" spans="1:23" ht="11.25">
      <c r="A154" s="36"/>
      <c r="B154" s="37" t="s">
        <v>283</v>
      </c>
      <c r="C154" s="38"/>
      <c r="D154" s="39">
        <f>SUM(D148:D153)</f>
        <v>1390362713</v>
      </c>
      <c r="E154" s="40">
        <f>SUM(E148:E153)</f>
        <v>1442881203</v>
      </c>
      <c r="F154" s="40">
        <f>SUM(F148:F153)</f>
        <v>1646049462</v>
      </c>
      <c r="G154" s="41">
        <f t="shared" si="29"/>
        <v>1.1408073364443156</v>
      </c>
      <c r="H154" s="42">
        <f aca="true" t="shared" si="31" ref="H154:W154">SUM(H148:H153)</f>
        <v>325010154</v>
      </c>
      <c r="I154" s="40">
        <f t="shared" si="31"/>
        <v>92898586</v>
      </c>
      <c r="J154" s="43">
        <f t="shared" si="31"/>
        <v>65882744</v>
      </c>
      <c r="K154" s="43">
        <f t="shared" si="31"/>
        <v>483791484</v>
      </c>
      <c r="L154" s="42">
        <f t="shared" si="31"/>
        <v>56653560</v>
      </c>
      <c r="M154" s="40">
        <f t="shared" si="31"/>
        <v>143955915</v>
      </c>
      <c r="N154" s="43">
        <f t="shared" si="31"/>
        <v>180781678</v>
      </c>
      <c r="O154" s="43">
        <f t="shared" si="31"/>
        <v>381391153</v>
      </c>
      <c r="P154" s="42">
        <f t="shared" si="31"/>
        <v>100074143</v>
      </c>
      <c r="Q154" s="40">
        <f t="shared" si="31"/>
        <v>50188118</v>
      </c>
      <c r="R154" s="43">
        <f t="shared" si="31"/>
        <v>319535629</v>
      </c>
      <c r="S154" s="43">
        <f t="shared" si="31"/>
        <v>469797890</v>
      </c>
      <c r="T154" s="42">
        <f t="shared" si="31"/>
        <v>111006140</v>
      </c>
      <c r="U154" s="40">
        <f t="shared" si="31"/>
        <v>71633979</v>
      </c>
      <c r="V154" s="43">
        <f t="shared" si="31"/>
        <v>128428816</v>
      </c>
      <c r="W154" s="43">
        <f t="shared" si="31"/>
        <v>311068935</v>
      </c>
    </row>
    <row r="155" spans="1:23" ht="11.25">
      <c r="A155" s="28" t="s">
        <v>26</v>
      </c>
      <c r="B155" s="29" t="s">
        <v>284</v>
      </c>
      <c r="C155" s="30" t="s">
        <v>285</v>
      </c>
      <c r="D155" s="31">
        <v>119006903</v>
      </c>
      <c r="E155" s="32">
        <v>102517831</v>
      </c>
      <c r="F155" s="32">
        <v>82810486</v>
      </c>
      <c r="G155" s="33">
        <f t="shared" si="29"/>
        <v>0.8077666606114599</v>
      </c>
      <c r="H155" s="34">
        <v>26015488</v>
      </c>
      <c r="I155" s="32">
        <v>2240693</v>
      </c>
      <c r="J155" s="35">
        <v>2081550</v>
      </c>
      <c r="K155" s="35">
        <v>30337731</v>
      </c>
      <c r="L155" s="34">
        <v>2622757</v>
      </c>
      <c r="M155" s="32">
        <v>692054</v>
      </c>
      <c r="N155" s="35">
        <v>22298272</v>
      </c>
      <c r="O155" s="35">
        <v>25613083</v>
      </c>
      <c r="P155" s="34">
        <v>1338893</v>
      </c>
      <c r="Q155" s="32">
        <v>1152950</v>
      </c>
      <c r="R155" s="35">
        <v>22486761</v>
      </c>
      <c r="S155" s="35">
        <v>24978604</v>
      </c>
      <c r="T155" s="34">
        <v>694309</v>
      </c>
      <c r="U155" s="32">
        <v>666197</v>
      </c>
      <c r="V155" s="35">
        <v>520562</v>
      </c>
      <c r="W155" s="35">
        <v>1881068</v>
      </c>
    </row>
    <row r="156" spans="1:23" ht="11.25">
      <c r="A156" s="28" t="s">
        <v>26</v>
      </c>
      <c r="B156" s="29" t="s">
        <v>286</v>
      </c>
      <c r="C156" s="30" t="s">
        <v>287</v>
      </c>
      <c r="D156" s="31">
        <v>7718000</v>
      </c>
      <c r="E156" s="32">
        <v>7718000</v>
      </c>
      <c r="F156" s="32">
        <v>81837810</v>
      </c>
      <c r="G156" s="33">
        <f t="shared" si="29"/>
        <v>10.603499611298265</v>
      </c>
      <c r="H156" s="34">
        <v>30235426</v>
      </c>
      <c r="I156" s="32">
        <v>7755554</v>
      </c>
      <c r="J156" s="35">
        <v>1001175</v>
      </c>
      <c r="K156" s="35">
        <v>38992155</v>
      </c>
      <c r="L156" s="34">
        <v>521575</v>
      </c>
      <c r="M156" s="32">
        <v>16067421</v>
      </c>
      <c r="N156" s="35">
        <v>877287</v>
      </c>
      <c r="O156" s="35">
        <v>17466283</v>
      </c>
      <c r="P156" s="34">
        <v>4390251</v>
      </c>
      <c r="Q156" s="32">
        <v>982114</v>
      </c>
      <c r="R156" s="35">
        <v>16845722</v>
      </c>
      <c r="S156" s="35">
        <v>22218087</v>
      </c>
      <c r="T156" s="34">
        <v>1001744</v>
      </c>
      <c r="U156" s="32">
        <v>1072527</v>
      </c>
      <c r="V156" s="35">
        <v>1087014</v>
      </c>
      <c r="W156" s="35">
        <v>3161285</v>
      </c>
    </row>
    <row r="157" spans="1:23" ht="11.25">
      <c r="A157" s="28" t="s">
        <v>26</v>
      </c>
      <c r="B157" s="29" t="s">
        <v>288</v>
      </c>
      <c r="C157" s="30" t="s">
        <v>289</v>
      </c>
      <c r="D157" s="31">
        <v>38744700</v>
      </c>
      <c r="E157" s="32">
        <v>23511704</v>
      </c>
      <c r="F157" s="32">
        <v>19297383</v>
      </c>
      <c r="G157" s="33">
        <f t="shared" si="29"/>
        <v>0.8207564623984719</v>
      </c>
      <c r="H157" s="34">
        <v>3988177</v>
      </c>
      <c r="I157" s="32">
        <v>3515101</v>
      </c>
      <c r="J157" s="35">
        <v>538093</v>
      </c>
      <c r="K157" s="35">
        <v>8041371</v>
      </c>
      <c r="L157" s="34">
        <v>992495</v>
      </c>
      <c r="M157" s="32">
        <v>682756</v>
      </c>
      <c r="N157" s="35">
        <v>2414593</v>
      </c>
      <c r="O157" s="35">
        <v>4089844</v>
      </c>
      <c r="P157" s="34">
        <v>549275</v>
      </c>
      <c r="Q157" s="32">
        <v>539090</v>
      </c>
      <c r="R157" s="35">
        <v>4463534</v>
      </c>
      <c r="S157" s="35">
        <v>5551899</v>
      </c>
      <c r="T157" s="34">
        <v>546778</v>
      </c>
      <c r="U157" s="32">
        <v>546820</v>
      </c>
      <c r="V157" s="35">
        <v>520671</v>
      </c>
      <c r="W157" s="35">
        <v>1614269</v>
      </c>
    </row>
    <row r="158" spans="1:23" ht="11.25">
      <c r="A158" s="28" t="s">
        <v>26</v>
      </c>
      <c r="B158" s="29" t="s">
        <v>290</v>
      </c>
      <c r="C158" s="30" t="s">
        <v>291</v>
      </c>
      <c r="D158" s="31">
        <v>136349000</v>
      </c>
      <c r="E158" s="32">
        <v>94098000</v>
      </c>
      <c r="F158" s="32">
        <v>41905236</v>
      </c>
      <c r="G158" s="33">
        <f t="shared" si="29"/>
        <v>0.4453360964101256</v>
      </c>
      <c r="H158" s="34">
        <v>16501065</v>
      </c>
      <c r="I158" s="32">
        <v>402958</v>
      </c>
      <c r="J158" s="35">
        <v>456839</v>
      </c>
      <c r="K158" s="35">
        <v>17360862</v>
      </c>
      <c r="L158" s="34">
        <v>383706</v>
      </c>
      <c r="M158" s="32">
        <v>11654454</v>
      </c>
      <c r="N158" s="35">
        <v>243163</v>
      </c>
      <c r="O158" s="35">
        <v>12281323</v>
      </c>
      <c r="P158" s="34">
        <v>1791431</v>
      </c>
      <c r="Q158" s="32">
        <v>225577</v>
      </c>
      <c r="R158" s="35">
        <v>9331087</v>
      </c>
      <c r="S158" s="35">
        <v>11348095</v>
      </c>
      <c r="T158" s="34">
        <v>248729</v>
      </c>
      <c r="U158" s="32">
        <v>268222</v>
      </c>
      <c r="V158" s="35">
        <v>398005</v>
      </c>
      <c r="W158" s="35">
        <v>914956</v>
      </c>
    </row>
    <row r="159" spans="1:23" ht="11.25">
      <c r="A159" s="28" t="s">
        <v>26</v>
      </c>
      <c r="B159" s="29" t="s">
        <v>292</v>
      </c>
      <c r="C159" s="30" t="s">
        <v>293</v>
      </c>
      <c r="D159" s="31">
        <v>128207070</v>
      </c>
      <c r="E159" s="32">
        <v>96630885</v>
      </c>
      <c r="F159" s="32">
        <v>88825241</v>
      </c>
      <c r="G159" s="33">
        <f t="shared" si="29"/>
        <v>0.9192220582477331</v>
      </c>
      <c r="H159" s="34">
        <v>20043495</v>
      </c>
      <c r="I159" s="32">
        <v>4830582</v>
      </c>
      <c r="J159" s="35">
        <v>7321406</v>
      </c>
      <c r="K159" s="35">
        <v>32195483</v>
      </c>
      <c r="L159" s="34">
        <v>4830582</v>
      </c>
      <c r="M159" s="32">
        <v>15810247</v>
      </c>
      <c r="N159" s="35">
        <v>2302030</v>
      </c>
      <c r="O159" s="35">
        <v>22942859</v>
      </c>
      <c r="P159" s="34">
        <v>3291082</v>
      </c>
      <c r="Q159" s="32">
        <v>4469285</v>
      </c>
      <c r="R159" s="35">
        <v>13439477</v>
      </c>
      <c r="S159" s="35">
        <v>21199844</v>
      </c>
      <c r="T159" s="34">
        <v>4025697</v>
      </c>
      <c r="U159" s="32">
        <v>5287123</v>
      </c>
      <c r="V159" s="35">
        <v>3174235</v>
      </c>
      <c r="W159" s="35">
        <v>12487055</v>
      </c>
    </row>
    <row r="160" spans="1:23" ht="11.25">
      <c r="A160" s="28" t="s">
        <v>45</v>
      </c>
      <c r="B160" s="29" t="s">
        <v>294</v>
      </c>
      <c r="C160" s="30" t="s">
        <v>295</v>
      </c>
      <c r="D160" s="31">
        <v>206614651</v>
      </c>
      <c r="E160" s="32">
        <v>448397558</v>
      </c>
      <c r="F160" s="32">
        <v>493044725</v>
      </c>
      <c r="G160" s="33">
        <f t="shared" si="29"/>
        <v>1.0995704954307535</v>
      </c>
      <c r="H160" s="34">
        <v>74287112</v>
      </c>
      <c r="I160" s="32">
        <v>10925097</v>
      </c>
      <c r="J160" s="35">
        <v>14236553</v>
      </c>
      <c r="K160" s="35">
        <v>99448762</v>
      </c>
      <c r="L160" s="34">
        <v>8312652</v>
      </c>
      <c r="M160" s="32">
        <v>28641858</v>
      </c>
      <c r="N160" s="35">
        <v>46853706</v>
      </c>
      <c r="O160" s="35">
        <v>83808216</v>
      </c>
      <c r="P160" s="34">
        <v>11743610</v>
      </c>
      <c r="Q160" s="32">
        <v>3856001</v>
      </c>
      <c r="R160" s="35">
        <v>93053241</v>
      </c>
      <c r="S160" s="35">
        <v>108652852</v>
      </c>
      <c r="T160" s="34">
        <v>10499744</v>
      </c>
      <c r="U160" s="32">
        <v>15257611</v>
      </c>
      <c r="V160" s="35">
        <v>175377540</v>
      </c>
      <c r="W160" s="35">
        <v>201134895</v>
      </c>
    </row>
    <row r="161" spans="1:23" ht="11.25">
      <c r="A161" s="36"/>
      <c r="B161" s="37" t="s">
        <v>296</v>
      </c>
      <c r="C161" s="38"/>
      <c r="D161" s="39">
        <f>SUM(D155:D160)</f>
        <v>636640324</v>
      </c>
      <c r="E161" s="40">
        <f>SUM(E155:E160)</f>
        <v>772873978</v>
      </c>
      <c r="F161" s="40">
        <f>SUM(F155:F160)</f>
        <v>807720881</v>
      </c>
      <c r="G161" s="41">
        <f t="shared" si="29"/>
        <v>1.0450874320936188</v>
      </c>
      <c r="H161" s="42">
        <f aca="true" t="shared" si="32" ref="H161:W161">SUM(H155:H160)</f>
        <v>171070763</v>
      </c>
      <c r="I161" s="40">
        <f t="shared" si="32"/>
        <v>29669985</v>
      </c>
      <c r="J161" s="43">
        <f t="shared" si="32"/>
        <v>25635616</v>
      </c>
      <c r="K161" s="43">
        <f t="shared" si="32"/>
        <v>226376364</v>
      </c>
      <c r="L161" s="42">
        <f t="shared" si="32"/>
        <v>17663767</v>
      </c>
      <c r="M161" s="40">
        <f t="shared" si="32"/>
        <v>73548790</v>
      </c>
      <c r="N161" s="43">
        <f t="shared" si="32"/>
        <v>74989051</v>
      </c>
      <c r="O161" s="43">
        <f t="shared" si="32"/>
        <v>166201608</v>
      </c>
      <c r="P161" s="42">
        <f t="shared" si="32"/>
        <v>23104542</v>
      </c>
      <c r="Q161" s="40">
        <f t="shared" si="32"/>
        <v>11225017</v>
      </c>
      <c r="R161" s="43">
        <f t="shared" si="32"/>
        <v>159619822</v>
      </c>
      <c r="S161" s="43">
        <f t="shared" si="32"/>
        <v>193949381</v>
      </c>
      <c r="T161" s="42">
        <f t="shared" si="32"/>
        <v>17017001</v>
      </c>
      <c r="U161" s="40">
        <f t="shared" si="32"/>
        <v>23098500</v>
      </c>
      <c r="V161" s="43">
        <f t="shared" si="32"/>
        <v>181078027</v>
      </c>
      <c r="W161" s="43">
        <f t="shared" si="32"/>
        <v>221193528</v>
      </c>
    </row>
    <row r="162" spans="1:23" ht="11.25">
      <c r="A162" s="28" t="s">
        <v>26</v>
      </c>
      <c r="B162" s="29" t="s">
        <v>297</v>
      </c>
      <c r="C162" s="30" t="s">
        <v>298</v>
      </c>
      <c r="D162" s="31">
        <v>61500000</v>
      </c>
      <c r="E162" s="32">
        <v>61500000</v>
      </c>
      <c r="F162" s="32">
        <v>67643936</v>
      </c>
      <c r="G162" s="33">
        <f t="shared" si="29"/>
        <v>1.0999013983739838</v>
      </c>
      <c r="H162" s="34">
        <v>24872747</v>
      </c>
      <c r="I162" s="32">
        <v>733694</v>
      </c>
      <c r="J162" s="35">
        <v>4160269</v>
      </c>
      <c r="K162" s="35">
        <v>29766710</v>
      </c>
      <c r="L162" s="34">
        <v>733480</v>
      </c>
      <c r="M162" s="32">
        <v>1120720</v>
      </c>
      <c r="N162" s="35">
        <v>13182135</v>
      </c>
      <c r="O162" s="35">
        <v>15036335</v>
      </c>
      <c r="P162" s="34">
        <v>1182873</v>
      </c>
      <c r="Q162" s="32">
        <v>1369390</v>
      </c>
      <c r="R162" s="35">
        <v>18566321</v>
      </c>
      <c r="S162" s="35">
        <v>21118584</v>
      </c>
      <c r="T162" s="34">
        <v>586475</v>
      </c>
      <c r="U162" s="32">
        <v>571548</v>
      </c>
      <c r="V162" s="35">
        <v>564284</v>
      </c>
      <c r="W162" s="35">
        <v>1722307</v>
      </c>
    </row>
    <row r="163" spans="1:23" ht="11.25">
      <c r="A163" s="28" t="s">
        <v>26</v>
      </c>
      <c r="B163" s="29" t="s">
        <v>299</v>
      </c>
      <c r="C163" s="30" t="s">
        <v>300</v>
      </c>
      <c r="D163" s="31">
        <v>1861269601</v>
      </c>
      <c r="E163" s="32">
        <v>1732594101</v>
      </c>
      <c r="F163" s="32">
        <v>1781143448</v>
      </c>
      <c r="G163" s="33">
        <f t="shared" si="29"/>
        <v>1.0280211891359776</v>
      </c>
      <c r="H163" s="34">
        <v>154662907</v>
      </c>
      <c r="I163" s="32">
        <v>136495524</v>
      </c>
      <c r="J163" s="35">
        <v>141423697</v>
      </c>
      <c r="K163" s="35">
        <v>432582128</v>
      </c>
      <c r="L163" s="34">
        <v>146345026</v>
      </c>
      <c r="M163" s="32">
        <v>146450590</v>
      </c>
      <c r="N163" s="35">
        <v>152635653</v>
      </c>
      <c r="O163" s="35">
        <v>445431269</v>
      </c>
      <c r="P163" s="34">
        <v>151183049</v>
      </c>
      <c r="Q163" s="32">
        <v>148531698</v>
      </c>
      <c r="R163" s="35">
        <v>151818506</v>
      </c>
      <c r="S163" s="35">
        <v>451533253</v>
      </c>
      <c r="T163" s="34">
        <v>140708063</v>
      </c>
      <c r="U163" s="32">
        <v>151131249</v>
      </c>
      <c r="V163" s="35">
        <v>159757486</v>
      </c>
      <c r="W163" s="35">
        <v>451596798</v>
      </c>
    </row>
    <row r="164" spans="1:23" ht="11.25">
      <c r="A164" s="28" t="s">
        <v>26</v>
      </c>
      <c r="B164" s="29" t="s">
        <v>301</v>
      </c>
      <c r="C164" s="30" t="s">
        <v>302</v>
      </c>
      <c r="D164" s="31">
        <v>55733000</v>
      </c>
      <c r="E164" s="32">
        <v>43316000</v>
      </c>
      <c r="F164" s="32">
        <v>18382216</v>
      </c>
      <c r="G164" s="33">
        <f t="shared" si="29"/>
        <v>0.4243747345091883</v>
      </c>
      <c r="H164" s="34">
        <v>13772114</v>
      </c>
      <c r="I164" s="32">
        <v>24516</v>
      </c>
      <c r="J164" s="35">
        <v>3805904</v>
      </c>
      <c r="K164" s="35">
        <v>17602534</v>
      </c>
      <c r="L164" s="34">
        <v>35103</v>
      </c>
      <c r="M164" s="32">
        <v>553974</v>
      </c>
      <c r="N164" s="35">
        <v>49327</v>
      </c>
      <c r="O164" s="35">
        <v>638404</v>
      </c>
      <c r="P164" s="34">
        <v>13885</v>
      </c>
      <c r="Q164" s="32">
        <v>30669</v>
      </c>
      <c r="R164" s="35">
        <v>30669</v>
      </c>
      <c r="S164" s="35">
        <v>75223</v>
      </c>
      <c r="T164" s="34">
        <v>30669</v>
      </c>
      <c r="U164" s="32">
        <v>23100</v>
      </c>
      <c r="V164" s="35">
        <v>12286</v>
      </c>
      <c r="W164" s="35">
        <v>66055</v>
      </c>
    </row>
    <row r="165" spans="1:23" ht="11.25">
      <c r="A165" s="28" t="s">
        <v>26</v>
      </c>
      <c r="B165" s="29" t="s">
        <v>303</v>
      </c>
      <c r="C165" s="30" t="s">
        <v>304</v>
      </c>
      <c r="D165" s="31">
        <v>178736100</v>
      </c>
      <c r="E165" s="32">
        <v>182269750</v>
      </c>
      <c r="F165" s="32">
        <v>178307675</v>
      </c>
      <c r="G165" s="33">
        <f t="shared" si="29"/>
        <v>0.9782625751118877</v>
      </c>
      <c r="H165" s="34">
        <v>39687032</v>
      </c>
      <c r="I165" s="32">
        <v>7728109</v>
      </c>
      <c r="J165" s="35">
        <v>13882822</v>
      </c>
      <c r="K165" s="35">
        <v>61297963</v>
      </c>
      <c r="L165" s="34">
        <v>8582696</v>
      </c>
      <c r="M165" s="32">
        <v>10263004</v>
      </c>
      <c r="N165" s="35">
        <v>23244915</v>
      </c>
      <c r="O165" s="35">
        <v>42090615</v>
      </c>
      <c r="P165" s="34">
        <v>6233433</v>
      </c>
      <c r="Q165" s="32">
        <v>18278959</v>
      </c>
      <c r="R165" s="35">
        <v>9413300</v>
      </c>
      <c r="S165" s="35">
        <v>33925692</v>
      </c>
      <c r="T165" s="34">
        <v>26162239</v>
      </c>
      <c r="U165" s="32">
        <v>7411807</v>
      </c>
      <c r="V165" s="35">
        <v>7419359</v>
      </c>
      <c r="W165" s="35">
        <v>40993405</v>
      </c>
    </row>
    <row r="166" spans="1:23" ht="11.25">
      <c r="A166" s="28" t="s">
        <v>26</v>
      </c>
      <c r="B166" s="29" t="s">
        <v>305</v>
      </c>
      <c r="C166" s="30" t="s">
        <v>306</v>
      </c>
      <c r="D166" s="31">
        <v>78382000</v>
      </c>
      <c r="E166" s="32">
        <v>110610000</v>
      </c>
      <c r="F166" s="32">
        <v>71985078</v>
      </c>
      <c r="G166" s="33">
        <f t="shared" si="29"/>
        <v>0.6508008136696501</v>
      </c>
      <c r="H166" s="34">
        <v>14783941</v>
      </c>
      <c r="I166" s="32">
        <v>2501387</v>
      </c>
      <c r="J166" s="35">
        <v>2426836</v>
      </c>
      <c r="K166" s="35">
        <v>19712164</v>
      </c>
      <c r="L166" s="34">
        <v>3027453</v>
      </c>
      <c r="M166" s="32">
        <v>10346367</v>
      </c>
      <c r="N166" s="35">
        <v>4012855</v>
      </c>
      <c r="O166" s="35">
        <v>17386675</v>
      </c>
      <c r="P166" s="34">
        <v>3732505</v>
      </c>
      <c r="Q166" s="32">
        <v>5421398</v>
      </c>
      <c r="R166" s="35">
        <v>9035141</v>
      </c>
      <c r="S166" s="35">
        <v>18189044</v>
      </c>
      <c r="T166" s="34">
        <v>5321279</v>
      </c>
      <c r="U166" s="32">
        <v>11281101</v>
      </c>
      <c r="V166" s="35">
        <v>94815</v>
      </c>
      <c r="W166" s="35">
        <v>16697195</v>
      </c>
    </row>
    <row r="167" spans="1:23" ht="11.25">
      <c r="A167" s="28" t="s">
        <v>26</v>
      </c>
      <c r="B167" s="29" t="s">
        <v>307</v>
      </c>
      <c r="C167" s="30" t="s">
        <v>308</v>
      </c>
      <c r="D167" s="31">
        <v>90744000</v>
      </c>
      <c r="E167" s="32">
        <v>92654040</v>
      </c>
      <c r="F167" s="32">
        <v>95556074</v>
      </c>
      <c r="G167" s="33">
        <f t="shared" si="29"/>
        <v>1.0313211814617043</v>
      </c>
      <c r="H167" s="34">
        <v>28140555</v>
      </c>
      <c r="I167" s="32">
        <v>1597641</v>
      </c>
      <c r="J167" s="35">
        <v>1315214</v>
      </c>
      <c r="K167" s="35">
        <v>31053410</v>
      </c>
      <c r="L167" s="34">
        <v>2010344</v>
      </c>
      <c r="M167" s="32">
        <v>4639176</v>
      </c>
      <c r="N167" s="35">
        <v>4786909</v>
      </c>
      <c r="O167" s="35">
        <v>11436429</v>
      </c>
      <c r="P167" s="34">
        <v>745450</v>
      </c>
      <c r="Q167" s="32">
        <v>16174571</v>
      </c>
      <c r="R167" s="35">
        <v>29923771</v>
      </c>
      <c r="S167" s="35">
        <v>46843792</v>
      </c>
      <c r="T167" s="34">
        <v>1331465</v>
      </c>
      <c r="U167" s="32">
        <v>2979652</v>
      </c>
      <c r="V167" s="35">
        <v>1911326</v>
      </c>
      <c r="W167" s="35">
        <v>6222443</v>
      </c>
    </row>
    <row r="168" spans="1:23" ht="11.25">
      <c r="A168" s="28" t="s">
        <v>45</v>
      </c>
      <c r="B168" s="29" t="s">
        <v>309</v>
      </c>
      <c r="C168" s="30" t="s">
        <v>310</v>
      </c>
      <c r="D168" s="31">
        <v>638566180</v>
      </c>
      <c r="E168" s="32">
        <v>819117122</v>
      </c>
      <c r="F168" s="32">
        <v>611121244</v>
      </c>
      <c r="G168" s="33">
        <f t="shared" si="29"/>
        <v>0.7460730920968345</v>
      </c>
      <c r="H168" s="34">
        <v>134038028</v>
      </c>
      <c r="I168" s="32">
        <v>17864903</v>
      </c>
      <c r="J168" s="35">
        <v>26097920</v>
      </c>
      <c r="K168" s="35">
        <v>178000851</v>
      </c>
      <c r="L168" s="34">
        <v>24270037</v>
      </c>
      <c r="M168" s="32">
        <v>116728194</v>
      </c>
      <c r="N168" s="35">
        <v>23124511</v>
      </c>
      <c r="O168" s="35">
        <v>164122742</v>
      </c>
      <c r="P168" s="34">
        <v>10929374</v>
      </c>
      <c r="Q168" s="32">
        <v>21281532</v>
      </c>
      <c r="R168" s="35">
        <v>100788222</v>
      </c>
      <c r="S168" s="35">
        <v>132999128</v>
      </c>
      <c r="T168" s="34">
        <v>30895821</v>
      </c>
      <c r="U168" s="32">
        <v>32905500</v>
      </c>
      <c r="V168" s="35">
        <v>72197202</v>
      </c>
      <c r="W168" s="35">
        <v>135998523</v>
      </c>
    </row>
    <row r="169" spans="1:23" ht="11.25">
      <c r="A169" s="36"/>
      <c r="B169" s="37" t="s">
        <v>311</v>
      </c>
      <c r="C169" s="38"/>
      <c r="D169" s="39">
        <f>SUM(D162:D168)</f>
        <v>2964930881</v>
      </c>
      <c r="E169" s="40">
        <f>SUM(E162:E168)</f>
        <v>3042061013</v>
      </c>
      <c r="F169" s="40">
        <f>SUM(F162:F168)</f>
        <v>2824139671</v>
      </c>
      <c r="G169" s="41">
        <f t="shared" si="29"/>
        <v>0.9283639147706996</v>
      </c>
      <c r="H169" s="42">
        <f aca="true" t="shared" si="33" ref="H169:W169">SUM(H162:H168)</f>
        <v>409957324</v>
      </c>
      <c r="I169" s="40">
        <f t="shared" si="33"/>
        <v>166945774</v>
      </c>
      <c r="J169" s="43">
        <f t="shared" si="33"/>
        <v>193112662</v>
      </c>
      <c r="K169" s="43">
        <f t="shared" si="33"/>
        <v>770015760</v>
      </c>
      <c r="L169" s="42">
        <f t="shared" si="33"/>
        <v>185004139</v>
      </c>
      <c r="M169" s="40">
        <f t="shared" si="33"/>
        <v>290102025</v>
      </c>
      <c r="N169" s="43">
        <f t="shared" si="33"/>
        <v>221036305</v>
      </c>
      <c r="O169" s="43">
        <f t="shared" si="33"/>
        <v>696142469</v>
      </c>
      <c r="P169" s="42">
        <f t="shared" si="33"/>
        <v>174020569</v>
      </c>
      <c r="Q169" s="40">
        <f t="shared" si="33"/>
        <v>211088217</v>
      </c>
      <c r="R169" s="43">
        <f t="shared" si="33"/>
        <v>319575930</v>
      </c>
      <c r="S169" s="43">
        <f t="shared" si="33"/>
        <v>704684716</v>
      </c>
      <c r="T169" s="42">
        <f t="shared" si="33"/>
        <v>205036011</v>
      </c>
      <c r="U169" s="40">
        <f t="shared" si="33"/>
        <v>206303957</v>
      </c>
      <c r="V169" s="43">
        <f t="shared" si="33"/>
        <v>241956758</v>
      </c>
      <c r="W169" s="43">
        <f t="shared" si="33"/>
        <v>653296726</v>
      </c>
    </row>
    <row r="170" spans="1:23" ht="11.25">
      <c r="A170" s="28" t="s">
        <v>26</v>
      </c>
      <c r="B170" s="29" t="s">
        <v>312</v>
      </c>
      <c r="C170" s="30" t="s">
        <v>313</v>
      </c>
      <c r="D170" s="31">
        <v>176188758</v>
      </c>
      <c r="E170" s="32">
        <v>190743123</v>
      </c>
      <c r="F170" s="32">
        <v>103479610</v>
      </c>
      <c r="G170" s="33">
        <f t="shared" si="29"/>
        <v>0.5425076845365482</v>
      </c>
      <c r="H170" s="34">
        <v>25376641</v>
      </c>
      <c r="I170" s="32">
        <v>2293098</v>
      </c>
      <c r="J170" s="35">
        <v>3769887</v>
      </c>
      <c r="K170" s="35">
        <v>31439626</v>
      </c>
      <c r="L170" s="34">
        <v>276497</v>
      </c>
      <c r="M170" s="32">
        <v>10032468</v>
      </c>
      <c r="N170" s="35">
        <v>2418045</v>
      </c>
      <c r="O170" s="35">
        <v>12727010</v>
      </c>
      <c r="P170" s="34">
        <v>5051028</v>
      </c>
      <c r="Q170" s="32">
        <v>3899746</v>
      </c>
      <c r="R170" s="35">
        <v>32197355</v>
      </c>
      <c r="S170" s="35">
        <v>41148129</v>
      </c>
      <c r="T170" s="34">
        <v>10607762</v>
      </c>
      <c r="U170" s="32">
        <v>6062797</v>
      </c>
      <c r="V170" s="35">
        <v>1494286</v>
      </c>
      <c r="W170" s="35">
        <v>18164845</v>
      </c>
    </row>
    <row r="171" spans="1:23" ht="11.25">
      <c r="A171" s="28" t="s">
        <v>26</v>
      </c>
      <c r="B171" s="29" t="s">
        <v>314</v>
      </c>
      <c r="C171" s="30" t="s">
        <v>315</v>
      </c>
      <c r="D171" s="31">
        <v>865142061</v>
      </c>
      <c r="E171" s="32">
        <v>805496149</v>
      </c>
      <c r="F171" s="32">
        <v>842117614</v>
      </c>
      <c r="G171" s="33">
        <f t="shared" si="29"/>
        <v>1.0454644817923269</v>
      </c>
      <c r="H171" s="34">
        <v>69432604</v>
      </c>
      <c r="I171" s="32">
        <v>73700194</v>
      </c>
      <c r="J171" s="35">
        <v>59323560</v>
      </c>
      <c r="K171" s="35">
        <v>202456358</v>
      </c>
      <c r="L171" s="34">
        <v>59295374</v>
      </c>
      <c r="M171" s="32">
        <v>62205963</v>
      </c>
      <c r="N171" s="35">
        <v>94911577</v>
      </c>
      <c r="O171" s="35">
        <v>216412914</v>
      </c>
      <c r="P171" s="34">
        <v>67741809</v>
      </c>
      <c r="Q171" s="32">
        <v>57297387</v>
      </c>
      <c r="R171" s="35">
        <v>74565825</v>
      </c>
      <c r="S171" s="35">
        <v>199605021</v>
      </c>
      <c r="T171" s="34">
        <v>60204272</v>
      </c>
      <c r="U171" s="32">
        <v>76683899</v>
      </c>
      <c r="V171" s="35">
        <v>86755150</v>
      </c>
      <c r="W171" s="35">
        <v>223643321</v>
      </c>
    </row>
    <row r="172" spans="1:23" ht="11.25">
      <c r="A172" s="28" t="s">
        <v>26</v>
      </c>
      <c r="B172" s="29" t="s">
        <v>316</v>
      </c>
      <c r="C172" s="30" t="s">
        <v>317</v>
      </c>
      <c r="D172" s="31">
        <v>107753005</v>
      </c>
      <c r="E172" s="32">
        <v>97734009</v>
      </c>
      <c r="F172" s="32">
        <v>101772074</v>
      </c>
      <c r="G172" s="33">
        <f t="shared" si="29"/>
        <v>1.04131688693953</v>
      </c>
      <c r="H172" s="34">
        <v>23652787</v>
      </c>
      <c r="I172" s="32">
        <v>3847530</v>
      </c>
      <c r="J172" s="35">
        <v>1429471</v>
      </c>
      <c r="K172" s="35">
        <v>28929788</v>
      </c>
      <c r="L172" s="34">
        <v>1695786</v>
      </c>
      <c r="M172" s="32">
        <v>18070989</v>
      </c>
      <c r="N172" s="35">
        <v>5377859</v>
      </c>
      <c r="O172" s="35">
        <v>25144634</v>
      </c>
      <c r="P172" s="34">
        <v>4101334</v>
      </c>
      <c r="Q172" s="32">
        <v>5321259</v>
      </c>
      <c r="R172" s="35">
        <v>18555992</v>
      </c>
      <c r="S172" s="35">
        <v>27978585</v>
      </c>
      <c r="T172" s="34">
        <v>7263757</v>
      </c>
      <c r="U172" s="32">
        <v>5452570</v>
      </c>
      <c r="V172" s="35">
        <v>7002740</v>
      </c>
      <c r="W172" s="35">
        <v>19719067</v>
      </c>
    </row>
    <row r="173" spans="1:23" ht="11.25">
      <c r="A173" s="28" t="s">
        <v>26</v>
      </c>
      <c r="B173" s="29" t="s">
        <v>318</v>
      </c>
      <c r="C173" s="30" t="s">
        <v>319</v>
      </c>
      <c r="D173" s="31">
        <v>94318430</v>
      </c>
      <c r="E173" s="32">
        <v>99738588</v>
      </c>
      <c r="F173" s="32">
        <v>88021919</v>
      </c>
      <c r="G173" s="33">
        <f t="shared" si="29"/>
        <v>0.8825262194407645</v>
      </c>
      <c r="H173" s="34">
        <v>27745819</v>
      </c>
      <c r="I173" s="32">
        <v>3366958</v>
      </c>
      <c r="J173" s="35">
        <v>901811</v>
      </c>
      <c r="K173" s="35">
        <v>32014588</v>
      </c>
      <c r="L173" s="34">
        <v>1889548</v>
      </c>
      <c r="M173" s="32">
        <v>16179633</v>
      </c>
      <c r="N173" s="35">
        <v>13900289</v>
      </c>
      <c r="O173" s="35">
        <v>31969470</v>
      </c>
      <c r="P173" s="34">
        <v>1082595</v>
      </c>
      <c r="Q173" s="32">
        <v>730171</v>
      </c>
      <c r="R173" s="35">
        <v>19085356</v>
      </c>
      <c r="S173" s="35">
        <v>20898122</v>
      </c>
      <c r="T173" s="34">
        <v>1049106</v>
      </c>
      <c r="U173" s="32">
        <v>1004500</v>
      </c>
      <c r="V173" s="35">
        <v>1086133</v>
      </c>
      <c r="W173" s="35">
        <v>3139739</v>
      </c>
    </row>
    <row r="174" spans="1:23" ht="11.25">
      <c r="A174" s="28" t="s">
        <v>45</v>
      </c>
      <c r="B174" s="29" t="s">
        <v>320</v>
      </c>
      <c r="C174" s="30" t="s">
        <v>321</v>
      </c>
      <c r="D174" s="31">
        <v>553014262</v>
      </c>
      <c r="E174" s="32">
        <v>425017423</v>
      </c>
      <c r="F174" s="32">
        <v>461928194</v>
      </c>
      <c r="G174" s="33">
        <f t="shared" si="29"/>
        <v>1.0868453126920399</v>
      </c>
      <c r="H174" s="34">
        <v>22650644</v>
      </c>
      <c r="I174" s="32">
        <v>32239353</v>
      </c>
      <c r="J174" s="35">
        <v>28783312</v>
      </c>
      <c r="K174" s="35">
        <v>83673309</v>
      </c>
      <c r="L174" s="34">
        <v>28637935</v>
      </c>
      <c r="M174" s="32">
        <v>29588757</v>
      </c>
      <c r="N174" s="35">
        <v>26437309</v>
      </c>
      <c r="O174" s="35">
        <v>84664001</v>
      </c>
      <c r="P174" s="34">
        <v>27979947</v>
      </c>
      <c r="Q174" s="32">
        <v>28669646</v>
      </c>
      <c r="R174" s="35">
        <v>78939618</v>
      </c>
      <c r="S174" s="35">
        <v>135589211</v>
      </c>
      <c r="T174" s="34">
        <v>45391377</v>
      </c>
      <c r="U174" s="32">
        <v>63894931</v>
      </c>
      <c r="V174" s="35">
        <v>48715365</v>
      </c>
      <c r="W174" s="35">
        <v>158001673</v>
      </c>
    </row>
    <row r="175" spans="1:23" ht="11.25">
      <c r="A175" s="36"/>
      <c r="B175" s="37" t="s">
        <v>322</v>
      </c>
      <c r="C175" s="38"/>
      <c r="D175" s="39">
        <f>SUM(D170:D174)</f>
        <v>1796416516</v>
      </c>
      <c r="E175" s="40">
        <f>SUM(E170:E174)</f>
        <v>1618729292</v>
      </c>
      <c r="F175" s="40">
        <f>SUM(F170:F174)</f>
        <v>1597319411</v>
      </c>
      <c r="G175" s="41">
        <f aca="true" t="shared" si="34" ref="G175:G183">IF($E175=0,0,$F175/$E175)</f>
        <v>0.9867736494880207</v>
      </c>
      <c r="H175" s="42">
        <f aca="true" t="shared" si="35" ref="H175:W175">SUM(H170:H174)</f>
        <v>168858495</v>
      </c>
      <c r="I175" s="40">
        <f t="shared" si="35"/>
        <v>115447133</v>
      </c>
      <c r="J175" s="43">
        <f t="shared" si="35"/>
        <v>94208041</v>
      </c>
      <c r="K175" s="43">
        <f t="shared" si="35"/>
        <v>378513669</v>
      </c>
      <c r="L175" s="42">
        <f t="shared" si="35"/>
        <v>91795140</v>
      </c>
      <c r="M175" s="40">
        <f t="shared" si="35"/>
        <v>136077810</v>
      </c>
      <c r="N175" s="43">
        <f t="shared" si="35"/>
        <v>143045079</v>
      </c>
      <c r="O175" s="43">
        <f t="shared" si="35"/>
        <v>370918029</v>
      </c>
      <c r="P175" s="42">
        <f t="shared" si="35"/>
        <v>105956713</v>
      </c>
      <c r="Q175" s="40">
        <f t="shared" si="35"/>
        <v>95918209</v>
      </c>
      <c r="R175" s="43">
        <f t="shared" si="35"/>
        <v>223344146</v>
      </c>
      <c r="S175" s="43">
        <f t="shared" si="35"/>
        <v>425219068</v>
      </c>
      <c r="T175" s="42">
        <f t="shared" si="35"/>
        <v>124516274</v>
      </c>
      <c r="U175" s="40">
        <f t="shared" si="35"/>
        <v>153098697</v>
      </c>
      <c r="V175" s="43">
        <f t="shared" si="35"/>
        <v>145053674</v>
      </c>
      <c r="W175" s="43">
        <f t="shared" si="35"/>
        <v>422668645</v>
      </c>
    </row>
    <row r="176" spans="1:23" ht="11.25">
      <c r="A176" s="28" t="s">
        <v>26</v>
      </c>
      <c r="B176" s="29" t="s">
        <v>323</v>
      </c>
      <c r="C176" s="30" t="s">
        <v>324</v>
      </c>
      <c r="D176" s="31">
        <v>89173000</v>
      </c>
      <c r="E176" s="32">
        <v>91946790</v>
      </c>
      <c r="F176" s="32">
        <v>91568248</v>
      </c>
      <c r="G176" s="33">
        <f t="shared" si="34"/>
        <v>0.9958830319144366</v>
      </c>
      <c r="H176" s="34">
        <v>14990692</v>
      </c>
      <c r="I176" s="32">
        <v>711353</v>
      </c>
      <c r="J176" s="35">
        <v>680680</v>
      </c>
      <c r="K176" s="35">
        <v>16382725</v>
      </c>
      <c r="L176" s="34">
        <v>585379</v>
      </c>
      <c r="M176" s="32">
        <v>10754741</v>
      </c>
      <c r="N176" s="35">
        <v>17276081</v>
      </c>
      <c r="O176" s="35">
        <v>28616201</v>
      </c>
      <c r="P176" s="34">
        <v>3154932</v>
      </c>
      <c r="Q176" s="32">
        <v>30032598</v>
      </c>
      <c r="R176" s="35">
        <v>11569501</v>
      </c>
      <c r="S176" s="35">
        <v>44757031</v>
      </c>
      <c r="T176" s="34">
        <v>756581</v>
      </c>
      <c r="U176" s="32">
        <v>454037</v>
      </c>
      <c r="V176" s="35">
        <v>601673</v>
      </c>
      <c r="W176" s="35">
        <v>1812291</v>
      </c>
    </row>
    <row r="177" spans="1:23" ht="11.25">
      <c r="A177" s="28" t="s">
        <v>26</v>
      </c>
      <c r="B177" s="29" t="s">
        <v>325</v>
      </c>
      <c r="C177" s="30" t="s">
        <v>326</v>
      </c>
      <c r="D177" s="31">
        <v>26438542</v>
      </c>
      <c r="E177" s="32">
        <v>27732472</v>
      </c>
      <c r="F177" s="32">
        <v>24826307</v>
      </c>
      <c r="G177" s="33">
        <f t="shared" si="34"/>
        <v>0.8952071420102758</v>
      </c>
      <c r="H177" s="34">
        <v>59743</v>
      </c>
      <c r="I177" s="32">
        <v>10163739</v>
      </c>
      <c r="J177" s="35">
        <v>5584521</v>
      </c>
      <c r="K177" s="35">
        <v>15808003</v>
      </c>
      <c r="L177" s="34">
        <v>83315</v>
      </c>
      <c r="M177" s="32">
        <v>146351</v>
      </c>
      <c r="N177" s="35">
        <v>136975</v>
      </c>
      <c r="O177" s="35">
        <v>366641</v>
      </c>
      <c r="P177" s="34">
        <v>278906</v>
      </c>
      <c r="Q177" s="32">
        <v>11610545</v>
      </c>
      <c r="R177" s="35">
        <v>202277</v>
      </c>
      <c r="S177" s="35">
        <v>12091728</v>
      </c>
      <c r="T177" s="34">
        <v>225366</v>
      </c>
      <c r="U177" s="32">
        <v>527541</v>
      </c>
      <c r="V177" s="35">
        <v>-4192972</v>
      </c>
      <c r="W177" s="35">
        <v>-3440065</v>
      </c>
    </row>
    <row r="178" spans="1:23" ht="11.25">
      <c r="A178" s="28" t="s">
        <v>26</v>
      </c>
      <c r="B178" s="29" t="s">
        <v>327</v>
      </c>
      <c r="C178" s="30" t="s">
        <v>328</v>
      </c>
      <c r="D178" s="31">
        <v>303040409</v>
      </c>
      <c r="E178" s="32">
        <v>261534000</v>
      </c>
      <c r="F178" s="32">
        <v>262546805</v>
      </c>
      <c r="G178" s="33">
        <f t="shared" si="34"/>
        <v>1.0038725557671277</v>
      </c>
      <c r="H178" s="34">
        <v>66384188</v>
      </c>
      <c r="I178" s="32">
        <v>15438434</v>
      </c>
      <c r="J178" s="35">
        <v>16827538</v>
      </c>
      <c r="K178" s="35">
        <v>98650160</v>
      </c>
      <c r="L178" s="34">
        <v>15414373</v>
      </c>
      <c r="M178" s="32">
        <v>14055477</v>
      </c>
      <c r="N178" s="35">
        <v>6689244</v>
      </c>
      <c r="O178" s="35">
        <v>36159094</v>
      </c>
      <c r="P178" s="34">
        <v>11755633</v>
      </c>
      <c r="Q178" s="32">
        <v>68228387</v>
      </c>
      <c r="R178" s="35">
        <v>10636642</v>
      </c>
      <c r="S178" s="35">
        <v>90620662</v>
      </c>
      <c r="T178" s="34">
        <v>11027905</v>
      </c>
      <c r="U178" s="32">
        <v>9534412</v>
      </c>
      <c r="V178" s="35">
        <v>16554572</v>
      </c>
      <c r="W178" s="35">
        <v>37116889</v>
      </c>
    </row>
    <row r="179" spans="1:23" ht="11.25">
      <c r="A179" s="28" t="s">
        <v>26</v>
      </c>
      <c r="B179" s="29" t="s">
        <v>329</v>
      </c>
      <c r="C179" s="30" t="s">
        <v>330</v>
      </c>
      <c r="D179" s="31">
        <v>85525701</v>
      </c>
      <c r="E179" s="32">
        <v>93110381</v>
      </c>
      <c r="F179" s="32">
        <v>72645431</v>
      </c>
      <c r="G179" s="33">
        <f t="shared" si="34"/>
        <v>0.7802076440864312</v>
      </c>
      <c r="H179" s="34">
        <v>39011670</v>
      </c>
      <c r="I179" s="32">
        <v>428432</v>
      </c>
      <c r="J179" s="35">
        <v>856992</v>
      </c>
      <c r="K179" s="35">
        <v>40297094</v>
      </c>
      <c r="L179" s="34">
        <v>809318</v>
      </c>
      <c r="M179" s="32">
        <v>11421073</v>
      </c>
      <c r="N179" s="35">
        <v>425577</v>
      </c>
      <c r="O179" s="35">
        <v>12655968</v>
      </c>
      <c r="P179" s="34">
        <v>1086665</v>
      </c>
      <c r="Q179" s="32">
        <v>881173</v>
      </c>
      <c r="R179" s="35">
        <v>15302482</v>
      </c>
      <c r="S179" s="35">
        <v>17270320</v>
      </c>
      <c r="T179" s="34">
        <v>744760</v>
      </c>
      <c r="U179" s="32">
        <v>1020624</v>
      </c>
      <c r="V179" s="35">
        <v>656665</v>
      </c>
      <c r="W179" s="35">
        <v>2422049</v>
      </c>
    </row>
    <row r="180" spans="1:23" ht="11.25">
      <c r="A180" s="28" t="s">
        <v>26</v>
      </c>
      <c r="B180" s="29" t="s">
        <v>331</v>
      </c>
      <c r="C180" s="30" t="s">
        <v>332</v>
      </c>
      <c r="D180" s="31">
        <v>101316189</v>
      </c>
      <c r="E180" s="32">
        <v>101617821</v>
      </c>
      <c r="F180" s="32">
        <v>98724547</v>
      </c>
      <c r="G180" s="33">
        <f t="shared" si="34"/>
        <v>0.971527887810151</v>
      </c>
      <c r="H180" s="34">
        <v>33970491</v>
      </c>
      <c r="I180" s="32">
        <v>1177434</v>
      </c>
      <c r="J180" s="35">
        <v>2935056</v>
      </c>
      <c r="K180" s="35">
        <v>38082981</v>
      </c>
      <c r="L180" s="34">
        <v>2473762</v>
      </c>
      <c r="M180" s="32">
        <v>26148493</v>
      </c>
      <c r="N180" s="35">
        <v>1170014</v>
      </c>
      <c r="O180" s="35">
        <v>29792269</v>
      </c>
      <c r="P180" s="34">
        <v>1766081</v>
      </c>
      <c r="Q180" s="32">
        <v>1725952</v>
      </c>
      <c r="R180" s="35">
        <v>21138044</v>
      </c>
      <c r="S180" s="35">
        <v>24630077</v>
      </c>
      <c r="T180" s="34">
        <v>1422633</v>
      </c>
      <c r="U180" s="32">
        <v>1968824</v>
      </c>
      <c r="V180" s="35">
        <v>2827763</v>
      </c>
      <c r="W180" s="35">
        <v>6219220</v>
      </c>
    </row>
    <row r="181" spans="1:23" ht="11.25">
      <c r="A181" s="28" t="s">
        <v>45</v>
      </c>
      <c r="B181" s="29" t="s">
        <v>333</v>
      </c>
      <c r="C181" s="30" t="s">
        <v>334</v>
      </c>
      <c r="D181" s="31">
        <v>562607613</v>
      </c>
      <c r="E181" s="32">
        <v>513934296</v>
      </c>
      <c r="F181" s="32">
        <v>425779719</v>
      </c>
      <c r="G181" s="33">
        <f t="shared" si="34"/>
        <v>0.8284711145255035</v>
      </c>
      <c r="H181" s="34">
        <v>172685623</v>
      </c>
      <c r="I181" s="32">
        <v>2008326</v>
      </c>
      <c r="J181" s="35">
        <v>2790514</v>
      </c>
      <c r="K181" s="35">
        <v>177484463</v>
      </c>
      <c r="L181" s="34">
        <v>2754477</v>
      </c>
      <c r="M181" s="32">
        <v>2909532</v>
      </c>
      <c r="N181" s="35">
        <v>98293276</v>
      </c>
      <c r="O181" s="35">
        <v>103957285</v>
      </c>
      <c r="P181" s="34">
        <v>38611286</v>
      </c>
      <c r="Q181" s="32">
        <v>2261557</v>
      </c>
      <c r="R181" s="35">
        <v>86522432</v>
      </c>
      <c r="S181" s="35">
        <v>127395275</v>
      </c>
      <c r="T181" s="34">
        <v>3569768</v>
      </c>
      <c r="U181" s="32">
        <v>8999240</v>
      </c>
      <c r="V181" s="35">
        <v>4373688</v>
      </c>
      <c r="W181" s="35">
        <v>16942696</v>
      </c>
    </row>
    <row r="182" spans="1:23" ht="11.25">
      <c r="A182" s="58"/>
      <c r="B182" s="59" t="s">
        <v>335</v>
      </c>
      <c r="C182" s="60"/>
      <c r="D182" s="61">
        <f>SUM(D176:D181)</f>
        <v>1168101454</v>
      </c>
      <c r="E182" s="62">
        <f>SUM(E176:E181)</f>
        <v>1089875760</v>
      </c>
      <c r="F182" s="62">
        <f>SUM(F176:F181)</f>
        <v>976091057</v>
      </c>
      <c r="G182" s="63">
        <f t="shared" si="34"/>
        <v>0.8955984643607451</v>
      </c>
      <c r="H182" s="64">
        <f aca="true" t="shared" si="36" ref="H182:W182">SUM(H176:H181)</f>
        <v>327102407</v>
      </c>
      <c r="I182" s="62">
        <f t="shared" si="36"/>
        <v>29927718</v>
      </c>
      <c r="J182" s="65">
        <f t="shared" si="36"/>
        <v>29675301</v>
      </c>
      <c r="K182" s="65">
        <f t="shared" si="36"/>
        <v>386705426</v>
      </c>
      <c r="L182" s="64">
        <f t="shared" si="36"/>
        <v>22120624</v>
      </c>
      <c r="M182" s="62">
        <f t="shared" si="36"/>
        <v>65435667</v>
      </c>
      <c r="N182" s="65">
        <f t="shared" si="36"/>
        <v>123991167</v>
      </c>
      <c r="O182" s="65">
        <f t="shared" si="36"/>
        <v>211547458</v>
      </c>
      <c r="P182" s="64">
        <f t="shared" si="36"/>
        <v>56653503</v>
      </c>
      <c r="Q182" s="62">
        <f t="shared" si="36"/>
        <v>114740212</v>
      </c>
      <c r="R182" s="65">
        <f t="shared" si="36"/>
        <v>145371378</v>
      </c>
      <c r="S182" s="65">
        <f t="shared" si="36"/>
        <v>316765093</v>
      </c>
      <c r="T182" s="64">
        <f t="shared" si="36"/>
        <v>17747013</v>
      </c>
      <c r="U182" s="62">
        <f t="shared" si="36"/>
        <v>22504678</v>
      </c>
      <c r="V182" s="65">
        <f t="shared" si="36"/>
        <v>20821389</v>
      </c>
      <c r="W182" s="65">
        <f t="shared" si="36"/>
        <v>61073080</v>
      </c>
    </row>
    <row r="183" spans="1:23" ht="11.25">
      <c r="A183" s="44"/>
      <c r="B183" s="45" t="s">
        <v>336</v>
      </c>
      <c r="C183" s="46"/>
      <c r="D183" s="47">
        <f>SUM(D111,D113:D119,D121:D128,D130:D135,D137:D141,D143:D146,D148:D153,D155:D160,D162:D168,D170:D174,D176:D181)</f>
        <v>43596331235</v>
      </c>
      <c r="E183" s="48">
        <f>SUM(E111,E113:E119,E121:E128,E130:E135,E137:E141,E143:E146,E148:E153,E155:E160,E162:E168,E170:E174,E176:E181)</f>
        <v>43931029223</v>
      </c>
      <c r="F183" s="48">
        <f>SUM(F111,F113:F119,F121:F128,F130:F135,F137:F141,F143:F146,F148:F153,F155:F160,F162:F168,F170:F174,F176:F181)</f>
        <v>42107682570</v>
      </c>
      <c r="G183" s="49">
        <f t="shared" si="34"/>
        <v>0.9584952439027905</v>
      </c>
      <c r="H183" s="50">
        <f aca="true" t="shared" si="37" ref="H183:W183">SUM(H111,H113:H119,H121:H128,H130:H135,H137:H141,H143:H146,H148:H153,H155:H160,H162:H168,H170:H174,H176:H181)</f>
        <v>5146945794</v>
      </c>
      <c r="I183" s="48">
        <f t="shared" si="37"/>
        <v>3357298046</v>
      </c>
      <c r="J183" s="51">
        <f t="shared" si="37"/>
        <v>2558932274</v>
      </c>
      <c r="K183" s="51">
        <f t="shared" si="37"/>
        <v>11063176114</v>
      </c>
      <c r="L183" s="50">
        <f t="shared" si="37"/>
        <v>3195329064</v>
      </c>
      <c r="M183" s="48">
        <f t="shared" si="37"/>
        <v>3292859909</v>
      </c>
      <c r="N183" s="51">
        <f t="shared" si="37"/>
        <v>3883934327</v>
      </c>
      <c r="O183" s="51">
        <f t="shared" si="37"/>
        <v>10372123300</v>
      </c>
      <c r="P183" s="50">
        <f t="shared" si="37"/>
        <v>3273762407</v>
      </c>
      <c r="Q183" s="48">
        <f t="shared" si="37"/>
        <v>2686749106</v>
      </c>
      <c r="R183" s="51">
        <f t="shared" si="37"/>
        <v>4314844646</v>
      </c>
      <c r="S183" s="51">
        <f t="shared" si="37"/>
        <v>10275356159</v>
      </c>
      <c r="T183" s="50">
        <f t="shared" si="37"/>
        <v>3086707672</v>
      </c>
      <c r="U183" s="48">
        <f t="shared" si="37"/>
        <v>2868894479</v>
      </c>
      <c r="V183" s="51">
        <f t="shared" si="37"/>
        <v>4441424846</v>
      </c>
      <c r="W183" s="51">
        <f t="shared" si="37"/>
        <v>10397026997</v>
      </c>
    </row>
    <row r="184" spans="1:23" ht="11.25">
      <c r="A184" s="20"/>
      <c r="B184" s="52"/>
      <c r="C184" s="53"/>
      <c r="D184" s="54"/>
      <c r="E184" s="55"/>
      <c r="F184" s="55"/>
      <c r="G184" s="25"/>
      <c r="H184" s="34"/>
      <c r="I184" s="32"/>
      <c r="J184" s="35"/>
      <c r="K184" s="35"/>
      <c r="L184" s="34"/>
      <c r="M184" s="32"/>
      <c r="N184" s="35"/>
      <c r="O184" s="35"/>
      <c r="P184" s="34"/>
      <c r="Q184" s="32"/>
      <c r="R184" s="35"/>
      <c r="S184" s="35"/>
      <c r="T184" s="34"/>
      <c r="U184" s="32"/>
      <c r="V184" s="35"/>
      <c r="W184" s="35"/>
    </row>
    <row r="185" spans="1:23" ht="11.25">
      <c r="A185" s="20"/>
      <c r="B185" s="21" t="s">
        <v>337</v>
      </c>
      <c r="C185" s="22"/>
      <c r="D185" s="57"/>
      <c r="E185" s="55"/>
      <c r="F185" s="55"/>
      <c r="G185" s="25"/>
      <c r="H185" s="34"/>
      <c r="I185" s="32"/>
      <c r="J185" s="35"/>
      <c r="K185" s="35"/>
      <c r="L185" s="34"/>
      <c r="M185" s="32"/>
      <c r="N185" s="35"/>
      <c r="O185" s="35"/>
      <c r="P185" s="34"/>
      <c r="Q185" s="32"/>
      <c r="R185" s="35"/>
      <c r="S185" s="35"/>
      <c r="T185" s="34"/>
      <c r="U185" s="32"/>
      <c r="V185" s="35"/>
      <c r="W185" s="35"/>
    </row>
    <row r="186" spans="1:23" ht="11.25">
      <c r="A186" s="28" t="s">
        <v>26</v>
      </c>
      <c r="B186" s="29" t="s">
        <v>338</v>
      </c>
      <c r="C186" s="30" t="s">
        <v>339</v>
      </c>
      <c r="D186" s="31">
        <v>194839210</v>
      </c>
      <c r="E186" s="32">
        <v>216133235</v>
      </c>
      <c r="F186" s="32">
        <v>206477839</v>
      </c>
      <c r="G186" s="33">
        <f aca="true" t="shared" si="38" ref="G186:G221">IF($E186=0,0,$F186/$E186)</f>
        <v>0.9553266483981513</v>
      </c>
      <c r="H186" s="34">
        <v>68874178</v>
      </c>
      <c r="I186" s="32">
        <v>5091111</v>
      </c>
      <c r="J186" s="35">
        <v>7080923</v>
      </c>
      <c r="K186" s="35">
        <v>81046212</v>
      </c>
      <c r="L186" s="34">
        <v>4920638</v>
      </c>
      <c r="M186" s="32">
        <v>43324762</v>
      </c>
      <c r="N186" s="35">
        <v>15067482</v>
      </c>
      <c r="O186" s="35">
        <v>63312882</v>
      </c>
      <c r="P186" s="34">
        <v>2493973</v>
      </c>
      <c r="Q186" s="32">
        <v>4017234</v>
      </c>
      <c r="R186" s="35">
        <v>41519382</v>
      </c>
      <c r="S186" s="35">
        <v>48030589</v>
      </c>
      <c r="T186" s="34">
        <v>4418820</v>
      </c>
      <c r="U186" s="32">
        <v>4739772</v>
      </c>
      <c r="V186" s="35">
        <v>4929564</v>
      </c>
      <c r="W186" s="35">
        <v>14088156</v>
      </c>
    </row>
    <row r="187" spans="1:23" ht="11.25">
      <c r="A187" s="28" t="s">
        <v>26</v>
      </c>
      <c r="B187" s="29" t="s">
        <v>340</v>
      </c>
      <c r="C187" s="30" t="s">
        <v>341</v>
      </c>
      <c r="D187" s="31">
        <v>185123688</v>
      </c>
      <c r="E187" s="32">
        <v>185123688</v>
      </c>
      <c r="F187" s="32">
        <v>191997435</v>
      </c>
      <c r="G187" s="33">
        <f t="shared" si="38"/>
        <v>1.037130564296018</v>
      </c>
      <c r="H187" s="34">
        <v>72924043</v>
      </c>
      <c r="I187" s="32">
        <v>3211665</v>
      </c>
      <c r="J187" s="35">
        <v>2444206</v>
      </c>
      <c r="K187" s="35">
        <v>78579914</v>
      </c>
      <c r="L187" s="34">
        <v>2540357</v>
      </c>
      <c r="M187" s="32">
        <v>41448147</v>
      </c>
      <c r="N187" s="35">
        <v>16706081</v>
      </c>
      <c r="O187" s="35">
        <v>60694585</v>
      </c>
      <c r="P187" s="34">
        <v>3587174</v>
      </c>
      <c r="Q187" s="32">
        <v>4616678</v>
      </c>
      <c r="R187" s="35">
        <v>34849721</v>
      </c>
      <c r="S187" s="35">
        <v>43053573</v>
      </c>
      <c r="T187" s="34">
        <v>2181577</v>
      </c>
      <c r="U187" s="32">
        <v>2263217</v>
      </c>
      <c r="V187" s="35">
        <v>5224569</v>
      </c>
      <c r="W187" s="35">
        <v>9669363</v>
      </c>
    </row>
    <row r="188" spans="1:23" ht="11.25">
      <c r="A188" s="28" t="s">
        <v>26</v>
      </c>
      <c r="B188" s="29" t="s">
        <v>342</v>
      </c>
      <c r="C188" s="30" t="s">
        <v>343</v>
      </c>
      <c r="D188" s="31">
        <v>683338617</v>
      </c>
      <c r="E188" s="32">
        <v>682705617</v>
      </c>
      <c r="F188" s="32">
        <v>715365704</v>
      </c>
      <c r="G188" s="33">
        <f t="shared" si="38"/>
        <v>1.04783919479602</v>
      </c>
      <c r="H188" s="34">
        <v>139139413</v>
      </c>
      <c r="I188" s="32">
        <v>41158389</v>
      </c>
      <c r="J188" s="35">
        <v>50083591</v>
      </c>
      <c r="K188" s="35">
        <v>230381393</v>
      </c>
      <c r="L188" s="34">
        <v>35971297</v>
      </c>
      <c r="M188" s="32">
        <v>52510891</v>
      </c>
      <c r="N188" s="35">
        <v>110381501</v>
      </c>
      <c r="O188" s="35">
        <v>198863689</v>
      </c>
      <c r="P188" s="34">
        <v>5850305</v>
      </c>
      <c r="Q188" s="32">
        <v>49940219</v>
      </c>
      <c r="R188" s="35">
        <v>110143649</v>
      </c>
      <c r="S188" s="35">
        <v>165934173</v>
      </c>
      <c r="T188" s="34">
        <v>42858814</v>
      </c>
      <c r="U188" s="32">
        <v>59033144</v>
      </c>
      <c r="V188" s="35">
        <v>18294491</v>
      </c>
      <c r="W188" s="35">
        <v>120186449</v>
      </c>
    </row>
    <row r="189" spans="1:23" ht="11.25">
      <c r="A189" s="28" t="s">
        <v>26</v>
      </c>
      <c r="B189" s="29" t="s">
        <v>344</v>
      </c>
      <c r="C189" s="30" t="s">
        <v>345</v>
      </c>
      <c r="D189" s="31">
        <v>336488000</v>
      </c>
      <c r="E189" s="32">
        <v>353766136</v>
      </c>
      <c r="F189" s="32">
        <v>337917541</v>
      </c>
      <c r="G189" s="33">
        <f t="shared" si="38"/>
        <v>0.9552003615179266</v>
      </c>
      <c r="H189" s="34">
        <v>35309351</v>
      </c>
      <c r="I189" s="32">
        <v>16330337</v>
      </c>
      <c r="J189" s="35">
        <v>13727323</v>
      </c>
      <c r="K189" s="35">
        <v>65367011</v>
      </c>
      <c r="L189" s="34">
        <v>24683879</v>
      </c>
      <c r="M189" s="32">
        <v>48270473</v>
      </c>
      <c r="N189" s="35">
        <v>34178541</v>
      </c>
      <c r="O189" s="35">
        <v>107132893</v>
      </c>
      <c r="P189" s="34">
        <v>25691405</v>
      </c>
      <c r="Q189" s="32">
        <v>23904071</v>
      </c>
      <c r="R189" s="35">
        <v>39156634</v>
      </c>
      <c r="S189" s="35">
        <v>88752110</v>
      </c>
      <c r="T189" s="34">
        <v>30017378</v>
      </c>
      <c r="U189" s="32">
        <v>24048710</v>
      </c>
      <c r="V189" s="35">
        <v>22599439</v>
      </c>
      <c r="W189" s="35">
        <v>76665527</v>
      </c>
    </row>
    <row r="190" spans="1:23" ht="11.25">
      <c r="A190" s="28" t="s">
        <v>26</v>
      </c>
      <c r="B190" s="29" t="s">
        <v>346</v>
      </c>
      <c r="C190" s="30" t="s">
        <v>347</v>
      </c>
      <c r="D190" s="31">
        <v>111791555</v>
      </c>
      <c r="E190" s="32">
        <v>120720397</v>
      </c>
      <c r="F190" s="32">
        <v>101671327</v>
      </c>
      <c r="G190" s="33">
        <f t="shared" si="38"/>
        <v>0.8422050417875945</v>
      </c>
      <c r="H190" s="34">
        <v>24820233</v>
      </c>
      <c r="I190" s="32">
        <v>2222863</v>
      </c>
      <c r="J190" s="35">
        <v>7300551</v>
      </c>
      <c r="K190" s="35">
        <v>34343647</v>
      </c>
      <c r="L190" s="34">
        <v>2829355</v>
      </c>
      <c r="M190" s="32">
        <v>13828860</v>
      </c>
      <c r="N190" s="35">
        <v>4247851</v>
      </c>
      <c r="O190" s="35">
        <v>20906066</v>
      </c>
      <c r="P190" s="34">
        <v>4959887</v>
      </c>
      <c r="Q190" s="32">
        <v>8006007</v>
      </c>
      <c r="R190" s="35">
        <v>17543634</v>
      </c>
      <c r="S190" s="35">
        <v>30509528</v>
      </c>
      <c r="T190" s="34">
        <v>3775510</v>
      </c>
      <c r="U190" s="32">
        <v>6666650</v>
      </c>
      <c r="V190" s="35">
        <v>5469926</v>
      </c>
      <c r="W190" s="35">
        <v>15912086</v>
      </c>
    </row>
    <row r="191" spans="1:23" ht="11.25">
      <c r="A191" s="28" t="s">
        <v>45</v>
      </c>
      <c r="B191" s="29" t="s">
        <v>348</v>
      </c>
      <c r="C191" s="30" t="s">
        <v>349</v>
      </c>
      <c r="D191" s="31">
        <v>1308078000</v>
      </c>
      <c r="E191" s="32">
        <v>1308078000</v>
      </c>
      <c r="F191" s="32">
        <v>910929527</v>
      </c>
      <c r="G191" s="33">
        <f t="shared" si="38"/>
        <v>0.6963877742764575</v>
      </c>
      <c r="H191" s="34">
        <v>263838324</v>
      </c>
      <c r="I191" s="32">
        <v>733419</v>
      </c>
      <c r="J191" s="35">
        <v>3303543</v>
      </c>
      <c r="K191" s="35">
        <v>267875286</v>
      </c>
      <c r="L191" s="34">
        <v>38151723</v>
      </c>
      <c r="M191" s="32">
        <v>139223460</v>
      </c>
      <c r="N191" s="35">
        <v>125501105</v>
      </c>
      <c r="O191" s="35">
        <v>302876288</v>
      </c>
      <c r="P191" s="34">
        <v>7454715</v>
      </c>
      <c r="Q191" s="32">
        <v>39222300</v>
      </c>
      <c r="R191" s="35">
        <v>264539483</v>
      </c>
      <c r="S191" s="35">
        <v>311216498</v>
      </c>
      <c r="T191" s="34">
        <v>86855</v>
      </c>
      <c r="U191" s="32">
        <v>28761608</v>
      </c>
      <c r="V191" s="35">
        <v>112992</v>
      </c>
      <c r="W191" s="35">
        <v>28961455</v>
      </c>
    </row>
    <row r="192" spans="1:23" ht="11.25">
      <c r="A192" s="36"/>
      <c r="B192" s="37" t="s">
        <v>350</v>
      </c>
      <c r="C192" s="38"/>
      <c r="D192" s="39">
        <f>SUM(D186:D191)</f>
        <v>2819659070</v>
      </c>
      <c r="E192" s="40">
        <f>SUM(E186:E191)</f>
        <v>2866527073</v>
      </c>
      <c r="F192" s="40">
        <f>SUM(F186:F191)</f>
        <v>2464359373</v>
      </c>
      <c r="G192" s="41">
        <f t="shared" si="38"/>
        <v>0.8597021099894562</v>
      </c>
      <c r="H192" s="42">
        <f aca="true" t="shared" si="39" ref="H192:W192">SUM(H186:H191)</f>
        <v>604905542</v>
      </c>
      <c r="I192" s="40">
        <f t="shared" si="39"/>
        <v>68747784</v>
      </c>
      <c r="J192" s="43">
        <f t="shared" si="39"/>
        <v>83940137</v>
      </c>
      <c r="K192" s="43">
        <f t="shared" si="39"/>
        <v>757593463</v>
      </c>
      <c r="L192" s="42">
        <f t="shared" si="39"/>
        <v>109097249</v>
      </c>
      <c r="M192" s="40">
        <f t="shared" si="39"/>
        <v>338606593</v>
      </c>
      <c r="N192" s="43">
        <f t="shared" si="39"/>
        <v>306082561</v>
      </c>
      <c r="O192" s="43">
        <f t="shared" si="39"/>
        <v>753786403</v>
      </c>
      <c r="P192" s="42">
        <f t="shared" si="39"/>
        <v>50037459</v>
      </c>
      <c r="Q192" s="40">
        <f t="shared" si="39"/>
        <v>129706509</v>
      </c>
      <c r="R192" s="43">
        <f t="shared" si="39"/>
        <v>507752503</v>
      </c>
      <c r="S192" s="43">
        <f t="shared" si="39"/>
        <v>687496471</v>
      </c>
      <c r="T192" s="42">
        <f t="shared" si="39"/>
        <v>83338954</v>
      </c>
      <c r="U192" s="40">
        <f t="shared" si="39"/>
        <v>125513101</v>
      </c>
      <c r="V192" s="43">
        <f t="shared" si="39"/>
        <v>56630981</v>
      </c>
      <c r="W192" s="43">
        <f t="shared" si="39"/>
        <v>265483036</v>
      </c>
    </row>
    <row r="193" spans="1:23" ht="11.25">
      <c r="A193" s="28" t="s">
        <v>26</v>
      </c>
      <c r="B193" s="29" t="s">
        <v>351</v>
      </c>
      <c r="C193" s="30" t="s">
        <v>352</v>
      </c>
      <c r="D193" s="31">
        <v>152838000</v>
      </c>
      <c r="E193" s="32">
        <v>190786114</v>
      </c>
      <c r="F193" s="32">
        <v>161201466</v>
      </c>
      <c r="G193" s="33">
        <f t="shared" si="38"/>
        <v>0.844932907433714</v>
      </c>
      <c r="H193" s="34">
        <v>16295797</v>
      </c>
      <c r="I193" s="32">
        <v>17085106</v>
      </c>
      <c r="J193" s="35">
        <v>9724495</v>
      </c>
      <c r="K193" s="35">
        <v>43105398</v>
      </c>
      <c r="L193" s="34">
        <v>7898037</v>
      </c>
      <c r="M193" s="32">
        <v>9272256</v>
      </c>
      <c r="N193" s="35">
        <v>9129512</v>
      </c>
      <c r="O193" s="35">
        <v>26299805</v>
      </c>
      <c r="P193" s="34">
        <v>8898846</v>
      </c>
      <c r="Q193" s="32">
        <v>11077009</v>
      </c>
      <c r="R193" s="35">
        <v>18874909</v>
      </c>
      <c r="S193" s="35">
        <v>38850764</v>
      </c>
      <c r="T193" s="34">
        <v>37229703</v>
      </c>
      <c r="U193" s="32">
        <v>7857898</v>
      </c>
      <c r="V193" s="35">
        <v>7857898</v>
      </c>
      <c r="W193" s="35">
        <v>52945499</v>
      </c>
    </row>
    <row r="194" spans="1:23" ht="11.25">
      <c r="A194" s="28" t="s">
        <v>26</v>
      </c>
      <c r="B194" s="29" t="s">
        <v>353</v>
      </c>
      <c r="C194" s="30" t="s">
        <v>354</v>
      </c>
      <c r="D194" s="31">
        <v>96772554</v>
      </c>
      <c r="E194" s="32">
        <v>81628684</v>
      </c>
      <c r="F194" s="32">
        <v>55624805</v>
      </c>
      <c r="G194" s="33">
        <f t="shared" si="38"/>
        <v>0.681436993398056</v>
      </c>
      <c r="H194" s="34">
        <v>25475987</v>
      </c>
      <c r="I194" s="32">
        <v>744751</v>
      </c>
      <c r="J194" s="35">
        <v>951194</v>
      </c>
      <c r="K194" s="35">
        <v>27171932</v>
      </c>
      <c r="L194" s="34">
        <v>899235</v>
      </c>
      <c r="M194" s="32">
        <v>8397749</v>
      </c>
      <c r="N194" s="35">
        <v>1073531</v>
      </c>
      <c r="O194" s="35">
        <v>10370515</v>
      </c>
      <c r="P194" s="34">
        <v>1571240</v>
      </c>
      <c r="Q194" s="32">
        <v>1097032</v>
      </c>
      <c r="R194" s="35">
        <v>10372322</v>
      </c>
      <c r="S194" s="35">
        <v>13040594</v>
      </c>
      <c r="T194" s="34">
        <v>2273793</v>
      </c>
      <c r="U194" s="32">
        <v>1402833</v>
      </c>
      <c r="V194" s="35">
        <v>1365138</v>
      </c>
      <c r="W194" s="35">
        <v>5041764</v>
      </c>
    </row>
    <row r="195" spans="1:23" ht="11.25">
      <c r="A195" s="28" t="s">
        <v>26</v>
      </c>
      <c r="B195" s="29" t="s">
        <v>355</v>
      </c>
      <c r="C195" s="30" t="s">
        <v>356</v>
      </c>
      <c r="D195" s="31">
        <v>643844146</v>
      </c>
      <c r="E195" s="32">
        <v>727352249</v>
      </c>
      <c r="F195" s="32">
        <v>561465169</v>
      </c>
      <c r="G195" s="33">
        <f t="shared" si="38"/>
        <v>0.7719302026933033</v>
      </c>
      <c r="H195" s="34">
        <v>131795158</v>
      </c>
      <c r="I195" s="32">
        <v>20579027</v>
      </c>
      <c r="J195" s="35">
        <v>45707896</v>
      </c>
      <c r="K195" s="35">
        <v>198082081</v>
      </c>
      <c r="L195" s="34">
        <v>15906563</v>
      </c>
      <c r="M195" s="32">
        <v>14804428</v>
      </c>
      <c r="N195" s="35">
        <v>110978205</v>
      </c>
      <c r="O195" s="35">
        <v>141689196</v>
      </c>
      <c r="P195" s="34">
        <v>8734268</v>
      </c>
      <c r="Q195" s="32">
        <v>71301801</v>
      </c>
      <c r="R195" s="35">
        <v>113592737</v>
      </c>
      <c r="S195" s="35">
        <v>193628806</v>
      </c>
      <c r="T195" s="34">
        <v>9213995</v>
      </c>
      <c r="U195" s="32">
        <v>9644694</v>
      </c>
      <c r="V195" s="35">
        <v>9206397</v>
      </c>
      <c r="W195" s="35">
        <v>28065086</v>
      </c>
    </row>
    <row r="196" spans="1:23" ht="11.25">
      <c r="A196" s="28" t="s">
        <v>26</v>
      </c>
      <c r="B196" s="29" t="s">
        <v>357</v>
      </c>
      <c r="C196" s="30" t="s">
        <v>358</v>
      </c>
      <c r="D196" s="31">
        <v>697731003</v>
      </c>
      <c r="E196" s="32">
        <v>697731003</v>
      </c>
      <c r="F196" s="32">
        <v>521971095</v>
      </c>
      <c r="G196" s="33">
        <f t="shared" si="38"/>
        <v>0.7480978955438504</v>
      </c>
      <c r="H196" s="34">
        <v>18561282</v>
      </c>
      <c r="I196" s="32">
        <v>118442502</v>
      </c>
      <c r="J196" s="35">
        <v>26779578</v>
      </c>
      <c r="K196" s="35">
        <v>163783362</v>
      </c>
      <c r="L196" s="34">
        <v>27967279</v>
      </c>
      <c r="M196" s="32">
        <v>24322014</v>
      </c>
      <c r="N196" s="35">
        <v>87593777</v>
      </c>
      <c r="O196" s="35">
        <v>139883070</v>
      </c>
      <c r="P196" s="34">
        <v>61635611</v>
      </c>
      <c r="Q196" s="32">
        <v>26405721</v>
      </c>
      <c r="R196" s="35">
        <v>76509197</v>
      </c>
      <c r="S196" s="35">
        <v>164550529</v>
      </c>
      <c r="T196" s="34">
        <v>0</v>
      </c>
      <c r="U196" s="32">
        <v>26933447</v>
      </c>
      <c r="V196" s="35">
        <v>26820687</v>
      </c>
      <c r="W196" s="35">
        <v>53754134</v>
      </c>
    </row>
    <row r="197" spans="1:23" ht="11.25">
      <c r="A197" s="28" t="s">
        <v>45</v>
      </c>
      <c r="B197" s="29" t="s">
        <v>359</v>
      </c>
      <c r="C197" s="30" t="s">
        <v>360</v>
      </c>
      <c r="D197" s="31">
        <v>516679725</v>
      </c>
      <c r="E197" s="32">
        <v>548885140</v>
      </c>
      <c r="F197" s="32">
        <v>1100086192</v>
      </c>
      <c r="G197" s="33">
        <f t="shared" si="38"/>
        <v>2.0042193016921535</v>
      </c>
      <c r="H197" s="34">
        <v>318404061</v>
      </c>
      <c r="I197" s="32">
        <v>68097180</v>
      </c>
      <c r="J197" s="35">
        <v>66123323</v>
      </c>
      <c r="K197" s="35">
        <v>452624564</v>
      </c>
      <c r="L197" s="34">
        <v>59973031</v>
      </c>
      <c r="M197" s="32">
        <v>164843857</v>
      </c>
      <c r="N197" s="35">
        <v>114153474</v>
      </c>
      <c r="O197" s="35">
        <v>338970362</v>
      </c>
      <c r="P197" s="34">
        <v>59234146</v>
      </c>
      <c r="Q197" s="32">
        <v>52665435</v>
      </c>
      <c r="R197" s="35">
        <v>19474482</v>
      </c>
      <c r="S197" s="35">
        <v>131374063</v>
      </c>
      <c r="T197" s="34">
        <v>44443524</v>
      </c>
      <c r="U197" s="32">
        <v>9871479</v>
      </c>
      <c r="V197" s="35">
        <v>122802200</v>
      </c>
      <c r="W197" s="35">
        <v>177117203</v>
      </c>
    </row>
    <row r="198" spans="1:23" ht="11.25">
      <c r="A198" s="36"/>
      <c r="B198" s="37" t="s">
        <v>361</v>
      </c>
      <c r="C198" s="38"/>
      <c r="D198" s="39">
        <f>SUM(D193:D197)</f>
        <v>2107865428</v>
      </c>
      <c r="E198" s="40">
        <f>SUM(E193:E197)</f>
        <v>2246383190</v>
      </c>
      <c r="F198" s="40">
        <f>SUM(F193:F197)</f>
        <v>2400348727</v>
      </c>
      <c r="G198" s="41">
        <f t="shared" si="38"/>
        <v>1.0685393025043068</v>
      </c>
      <c r="H198" s="42">
        <f aca="true" t="shared" si="40" ref="H198:W198">SUM(H193:H197)</f>
        <v>510532285</v>
      </c>
      <c r="I198" s="40">
        <f t="shared" si="40"/>
        <v>224948566</v>
      </c>
      <c r="J198" s="43">
        <f t="shared" si="40"/>
        <v>149286486</v>
      </c>
      <c r="K198" s="43">
        <f t="shared" si="40"/>
        <v>884767337</v>
      </c>
      <c r="L198" s="42">
        <f t="shared" si="40"/>
        <v>112644145</v>
      </c>
      <c r="M198" s="40">
        <f t="shared" si="40"/>
        <v>221640304</v>
      </c>
      <c r="N198" s="43">
        <f t="shared" si="40"/>
        <v>322928499</v>
      </c>
      <c r="O198" s="43">
        <f t="shared" si="40"/>
        <v>657212948</v>
      </c>
      <c r="P198" s="42">
        <f t="shared" si="40"/>
        <v>140074111</v>
      </c>
      <c r="Q198" s="40">
        <f t="shared" si="40"/>
        <v>162546998</v>
      </c>
      <c r="R198" s="43">
        <f t="shared" si="40"/>
        <v>238823647</v>
      </c>
      <c r="S198" s="43">
        <f t="shared" si="40"/>
        <v>541444756</v>
      </c>
      <c r="T198" s="42">
        <f t="shared" si="40"/>
        <v>93161015</v>
      </c>
      <c r="U198" s="40">
        <f t="shared" si="40"/>
        <v>55710351</v>
      </c>
      <c r="V198" s="43">
        <f t="shared" si="40"/>
        <v>168052320</v>
      </c>
      <c r="W198" s="43">
        <f t="shared" si="40"/>
        <v>316923686</v>
      </c>
    </row>
    <row r="199" spans="1:23" ht="11.25">
      <c r="A199" s="28" t="s">
        <v>26</v>
      </c>
      <c r="B199" s="29" t="s">
        <v>362</v>
      </c>
      <c r="C199" s="30" t="s">
        <v>363</v>
      </c>
      <c r="D199" s="31">
        <v>147548200</v>
      </c>
      <c r="E199" s="32">
        <v>152715515</v>
      </c>
      <c r="F199" s="32">
        <v>129396529</v>
      </c>
      <c r="G199" s="33">
        <f t="shared" si="38"/>
        <v>0.8473044078068951</v>
      </c>
      <c r="H199" s="34">
        <v>44288960</v>
      </c>
      <c r="I199" s="32">
        <v>1134197</v>
      </c>
      <c r="J199" s="35">
        <v>8690432</v>
      </c>
      <c r="K199" s="35">
        <v>54113589</v>
      </c>
      <c r="L199" s="34">
        <v>3074836</v>
      </c>
      <c r="M199" s="32">
        <v>3900822</v>
      </c>
      <c r="N199" s="35">
        <v>30816128</v>
      </c>
      <c r="O199" s="35">
        <v>37791786</v>
      </c>
      <c r="P199" s="34">
        <v>0</v>
      </c>
      <c r="Q199" s="32">
        <v>11586006</v>
      </c>
      <c r="R199" s="35">
        <v>18682571</v>
      </c>
      <c r="S199" s="35">
        <v>30268577</v>
      </c>
      <c r="T199" s="34">
        <v>1818462</v>
      </c>
      <c r="U199" s="32">
        <v>3000621</v>
      </c>
      <c r="V199" s="35">
        <v>2403494</v>
      </c>
      <c r="W199" s="35">
        <v>7222577</v>
      </c>
    </row>
    <row r="200" spans="1:23" ht="11.25">
      <c r="A200" s="28" t="s">
        <v>26</v>
      </c>
      <c r="B200" s="29" t="s">
        <v>364</v>
      </c>
      <c r="C200" s="30" t="s">
        <v>365</v>
      </c>
      <c r="D200" s="31">
        <v>64797813</v>
      </c>
      <c r="E200" s="32">
        <v>64797813</v>
      </c>
      <c r="F200" s="32">
        <v>59667424</v>
      </c>
      <c r="G200" s="33">
        <f t="shared" si="38"/>
        <v>0.9208246580791237</v>
      </c>
      <c r="H200" s="34">
        <v>249235</v>
      </c>
      <c r="I200" s="32">
        <v>536439</v>
      </c>
      <c r="J200" s="35">
        <v>1479659</v>
      </c>
      <c r="K200" s="35">
        <v>2265333</v>
      </c>
      <c r="L200" s="34">
        <v>847614</v>
      </c>
      <c r="M200" s="32">
        <v>1094978</v>
      </c>
      <c r="N200" s="35">
        <v>21116708</v>
      </c>
      <c r="O200" s="35">
        <v>23059300</v>
      </c>
      <c r="P200" s="34">
        <v>2135287</v>
      </c>
      <c r="Q200" s="32">
        <v>997039</v>
      </c>
      <c r="R200" s="35">
        <v>28656779</v>
      </c>
      <c r="S200" s="35">
        <v>31789105</v>
      </c>
      <c r="T200" s="34">
        <v>317594</v>
      </c>
      <c r="U200" s="32">
        <v>1640538</v>
      </c>
      <c r="V200" s="35">
        <v>595554</v>
      </c>
      <c r="W200" s="35">
        <v>2553686</v>
      </c>
    </row>
    <row r="201" spans="1:23" ht="11.25">
      <c r="A201" s="28" t="s">
        <v>26</v>
      </c>
      <c r="B201" s="29" t="s">
        <v>366</v>
      </c>
      <c r="C201" s="30" t="s">
        <v>367</v>
      </c>
      <c r="D201" s="31">
        <v>131701455</v>
      </c>
      <c r="E201" s="32">
        <v>119087588</v>
      </c>
      <c r="F201" s="32">
        <v>70506248</v>
      </c>
      <c r="G201" s="33">
        <f t="shared" si="38"/>
        <v>0.5920537075618661</v>
      </c>
      <c r="H201" s="34">
        <v>2607401</v>
      </c>
      <c r="I201" s="32">
        <v>4272400</v>
      </c>
      <c r="J201" s="35">
        <v>2999954</v>
      </c>
      <c r="K201" s="35">
        <v>9879755</v>
      </c>
      <c r="L201" s="34">
        <v>1634852</v>
      </c>
      <c r="M201" s="32">
        <v>3394444</v>
      </c>
      <c r="N201" s="35">
        <v>28344079</v>
      </c>
      <c r="O201" s="35">
        <v>33373375</v>
      </c>
      <c r="P201" s="34">
        <v>1443623</v>
      </c>
      <c r="Q201" s="32">
        <v>1243670</v>
      </c>
      <c r="R201" s="35">
        <v>17957576</v>
      </c>
      <c r="S201" s="35">
        <v>20644869</v>
      </c>
      <c r="T201" s="34">
        <v>1830855</v>
      </c>
      <c r="U201" s="32">
        <v>2247508</v>
      </c>
      <c r="V201" s="35">
        <v>2529886</v>
      </c>
      <c r="W201" s="35">
        <v>6608249</v>
      </c>
    </row>
    <row r="202" spans="1:23" ht="11.25">
      <c r="A202" s="28" t="s">
        <v>26</v>
      </c>
      <c r="B202" s="29" t="s">
        <v>368</v>
      </c>
      <c r="C202" s="30" t="s">
        <v>369</v>
      </c>
      <c r="D202" s="31">
        <v>1475578905</v>
      </c>
      <c r="E202" s="32">
        <v>1475578905</v>
      </c>
      <c r="F202" s="32">
        <v>1735815042</v>
      </c>
      <c r="G202" s="33">
        <f t="shared" si="38"/>
        <v>1.1763620610989962</v>
      </c>
      <c r="H202" s="34">
        <v>386074805</v>
      </c>
      <c r="I202" s="32">
        <v>95893479</v>
      </c>
      <c r="J202" s="35">
        <v>116264320</v>
      </c>
      <c r="K202" s="35">
        <v>598232604</v>
      </c>
      <c r="L202" s="34">
        <v>100474216</v>
      </c>
      <c r="M202" s="32">
        <v>112222831</v>
      </c>
      <c r="N202" s="35">
        <v>187056920</v>
      </c>
      <c r="O202" s="35">
        <v>399753967</v>
      </c>
      <c r="P202" s="34">
        <v>86477332</v>
      </c>
      <c r="Q202" s="32">
        <v>148158763</v>
      </c>
      <c r="R202" s="35">
        <v>235253930</v>
      </c>
      <c r="S202" s="35">
        <v>469890025</v>
      </c>
      <c r="T202" s="34">
        <v>96211104</v>
      </c>
      <c r="U202" s="32">
        <v>95317901</v>
      </c>
      <c r="V202" s="35">
        <v>76409441</v>
      </c>
      <c r="W202" s="35">
        <v>267938446</v>
      </c>
    </row>
    <row r="203" spans="1:23" ht="11.25">
      <c r="A203" s="28" t="s">
        <v>26</v>
      </c>
      <c r="B203" s="29" t="s">
        <v>370</v>
      </c>
      <c r="C203" s="30" t="s">
        <v>371</v>
      </c>
      <c r="D203" s="31">
        <v>253708666</v>
      </c>
      <c r="E203" s="32">
        <v>257727999</v>
      </c>
      <c r="F203" s="32">
        <v>254544960</v>
      </c>
      <c r="G203" s="33">
        <f t="shared" si="38"/>
        <v>0.9876496189302273</v>
      </c>
      <c r="H203" s="34">
        <v>66404833</v>
      </c>
      <c r="I203" s="32">
        <v>5786590</v>
      </c>
      <c r="J203" s="35">
        <v>4953998</v>
      </c>
      <c r="K203" s="35">
        <v>77145421</v>
      </c>
      <c r="L203" s="34">
        <v>8477798</v>
      </c>
      <c r="M203" s="32">
        <v>45534448</v>
      </c>
      <c r="N203" s="35">
        <v>13712964</v>
      </c>
      <c r="O203" s="35">
        <v>67725210</v>
      </c>
      <c r="P203" s="34">
        <v>10282262</v>
      </c>
      <c r="Q203" s="32">
        <v>22614857</v>
      </c>
      <c r="R203" s="35">
        <v>43051845</v>
      </c>
      <c r="S203" s="35">
        <v>75948964</v>
      </c>
      <c r="T203" s="34">
        <v>11137754</v>
      </c>
      <c r="U203" s="32">
        <v>1261858</v>
      </c>
      <c r="V203" s="35">
        <v>21325753</v>
      </c>
      <c r="W203" s="35">
        <v>33725365</v>
      </c>
    </row>
    <row r="204" spans="1:23" ht="11.25">
      <c r="A204" s="28" t="s">
        <v>45</v>
      </c>
      <c r="B204" s="29" t="s">
        <v>372</v>
      </c>
      <c r="C204" s="30" t="s">
        <v>373</v>
      </c>
      <c r="D204" s="31">
        <v>702751297</v>
      </c>
      <c r="E204" s="32">
        <v>702751297</v>
      </c>
      <c r="F204" s="32">
        <v>594286658</v>
      </c>
      <c r="G204" s="33">
        <f t="shared" si="38"/>
        <v>0.8456571486057322</v>
      </c>
      <c r="H204" s="34">
        <v>156040294</v>
      </c>
      <c r="I204" s="32">
        <v>7161697</v>
      </c>
      <c r="J204" s="35">
        <v>38480186</v>
      </c>
      <c r="K204" s="35">
        <v>201682177</v>
      </c>
      <c r="L204" s="34">
        <v>10494495</v>
      </c>
      <c r="M204" s="32">
        <v>131724313</v>
      </c>
      <c r="N204" s="35">
        <v>3241789</v>
      </c>
      <c r="O204" s="35">
        <v>145460597</v>
      </c>
      <c r="P204" s="34">
        <v>31794470</v>
      </c>
      <c r="Q204" s="32">
        <v>19938447</v>
      </c>
      <c r="R204" s="35">
        <v>114434702</v>
      </c>
      <c r="S204" s="35">
        <v>166167619</v>
      </c>
      <c r="T204" s="34">
        <v>9364284</v>
      </c>
      <c r="U204" s="32">
        <v>13881831</v>
      </c>
      <c r="V204" s="35">
        <v>57730150</v>
      </c>
      <c r="W204" s="35">
        <v>80976265</v>
      </c>
    </row>
    <row r="205" spans="1:23" ht="11.25">
      <c r="A205" s="36"/>
      <c r="B205" s="37" t="s">
        <v>374</v>
      </c>
      <c r="C205" s="38"/>
      <c r="D205" s="39">
        <f>SUM(D199:D204)</f>
        <v>2776086336</v>
      </c>
      <c r="E205" s="40">
        <f>SUM(E199:E204)</f>
        <v>2772659117</v>
      </c>
      <c r="F205" s="40">
        <f>SUM(F199:F204)</f>
        <v>2844216861</v>
      </c>
      <c r="G205" s="41">
        <f t="shared" si="38"/>
        <v>1.0258083453394102</v>
      </c>
      <c r="H205" s="42">
        <f aca="true" t="shared" si="41" ref="H205:W205">SUM(H199:H204)</f>
        <v>655665528</v>
      </c>
      <c r="I205" s="40">
        <f t="shared" si="41"/>
        <v>114784802</v>
      </c>
      <c r="J205" s="43">
        <f t="shared" si="41"/>
        <v>172868549</v>
      </c>
      <c r="K205" s="43">
        <f t="shared" si="41"/>
        <v>943318879</v>
      </c>
      <c r="L205" s="42">
        <f t="shared" si="41"/>
        <v>125003811</v>
      </c>
      <c r="M205" s="40">
        <f t="shared" si="41"/>
        <v>297871836</v>
      </c>
      <c r="N205" s="43">
        <f t="shared" si="41"/>
        <v>284288588</v>
      </c>
      <c r="O205" s="43">
        <f t="shared" si="41"/>
        <v>707164235</v>
      </c>
      <c r="P205" s="42">
        <f t="shared" si="41"/>
        <v>132132974</v>
      </c>
      <c r="Q205" s="40">
        <f t="shared" si="41"/>
        <v>204538782</v>
      </c>
      <c r="R205" s="43">
        <f t="shared" si="41"/>
        <v>458037403</v>
      </c>
      <c r="S205" s="43">
        <f t="shared" si="41"/>
        <v>794709159</v>
      </c>
      <c r="T205" s="42">
        <f t="shared" si="41"/>
        <v>120680053</v>
      </c>
      <c r="U205" s="40">
        <f t="shared" si="41"/>
        <v>117350257</v>
      </c>
      <c r="V205" s="43">
        <f t="shared" si="41"/>
        <v>160994278</v>
      </c>
      <c r="W205" s="43">
        <f t="shared" si="41"/>
        <v>399024588</v>
      </c>
    </row>
    <row r="206" spans="1:23" ht="11.25">
      <c r="A206" s="28" t="s">
        <v>26</v>
      </c>
      <c r="B206" s="29" t="s">
        <v>375</v>
      </c>
      <c r="C206" s="30" t="s">
        <v>376</v>
      </c>
      <c r="D206" s="31">
        <v>235836237</v>
      </c>
      <c r="E206" s="32">
        <v>235836237</v>
      </c>
      <c r="F206" s="32">
        <v>176068039</v>
      </c>
      <c r="G206" s="33">
        <f t="shared" si="38"/>
        <v>0.7465690652111279</v>
      </c>
      <c r="H206" s="34">
        <v>43417344</v>
      </c>
      <c r="I206" s="32">
        <v>21929267</v>
      </c>
      <c r="J206" s="35">
        <v>1131058</v>
      </c>
      <c r="K206" s="35">
        <v>66477669</v>
      </c>
      <c r="L206" s="34">
        <v>14292859</v>
      </c>
      <c r="M206" s="32">
        <v>1424659</v>
      </c>
      <c r="N206" s="35">
        <v>31832251</v>
      </c>
      <c r="O206" s="35">
        <v>47549769</v>
      </c>
      <c r="P206" s="34">
        <v>10152544</v>
      </c>
      <c r="Q206" s="32">
        <v>0</v>
      </c>
      <c r="R206" s="35">
        <v>0</v>
      </c>
      <c r="S206" s="35">
        <v>10152544</v>
      </c>
      <c r="T206" s="34">
        <v>31152327</v>
      </c>
      <c r="U206" s="32">
        <v>20735730</v>
      </c>
      <c r="V206" s="35">
        <v>0</v>
      </c>
      <c r="W206" s="35">
        <v>51888057</v>
      </c>
    </row>
    <row r="207" spans="1:23" ht="11.25">
      <c r="A207" s="28" t="s">
        <v>26</v>
      </c>
      <c r="B207" s="29" t="s">
        <v>377</v>
      </c>
      <c r="C207" s="30" t="s">
        <v>378</v>
      </c>
      <c r="D207" s="31">
        <v>243035144</v>
      </c>
      <c r="E207" s="32">
        <v>243035144</v>
      </c>
      <c r="F207" s="32">
        <v>226147570</v>
      </c>
      <c r="G207" s="33">
        <f t="shared" si="38"/>
        <v>0.9305138601683055</v>
      </c>
      <c r="H207" s="34">
        <v>49862264</v>
      </c>
      <c r="I207" s="32">
        <v>15652283</v>
      </c>
      <c r="J207" s="35">
        <v>13460518</v>
      </c>
      <c r="K207" s="35">
        <v>78975065</v>
      </c>
      <c r="L207" s="34">
        <v>14904178</v>
      </c>
      <c r="M207" s="32">
        <v>16923778</v>
      </c>
      <c r="N207" s="35">
        <v>35467016</v>
      </c>
      <c r="O207" s="35">
        <v>67294972</v>
      </c>
      <c r="P207" s="34">
        <v>0</v>
      </c>
      <c r="Q207" s="32">
        <v>13989040</v>
      </c>
      <c r="R207" s="35">
        <v>45071943</v>
      </c>
      <c r="S207" s="35">
        <v>59060983</v>
      </c>
      <c r="T207" s="34">
        <v>20816550</v>
      </c>
      <c r="U207" s="32">
        <v>0</v>
      </c>
      <c r="V207" s="35">
        <v>0</v>
      </c>
      <c r="W207" s="35">
        <v>20816550</v>
      </c>
    </row>
    <row r="208" spans="1:23" ht="11.25">
      <c r="A208" s="28" t="s">
        <v>26</v>
      </c>
      <c r="B208" s="29" t="s">
        <v>379</v>
      </c>
      <c r="C208" s="30" t="s">
        <v>380</v>
      </c>
      <c r="D208" s="31">
        <v>98813411</v>
      </c>
      <c r="E208" s="32">
        <v>98221411</v>
      </c>
      <c r="F208" s="32">
        <v>80203595</v>
      </c>
      <c r="G208" s="33">
        <f t="shared" si="38"/>
        <v>0.8165591817857311</v>
      </c>
      <c r="H208" s="34">
        <v>15483308</v>
      </c>
      <c r="I208" s="32">
        <v>0</v>
      </c>
      <c r="J208" s="35">
        <v>8251516</v>
      </c>
      <c r="K208" s="35">
        <v>23734824</v>
      </c>
      <c r="L208" s="34">
        <v>5119452</v>
      </c>
      <c r="M208" s="32">
        <v>3803206</v>
      </c>
      <c r="N208" s="35">
        <v>4588989</v>
      </c>
      <c r="O208" s="35">
        <v>13511647</v>
      </c>
      <c r="P208" s="34">
        <v>6881277</v>
      </c>
      <c r="Q208" s="32">
        <v>8353326</v>
      </c>
      <c r="R208" s="35">
        <v>10050373</v>
      </c>
      <c r="S208" s="35">
        <v>25284976</v>
      </c>
      <c r="T208" s="34">
        <v>5489916</v>
      </c>
      <c r="U208" s="32">
        <v>4434984</v>
      </c>
      <c r="V208" s="35">
        <v>7747248</v>
      </c>
      <c r="W208" s="35">
        <v>17672148</v>
      </c>
    </row>
    <row r="209" spans="1:23" ht="11.25">
      <c r="A209" s="28" t="s">
        <v>26</v>
      </c>
      <c r="B209" s="29" t="s">
        <v>381</v>
      </c>
      <c r="C209" s="30" t="s">
        <v>382</v>
      </c>
      <c r="D209" s="31">
        <v>186984700</v>
      </c>
      <c r="E209" s="32">
        <v>186984700</v>
      </c>
      <c r="F209" s="32">
        <v>183852441</v>
      </c>
      <c r="G209" s="33">
        <f t="shared" si="38"/>
        <v>0.983248581301037</v>
      </c>
      <c r="H209" s="34">
        <v>11849800</v>
      </c>
      <c r="I209" s="32">
        <v>10578117</v>
      </c>
      <c r="J209" s="35">
        <v>29187941</v>
      </c>
      <c r="K209" s="35">
        <v>51615858</v>
      </c>
      <c r="L209" s="34">
        <v>11676082</v>
      </c>
      <c r="M209" s="32">
        <v>10129829</v>
      </c>
      <c r="N209" s="35">
        <v>28663746</v>
      </c>
      <c r="O209" s="35">
        <v>50469657</v>
      </c>
      <c r="P209" s="34">
        <v>12747790</v>
      </c>
      <c r="Q209" s="32">
        <v>9572289</v>
      </c>
      <c r="R209" s="35">
        <v>24136343</v>
      </c>
      <c r="S209" s="35">
        <v>46456422</v>
      </c>
      <c r="T209" s="34">
        <v>11437386</v>
      </c>
      <c r="U209" s="32">
        <v>14035921</v>
      </c>
      <c r="V209" s="35">
        <v>9837197</v>
      </c>
      <c r="W209" s="35">
        <v>35310504</v>
      </c>
    </row>
    <row r="210" spans="1:23" ht="11.25">
      <c r="A210" s="28" t="s">
        <v>26</v>
      </c>
      <c r="B210" s="29" t="s">
        <v>383</v>
      </c>
      <c r="C210" s="30" t="s">
        <v>384</v>
      </c>
      <c r="D210" s="31">
        <v>209438001</v>
      </c>
      <c r="E210" s="32">
        <v>209438001</v>
      </c>
      <c r="F210" s="32">
        <v>211669695</v>
      </c>
      <c r="G210" s="33">
        <f t="shared" si="38"/>
        <v>1.0106556307324572</v>
      </c>
      <c r="H210" s="34">
        <v>31240561</v>
      </c>
      <c r="I210" s="32">
        <v>26076003</v>
      </c>
      <c r="J210" s="35">
        <v>11759640</v>
      </c>
      <c r="K210" s="35">
        <v>69076204</v>
      </c>
      <c r="L210" s="34">
        <v>12723941</v>
      </c>
      <c r="M210" s="32">
        <v>13481240</v>
      </c>
      <c r="N210" s="35">
        <v>21121035</v>
      </c>
      <c r="O210" s="35">
        <v>47326216</v>
      </c>
      <c r="P210" s="34">
        <v>14598800</v>
      </c>
      <c r="Q210" s="32">
        <v>11993911</v>
      </c>
      <c r="R210" s="35">
        <v>25089547</v>
      </c>
      <c r="S210" s="35">
        <v>51682258</v>
      </c>
      <c r="T210" s="34">
        <v>13132037</v>
      </c>
      <c r="U210" s="32">
        <v>18906464</v>
      </c>
      <c r="V210" s="35">
        <v>11546516</v>
      </c>
      <c r="W210" s="35">
        <v>43585017</v>
      </c>
    </row>
    <row r="211" spans="1:23" ht="11.25">
      <c r="A211" s="28" t="s">
        <v>26</v>
      </c>
      <c r="B211" s="29" t="s">
        <v>385</v>
      </c>
      <c r="C211" s="30" t="s">
        <v>386</v>
      </c>
      <c r="D211" s="31">
        <v>697924498</v>
      </c>
      <c r="E211" s="32">
        <v>697924498</v>
      </c>
      <c r="F211" s="32">
        <v>602866600</v>
      </c>
      <c r="G211" s="33">
        <f t="shared" si="38"/>
        <v>0.8637991669981471</v>
      </c>
      <c r="H211" s="34">
        <v>116533645</v>
      </c>
      <c r="I211" s="32">
        <v>26028517</v>
      </c>
      <c r="J211" s="35">
        <v>27751846</v>
      </c>
      <c r="K211" s="35">
        <v>170314008</v>
      </c>
      <c r="L211" s="34">
        <v>28915245</v>
      </c>
      <c r="M211" s="32">
        <v>33905917</v>
      </c>
      <c r="N211" s="35">
        <v>92654573</v>
      </c>
      <c r="O211" s="35">
        <v>155475735</v>
      </c>
      <c r="P211" s="34">
        <v>27505325</v>
      </c>
      <c r="Q211" s="32">
        <v>72614261</v>
      </c>
      <c r="R211" s="35">
        <v>31438907</v>
      </c>
      <c r="S211" s="35">
        <v>131558493</v>
      </c>
      <c r="T211" s="34">
        <v>91727352</v>
      </c>
      <c r="U211" s="32">
        <v>28033992</v>
      </c>
      <c r="V211" s="35">
        <v>25757020</v>
      </c>
      <c r="W211" s="35">
        <v>145518364</v>
      </c>
    </row>
    <row r="212" spans="1:23" ht="11.25">
      <c r="A212" s="28" t="s">
        <v>45</v>
      </c>
      <c r="B212" s="29" t="s">
        <v>387</v>
      </c>
      <c r="C212" s="30" t="s">
        <v>388</v>
      </c>
      <c r="D212" s="31">
        <v>108938372</v>
      </c>
      <c r="E212" s="32">
        <v>107933264</v>
      </c>
      <c r="F212" s="32">
        <v>107134498</v>
      </c>
      <c r="G212" s="33">
        <f t="shared" si="38"/>
        <v>0.9925994455240416</v>
      </c>
      <c r="H212" s="34">
        <v>38357814</v>
      </c>
      <c r="I212" s="32">
        <v>1641163</v>
      </c>
      <c r="J212" s="35">
        <v>1762326</v>
      </c>
      <c r="K212" s="35">
        <v>41761303</v>
      </c>
      <c r="L212" s="34">
        <v>1854438</v>
      </c>
      <c r="M212" s="32">
        <v>965567</v>
      </c>
      <c r="N212" s="35">
        <v>30082915</v>
      </c>
      <c r="O212" s="35">
        <v>32902920</v>
      </c>
      <c r="P212" s="34">
        <v>2932141</v>
      </c>
      <c r="Q212" s="32">
        <v>2393410</v>
      </c>
      <c r="R212" s="35">
        <v>23558405</v>
      </c>
      <c r="S212" s="35">
        <v>28883956</v>
      </c>
      <c r="T212" s="34">
        <v>972171</v>
      </c>
      <c r="U212" s="32">
        <v>626358</v>
      </c>
      <c r="V212" s="35">
        <v>1987790</v>
      </c>
      <c r="W212" s="35">
        <v>3586319</v>
      </c>
    </row>
    <row r="213" spans="1:23" ht="11.25">
      <c r="A213" s="36"/>
      <c r="B213" s="37" t="s">
        <v>389</v>
      </c>
      <c r="C213" s="38"/>
      <c r="D213" s="39">
        <f>SUM(D206:D212)</f>
        <v>1780970363</v>
      </c>
      <c r="E213" s="40">
        <f>SUM(E206:E212)</f>
        <v>1779373255</v>
      </c>
      <c r="F213" s="40">
        <f>SUM(F206:F212)</f>
        <v>1587942438</v>
      </c>
      <c r="G213" s="41">
        <f t="shared" si="38"/>
        <v>0.8924167166938788</v>
      </c>
      <c r="H213" s="42">
        <f aca="true" t="shared" si="42" ref="H213:W213">SUM(H206:H212)</f>
        <v>306744736</v>
      </c>
      <c r="I213" s="40">
        <f t="shared" si="42"/>
        <v>101905350</v>
      </c>
      <c r="J213" s="43">
        <f t="shared" si="42"/>
        <v>93304845</v>
      </c>
      <c r="K213" s="43">
        <f t="shared" si="42"/>
        <v>501954931</v>
      </c>
      <c r="L213" s="42">
        <f t="shared" si="42"/>
        <v>89486195</v>
      </c>
      <c r="M213" s="40">
        <f t="shared" si="42"/>
        <v>80634196</v>
      </c>
      <c r="N213" s="43">
        <f t="shared" si="42"/>
        <v>244410525</v>
      </c>
      <c r="O213" s="43">
        <f t="shared" si="42"/>
        <v>414530916</v>
      </c>
      <c r="P213" s="42">
        <f t="shared" si="42"/>
        <v>74817877</v>
      </c>
      <c r="Q213" s="40">
        <f t="shared" si="42"/>
        <v>118916237</v>
      </c>
      <c r="R213" s="43">
        <f t="shared" si="42"/>
        <v>159345518</v>
      </c>
      <c r="S213" s="43">
        <f t="shared" si="42"/>
        <v>353079632</v>
      </c>
      <c r="T213" s="42">
        <f t="shared" si="42"/>
        <v>174727739</v>
      </c>
      <c r="U213" s="40">
        <f t="shared" si="42"/>
        <v>86773449</v>
      </c>
      <c r="V213" s="43">
        <f t="shared" si="42"/>
        <v>56875771</v>
      </c>
      <c r="W213" s="43">
        <f t="shared" si="42"/>
        <v>318376959</v>
      </c>
    </row>
    <row r="214" spans="1:23" ht="11.25">
      <c r="A214" s="28" t="s">
        <v>26</v>
      </c>
      <c r="B214" s="29" t="s">
        <v>390</v>
      </c>
      <c r="C214" s="30" t="s">
        <v>391</v>
      </c>
      <c r="D214" s="31">
        <v>137176115</v>
      </c>
      <c r="E214" s="32">
        <v>137176115</v>
      </c>
      <c r="F214" s="32">
        <v>135895668</v>
      </c>
      <c r="G214" s="33">
        <f t="shared" si="38"/>
        <v>0.9906656709150861</v>
      </c>
      <c r="H214" s="34">
        <v>30382075</v>
      </c>
      <c r="I214" s="32">
        <v>19745764</v>
      </c>
      <c r="J214" s="35">
        <v>6330565</v>
      </c>
      <c r="K214" s="35">
        <v>56458404</v>
      </c>
      <c r="L214" s="34">
        <v>5360428</v>
      </c>
      <c r="M214" s="32">
        <v>4753857</v>
      </c>
      <c r="N214" s="35">
        <v>24789275</v>
      </c>
      <c r="O214" s="35">
        <v>34903560</v>
      </c>
      <c r="P214" s="34">
        <v>0</v>
      </c>
      <c r="Q214" s="32">
        <v>4622949</v>
      </c>
      <c r="R214" s="35">
        <v>21527553</v>
      </c>
      <c r="S214" s="35">
        <v>26150502</v>
      </c>
      <c r="T214" s="34">
        <v>4767033</v>
      </c>
      <c r="U214" s="32">
        <v>4696957</v>
      </c>
      <c r="V214" s="35">
        <v>8919212</v>
      </c>
      <c r="W214" s="35">
        <v>18383202</v>
      </c>
    </row>
    <row r="215" spans="1:23" ht="11.25">
      <c r="A215" s="28" t="s">
        <v>26</v>
      </c>
      <c r="B215" s="29" t="s">
        <v>392</v>
      </c>
      <c r="C215" s="30" t="s">
        <v>393</v>
      </c>
      <c r="D215" s="31">
        <v>268452657</v>
      </c>
      <c r="E215" s="32">
        <v>268452657</v>
      </c>
      <c r="F215" s="32">
        <v>366722923</v>
      </c>
      <c r="G215" s="33">
        <f t="shared" si="38"/>
        <v>1.3660618117853085</v>
      </c>
      <c r="H215" s="34">
        <v>98659877</v>
      </c>
      <c r="I215" s="32">
        <v>42210343</v>
      </c>
      <c r="J215" s="35">
        <v>7016069</v>
      </c>
      <c r="K215" s="35">
        <v>147886289</v>
      </c>
      <c r="L215" s="34">
        <v>7160361</v>
      </c>
      <c r="M215" s="32">
        <v>48482787</v>
      </c>
      <c r="N215" s="35">
        <v>48690759</v>
      </c>
      <c r="O215" s="35">
        <v>104333907</v>
      </c>
      <c r="P215" s="34">
        <v>8285359</v>
      </c>
      <c r="Q215" s="32">
        <v>8938948</v>
      </c>
      <c r="R215" s="35">
        <v>48356864</v>
      </c>
      <c r="S215" s="35">
        <v>65581171</v>
      </c>
      <c r="T215" s="34">
        <v>5126355</v>
      </c>
      <c r="U215" s="32">
        <v>23261912</v>
      </c>
      <c r="V215" s="35">
        <v>20533289</v>
      </c>
      <c r="W215" s="35">
        <v>48921556</v>
      </c>
    </row>
    <row r="216" spans="1:23" ht="11.25">
      <c r="A216" s="28" t="s">
        <v>26</v>
      </c>
      <c r="B216" s="29" t="s">
        <v>394</v>
      </c>
      <c r="C216" s="30" t="s">
        <v>395</v>
      </c>
      <c r="D216" s="31">
        <v>219903913</v>
      </c>
      <c r="E216" s="32">
        <v>219903913</v>
      </c>
      <c r="F216" s="32">
        <v>204336968</v>
      </c>
      <c r="G216" s="33">
        <f t="shared" si="38"/>
        <v>0.9292102410201314</v>
      </c>
      <c r="H216" s="34">
        <v>74387898</v>
      </c>
      <c r="I216" s="32">
        <v>3826138</v>
      </c>
      <c r="J216" s="35">
        <v>6107146</v>
      </c>
      <c r="K216" s="35">
        <v>84321182</v>
      </c>
      <c r="L216" s="34">
        <v>2650341</v>
      </c>
      <c r="M216" s="32">
        <v>45022364</v>
      </c>
      <c r="N216" s="35">
        <v>2999186</v>
      </c>
      <c r="O216" s="35">
        <v>50671891</v>
      </c>
      <c r="P216" s="34">
        <v>3005843</v>
      </c>
      <c r="Q216" s="32">
        <v>5710434</v>
      </c>
      <c r="R216" s="35">
        <v>55779744</v>
      </c>
      <c r="S216" s="35">
        <v>64496021</v>
      </c>
      <c r="T216" s="34">
        <v>0</v>
      </c>
      <c r="U216" s="32">
        <v>4847874</v>
      </c>
      <c r="V216" s="35">
        <v>0</v>
      </c>
      <c r="W216" s="35">
        <v>4847874</v>
      </c>
    </row>
    <row r="217" spans="1:23" ht="11.25">
      <c r="A217" s="28" t="s">
        <v>26</v>
      </c>
      <c r="B217" s="29" t="s">
        <v>396</v>
      </c>
      <c r="C217" s="30" t="s">
        <v>397</v>
      </c>
      <c r="D217" s="31">
        <v>52815354</v>
      </c>
      <c r="E217" s="32">
        <v>53882854</v>
      </c>
      <c r="F217" s="32">
        <v>59119608</v>
      </c>
      <c r="G217" s="33">
        <f t="shared" si="38"/>
        <v>1.0971877621775565</v>
      </c>
      <c r="H217" s="34">
        <v>18795843</v>
      </c>
      <c r="I217" s="32">
        <v>842908</v>
      </c>
      <c r="J217" s="35">
        <v>2360390</v>
      </c>
      <c r="K217" s="35">
        <v>21999141</v>
      </c>
      <c r="L217" s="34">
        <v>1003366</v>
      </c>
      <c r="M217" s="32">
        <v>14414667</v>
      </c>
      <c r="N217" s="35">
        <v>1799142</v>
      </c>
      <c r="O217" s="35">
        <v>17217175</v>
      </c>
      <c r="P217" s="34">
        <v>979426</v>
      </c>
      <c r="Q217" s="32">
        <v>1778278</v>
      </c>
      <c r="R217" s="35">
        <v>11874130</v>
      </c>
      <c r="S217" s="35">
        <v>14631834</v>
      </c>
      <c r="T217" s="34">
        <v>1654736</v>
      </c>
      <c r="U217" s="32">
        <v>2395723</v>
      </c>
      <c r="V217" s="35">
        <v>1220999</v>
      </c>
      <c r="W217" s="35">
        <v>5271458</v>
      </c>
    </row>
    <row r="218" spans="1:23" ht="11.25">
      <c r="A218" s="28" t="s">
        <v>26</v>
      </c>
      <c r="B218" s="29" t="s">
        <v>398</v>
      </c>
      <c r="C218" s="30" t="s">
        <v>399</v>
      </c>
      <c r="D218" s="31">
        <v>168995326</v>
      </c>
      <c r="E218" s="32">
        <v>168995326</v>
      </c>
      <c r="F218" s="32">
        <v>170589032</v>
      </c>
      <c r="G218" s="33">
        <f t="shared" si="38"/>
        <v>1.0094304738345248</v>
      </c>
      <c r="H218" s="34">
        <v>20092301</v>
      </c>
      <c r="I218" s="32">
        <v>67637780</v>
      </c>
      <c r="J218" s="35">
        <v>7806186</v>
      </c>
      <c r="K218" s="35">
        <v>95536267</v>
      </c>
      <c r="L218" s="34">
        <v>4975379</v>
      </c>
      <c r="M218" s="32">
        <v>5675063</v>
      </c>
      <c r="N218" s="35">
        <v>58620926</v>
      </c>
      <c r="O218" s="35">
        <v>69271368</v>
      </c>
      <c r="P218" s="34">
        <v>5781397</v>
      </c>
      <c r="Q218" s="32">
        <v>0</v>
      </c>
      <c r="R218" s="35">
        <v>0</v>
      </c>
      <c r="S218" s="35">
        <v>5781397</v>
      </c>
      <c r="T218" s="34">
        <v>0</v>
      </c>
      <c r="U218" s="32">
        <v>0</v>
      </c>
      <c r="V218" s="35">
        <v>0</v>
      </c>
      <c r="W218" s="35">
        <v>0</v>
      </c>
    </row>
    <row r="219" spans="1:23" ht="11.25">
      <c r="A219" s="28" t="s">
        <v>45</v>
      </c>
      <c r="B219" s="29" t="s">
        <v>400</v>
      </c>
      <c r="C219" s="30" t="s">
        <v>401</v>
      </c>
      <c r="D219" s="31">
        <v>888851000</v>
      </c>
      <c r="E219" s="32">
        <v>1003883583</v>
      </c>
      <c r="F219" s="32">
        <v>827627894</v>
      </c>
      <c r="G219" s="33">
        <f t="shared" si="38"/>
        <v>0.8244261665548126</v>
      </c>
      <c r="H219" s="34">
        <v>294000179</v>
      </c>
      <c r="I219" s="32">
        <v>14484101</v>
      </c>
      <c r="J219" s="35">
        <v>2424232</v>
      </c>
      <c r="K219" s="35">
        <v>310908512</v>
      </c>
      <c r="L219" s="34">
        <v>21903011</v>
      </c>
      <c r="M219" s="32">
        <v>16891299</v>
      </c>
      <c r="N219" s="35">
        <v>52873506</v>
      </c>
      <c r="O219" s="35">
        <v>91667816</v>
      </c>
      <c r="P219" s="34">
        <v>93853394</v>
      </c>
      <c r="Q219" s="32">
        <v>19051292</v>
      </c>
      <c r="R219" s="35">
        <v>283744125</v>
      </c>
      <c r="S219" s="35">
        <v>396648811</v>
      </c>
      <c r="T219" s="34">
        <v>19219162</v>
      </c>
      <c r="U219" s="32">
        <v>2823629</v>
      </c>
      <c r="V219" s="35">
        <v>6359964</v>
      </c>
      <c r="W219" s="35">
        <v>28402755</v>
      </c>
    </row>
    <row r="220" spans="1:23" ht="11.25">
      <c r="A220" s="58"/>
      <c r="B220" s="59" t="s">
        <v>402</v>
      </c>
      <c r="C220" s="60"/>
      <c r="D220" s="61">
        <f>SUM(D214:D219)</f>
        <v>1736194365</v>
      </c>
      <c r="E220" s="62">
        <f>SUM(E214:E219)</f>
        <v>1852294448</v>
      </c>
      <c r="F220" s="62">
        <f>SUM(F214:F219)</f>
        <v>1764292093</v>
      </c>
      <c r="G220" s="63">
        <f t="shared" si="38"/>
        <v>0.9524900832613196</v>
      </c>
      <c r="H220" s="64">
        <f aca="true" t="shared" si="43" ref="H220:W220">SUM(H214:H219)</f>
        <v>536318173</v>
      </c>
      <c r="I220" s="62">
        <f t="shared" si="43"/>
        <v>148747034</v>
      </c>
      <c r="J220" s="65">
        <f t="shared" si="43"/>
        <v>32044588</v>
      </c>
      <c r="K220" s="65">
        <f t="shared" si="43"/>
        <v>717109795</v>
      </c>
      <c r="L220" s="64">
        <f t="shared" si="43"/>
        <v>43052886</v>
      </c>
      <c r="M220" s="62">
        <f t="shared" si="43"/>
        <v>135240037</v>
      </c>
      <c r="N220" s="65">
        <f t="shared" si="43"/>
        <v>189772794</v>
      </c>
      <c r="O220" s="65">
        <f t="shared" si="43"/>
        <v>368065717</v>
      </c>
      <c r="P220" s="64">
        <f t="shared" si="43"/>
        <v>111905419</v>
      </c>
      <c r="Q220" s="62">
        <f t="shared" si="43"/>
        <v>40101901</v>
      </c>
      <c r="R220" s="65">
        <f t="shared" si="43"/>
        <v>421282416</v>
      </c>
      <c r="S220" s="65">
        <f t="shared" si="43"/>
        <v>573289736</v>
      </c>
      <c r="T220" s="64">
        <f t="shared" si="43"/>
        <v>30767286</v>
      </c>
      <c r="U220" s="62">
        <f t="shared" si="43"/>
        <v>38026095</v>
      </c>
      <c r="V220" s="65">
        <f t="shared" si="43"/>
        <v>37033464</v>
      </c>
      <c r="W220" s="65">
        <f t="shared" si="43"/>
        <v>105826845</v>
      </c>
    </row>
    <row r="221" spans="1:23" ht="11.25">
      <c r="A221" s="44"/>
      <c r="B221" s="45" t="s">
        <v>403</v>
      </c>
      <c r="C221" s="46"/>
      <c r="D221" s="47">
        <f>SUM(D186:D191,D193:D197,D199:D204,D206:D212,D214:D219)</f>
        <v>11220775562</v>
      </c>
      <c r="E221" s="48">
        <f>SUM(E186:E191,E193:E197,E199:E204,E206:E212,E214:E219)</f>
        <v>11517237083</v>
      </c>
      <c r="F221" s="48">
        <f>SUM(F186:F191,F193:F197,F199:F204,F206:F212,F214:F219)</f>
        <v>11061159492</v>
      </c>
      <c r="G221" s="49">
        <f t="shared" si="38"/>
        <v>0.9604004339136865</v>
      </c>
      <c r="H221" s="50">
        <f aca="true" t="shared" si="44" ref="H221:W221">SUM(H186:H191,H193:H197,H199:H204,H206:H212,H214:H219)</f>
        <v>2614166264</v>
      </c>
      <c r="I221" s="48">
        <f t="shared" si="44"/>
        <v>659133536</v>
      </c>
      <c r="J221" s="51">
        <f t="shared" si="44"/>
        <v>531444605</v>
      </c>
      <c r="K221" s="51">
        <f t="shared" si="44"/>
        <v>3804744405</v>
      </c>
      <c r="L221" s="50">
        <f t="shared" si="44"/>
        <v>479284286</v>
      </c>
      <c r="M221" s="48">
        <f t="shared" si="44"/>
        <v>1073992966</v>
      </c>
      <c r="N221" s="51">
        <f t="shared" si="44"/>
        <v>1347482967</v>
      </c>
      <c r="O221" s="51">
        <f t="shared" si="44"/>
        <v>2900760219</v>
      </c>
      <c r="P221" s="50">
        <f t="shared" si="44"/>
        <v>508967840</v>
      </c>
      <c r="Q221" s="48">
        <f t="shared" si="44"/>
        <v>655810427</v>
      </c>
      <c r="R221" s="51">
        <f t="shared" si="44"/>
        <v>1785241487</v>
      </c>
      <c r="S221" s="51">
        <f t="shared" si="44"/>
        <v>2950019754</v>
      </c>
      <c r="T221" s="50">
        <f t="shared" si="44"/>
        <v>502675047</v>
      </c>
      <c r="U221" s="48">
        <f t="shared" si="44"/>
        <v>423373253</v>
      </c>
      <c r="V221" s="51">
        <f t="shared" si="44"/>
        <v>479586814</v>
      </c>
      <c r="W221" s="51">
        <f t="shared" si="44"/>
        <v>1405635114</v>
      </c>
    </row>
    <row r="222" spans="1:23" ht="11.25">
      <c r="A222" s="20"/>
      <c r="B222" s="52"/>
      <c r="C222" s="53"/>
      <c r="D222" s="54"/>
      <c r="E222" s="55"/>
      <c r="F222" s="55"/>
      <c r="G222" s="25"/>
      <c r="H222" s="34"/>
      <c r="I222" s="32"/>
      <c r="J222" s="35"/>
      <c r="K222" s="35"/>
      <c r="L222" s="34"/>
      <c r="M222" s="32"/>
      <c r="N222" s="35"/>
      <c r="O222" s="35"/>
      <c r="P222" s="34"/>
      <c r="Q222" s="32"/>
      <c r="R222" s="35"/>
      <c r="S222" s="35"/>
      <c r="T222" s="34"/>
      <c r="U222" s="32"/>
      <c r="V222" s="35"/>
      <c r="W222" s="35"/>
    </row>
    <row r="223" spans="1:23" ht="11.25">
      <c r="A223" s="20"/>
      <c r="B223" s="21" t="s">
        <v>404</v>
      </c>
      <c r="C223" s="22"/>
      <c r="D223" s="57"/>
      <c r="E223" s="55"/>
      <c r="F223" s="55"/>
      <c r="G223" s="25"/>
      <c r="H223" s="34"/>
      <c r="I223" s="32"/>
      <c r="J223" s="35"/>
      <c r="K223" s="35"/>
      <c r="L223" s="34"/>
      <c r="M223" s="32"/>
      <c r="N223" s="35"/>
      <c r="O223" s="35"/>
      <c r="P223" s="34"/>
      <c r="Q223" s="32"/>
      <c r="R223" s="35"/>
      <c r="S223" s="35"/>
      <c r="T223" s="34"/>
      <c r="U223" s="32"/>
      <c r="V223" s="35"/>
      <c r="W223" s="35"/>
    </row>
    <row r="224" spans="1:23" ht="11.25">
      <c r="A224" s="28" t="s">
        <v>26</v>
      </c>
      <c r="B224" s="29" t="s">
        <v>405</v>
      </c>
      <c r="C224" s="30" t="s">
        <v>406</v>
      </c>
      <c r="D224" s="31">
        <v>222471202</v>
      </c>
      <c r="E224" s="32">
        <v>228858160</v>
      </c>
      <c r="F224" s="32">
        <v>176656655</v>
      </c>
      <c r="G224" s="33">
        <f aca="true" t="shared" si="45" ref="G224:G248">IF($E224=0,0,$F224/$E224)</f>
        <v>0.7719045499622998</v>
      </c>
      <c r="H224" s="34">
        <v>5366836</v>
      </c>
      <c r="I224" s="32">
        <v>5366836</v>
      </c>
      <c r="J224" s="35">
        <v>0</v>
      </c>
      <c r="K224" s="35">
        <v>10733672</v>
      </c>
      <c r="L224" s="34">
        <v>39179448</v>
      </c>
      <c r="M224" s="32">
        <v>2933511</v>
      </c>
      <c r="N224" s="35">
        <v>16844247</v>
      </c>
      <c r="O224" s="35">
        <v>58957206</v>
      </c>
      <c r="P224" s="34">
        <v>52286823</v>
      </c>
      <c r="Q224" s="32">
        <v>2139829</v>
      </c>
      <c r="R224" s="35">
        <v>4076432</v>
      </c>
      <c r="S224" s="35">
        <v>58503084</v>
      </c>
      <c r="T224" s="34">
        <v>43433673</v>
      </c>
      <c r="U224" s="32">
        <v>5029020</v>
      </c>
      <c r="V224" s="35">
        <v>0</v>
      </c>
      <c r="W224" s="35">
        <v>48462693</v>
      </c>
    </row>
    <row r="225" spans="1:23" ht="11.25">
      <c r="A225" s="28" t="s">
        <v>26</v>
      </c>
      <c r="B225" s="29" t="s">
        <v>407</v>
      </c>
      <c r="C225" s="30" t="s">
        <v>408</v>
      </c>
      <c r="D225" s="31">
        <v>383547482</v>
      </c>
      <c r="E225" s="32">
        <v>383547482</v>
      </c>
      <c r="F225" s="32">
        <v>332953977</v>
      </c>
      <c r="G225" s="33">
        <f t="shared" si="45"/>
        <v>0.8680906344732567</v>
      </c>
      <c r="H225" s="34">
        <v>57558149</v>
      </c>
      <c r="I225" s="32">
        <v>23804109</v>
      </c>
      <c r="J225" s="35">
        <v>25981133</v>
      </c>
      <c r="K225" s="35">
        <v>107343391</v>
      </c>
      <c r="L225" s="34">
        <v>17352995</v>
      </c>
      <c r="M225" s="32">
        <v>15066620</v>
      </c>
      <c r="N225" s="35">
        <v>45780972</v>
      </c>
      <c r="O225" s="35">
        <v>78200587</v>
      </c>
      <c r="P225" s="34">
        <v>20171411</v>
      </c>
      <c r="Q225" s="32">
        <v>20117208</v>
      </c>
      <c r="R225" s="35">
        <v>42026965</v>
      </c>
      <c r="S225" s="35">
        <v>82315584</v>
      </c>
      <c r="T225" s="34">
        <v>19224961</v>
      </c>
      <c r="U225" s="32">
        <v>22727631</v>
      </c>
      <c r="V225" s="35">
        <v>23141823</v>
      </c>
      <c r="W225" s="35">
        <v>65094415</v>
      </c>
    </row>
    <row r="226" spans="1:23" ht="11.25">
      <c r="A226" s="28" t="s">
        <v>26</v>
      </c>
      <c r="B226" s="29" t="s">
        <v>409</v>
      </c>
      <c r="C226" s="30" t="s">
        <v>410</v>
      </c>
      <c r="D226" s="31">
        <v>304123756</v>
      </c>
      <c r="E226" s="32">
        <v>259728716</v>
      </c>
      <c r="F226" s="32">
        <v>203269772</v>
      </c>
      <c r="G226" s="33">
        <f t="shared" si="45"/>
        <v>0.782623404645022</v>
      </c>
      <c r="H226" s="34">
        <v>42018098</v>
      </c>
      <c r="I226" s="32">
        <v>10148154</v>
      </c>
      <c r="J226" s="35">
        <v>17419496</v>
      </c>
      <c r="K226" s="35">
        <v>69585748</v>
      </c>
      <c r="L226" s="34">
        <v>11463028</v>
      </c>
      <c r="M226" s="32">
        <v>40753182</v>
      </c>
      <c r="N226" s="35">
        <v>6063355</v>
      </c>
      <c r="O226" s="35">
        <v>58279565</v>
      </c>
      <c r="P226" s="34">
        <v>13120142</v>
      </c>
      <c r="Q226" s="32">
        <v>9856507</v>
      </c>
      <c r="R226" s="35">
        <v>31888195</v>
      </c>
      <c r="S226" s="35">
        <v>54864844</v>
      </c>
      <c r="T226" s="34">
        <v>10301155</v>
      </c>
      <c r="U226" s="32">
        <v>10238460</v>
      </c>
      <c r="V226" s="35">
        <v>0</v>
      </c>
      <c r="W226" s="35">
        <v>20539615</v>
      </c>
    </row>
    <row r="227" spans="1:23" ht="11.25">
      <c r="A227" s="28" t="s">
        <v>26</v>
      </c>
      <c r="B227" s="29" t="s">
        <v>411</v>
      </c>
      <c r="C227" s="30" t="s">
        <v>412</v>
      </c>
      <c r="D227" s="31">
        <v>0</v>
      </c>
      <c r="E227" s="32">
        <v>0</v>
      </c>
      <c r="F227" s="32">
        <v>101088294</v>
      </c>
      <c r="G227" s="33">
        <f t="shared" si="45"/>
        <v>0</v>
      </c>
      <c r="H227" s="34">
        <v>38445954</v>
      </c>
      <c r="I227" s="32">
        <v>7300467</v>
      </c>
      <c r="J227" s="35">
        <v>4739610</v>
      </c>
      <c r="K227" s="35">
        <v>50486031</v>
      </c>
      <c r="L227" s="34">
        <v>8067935</v>
      </c>
      <c r="M227" s="32">
        <v>9879695</v>
      </c>
      <c r="N227" s="35">
        <v>4092019</v>
      </c>
      <c r="O227" s="35">
        <v>22039649</v>
      </c>
      <c r="P227" s="34">
        <v>28562614</v>
      </c>
      <c r="Q227" s="32">
        <v>0</v>
      </c>
      <c r="R227" s="35">
        <v>0</v>
      </c>
      <c r="S227" s="35">
        <v>28562614</v>
      </c>
      <c r="T227" s="34">
        <v>0</v>
      </c>
      <c r="U227" s="32">
        <v>0</v>
      </c>
      <c r="V227" s="35">
        <v>0</v>
      </c>
      <c r="W227" s="35">
        <v>0</v>
      </c>
    </row>
    <row r="228" spans="1:23" ht="11.25">
      <c r="A228" s="28" t="s">
        <v>26</v>
      </c>
      <c r="B228" s="29" t="s">
        <v>413</v>
      </c>
      <c r="C228" s="30" t="s">
        <v>414</v>
      </c>
      <c r="D228" s="31">
        <v>378440766</v>
      </c>
      <c r="E228" s="32">
        <v>361209454</v>
      </c>
      <c r="F228" s="32">
        <v>278645540</v>
      </c>
      <c r="G228" s="33">
        <f t="shared" si="45"/>
        <v>0.7714237180514107</v>
      </c>
      <c r="H228" s="34">
        <v>50946378</v>
      </c>
      <c r="I228" s="32">
        <v>22493870</v>
      </c>
      <c r="J228" s="35">
        <v>21606513</v>
      </c>
      <c r="K228" s="35">
        <v>95046761</v>
      </c>
      <c r="L228" s="34">
        <v>19805359</v>
      </c>
      <c r="M228" s="32">
        <v>28421384</v>
      </c>
      <c r="N228" s="35">
        <v>20707285</v>
      </c>
      <c r="O228" s="35">
        <v>68934028</v>
      </c>
      <c r="P228" s="34">
        <v>23828578</v>
      </c>
      <c r="Q228" s="32">
        <v>30287393</v>
      </c>
      <c r="R228" s="35">
        <v>0</v>
      </c>
      <c r="S228" s="35">
        <v>54115971</v>
      </c>
      <c r="T228" s="34">
        <v>20949340</v>
      </c>
      <c r="U228" s="32">
        <v>19338218</v>
      </c>
      <c r="V228" s="35">
        <v>20261222</v>
      </c>
      <c r="W228" s="35">
        <v>60548780</v>
      </c>
    </row>
    <row r="229" spans="1:23" ht="11.25">
      <c r="A229" s="28" t="s">
        <v>26</v>
      </c>
      <c r="B229" s="29" t="s">
        <v>415</v>
      </c>
      <c r="C229" s="30" t="s">
        <v>416</v>
      </c>
      <c r="D229" s="31">
        <v>71562891</v>
      </c>
      <c r="E229" s="32">
        <v>71562891</v>
      </c>
      <c r="F229" s="32">
        <v>279505508</v>
      </c>
      <c r="G229" s="33">
        <f t="shared" si="45"/>
        <v>3.905732483613609</v>
      </c>
      <c r="H229" s="34">
        <v>0</v>
      </c>
      <c r="I229" s="32">
        <v>9565070</v>
      </c>
      <c r="J229" s="35">
        <v>17072330</v>
      </c>
      <c r="K229" s="35">
        <v>26637400</v>
      </c>
      <c r="L229" s="34">
        <v>9846076</v>
      </c>
      <c r="M229" s="32">
        <v>9846076</v>
      </c>
      <c r="N229" s="35">
        <v>7945259</v>
      </c>
      <c r="O229" s="35">
        <v>27637411</v>
      </c>
      <c r="P229" s="34">
        <v>115014096</v>
      </c>
      <c r="Q229" s="32">
        <v>83724148</v>
      </c>
      <c r="R229" s="35">
        <v>767927</v>
      </c>
      <c r="S229" s="35">
        <v>199506171</v>
      </c>
      <c r="T229" s="34">
        <v>20394607</v>
      </c>
      <c r="U229" s="32">
        <v>5329919</v>
      </c>
      <c r="V229" s="35">
        <v>0</v>
      </c>
      <c r="W229" s="35">
        <v>25724526</v>
      </c>
    </row>
    <row r="230" spans="1:23" ht="11.25">
      <c r="A230" s="28" t="s">
        <v>26</v>
      </c>
      <c r="B230" s="29" t="s">
        <v>417</v>
      </c>
      <c r="C230" s="30" t="s">
        <v>418</v>
      </c>
      <c r="D230" s="31">
        <v>1199168400</v>
      </c>
      <c r="E230" s="32">
        <v>1055979036</v>
      </c>
      <c r="F230" s="32">
        <v>1272563233</v>
      </c>
      <c r="G230" s="33">
        <f t="shared" si="45"/>
        <v>1.2051027431571095</v>
      </c>
      <c r="H230" s="34">
        <v>204715482</v>
      </c>
      <c r="I230" s="32">
        <v>84433308</v>
      </c>
      <c r="J230" s="35">
        <v>80938187</v>
      </c>
      <c r="K230" s="35">
        <v>370086977</v>
      </c>
      <c r="L230" s="34">
        <v>86897967</v>
      </c>
      <c r="M230" s="32">
        <v>71605818</v>
      </c>
      <c r="N230" s="35">
        <v>135397929</v>
      </c>
      <c r="O230" s="35">
        <v>293901714</v>
      </c>
      <c r="P230" s="34">
        <v>68281336</v>
      </c>
      <c r="Q230" s="32">
        <v>102372352</v>
      </c>
      <c r="R230" s="35">
        <v>180486469</v>
      </c>
      <c r="S230" s="35">
        <v>351140157</v>
      </c>
      <c r="T230" s="34">
        <v>76541459</v>
      </c>
      <c r="U230" s="32">
        <v>80257733</v>
      </c>
      <c r="V230" s="35">
        <v>100635193</v>
      </c>
      <c r="W230" s="35">
        <v>257434385</v>
      </c>
    </row>
    <row r="231" spans="1:23" ht="11.25">
      <c r="A231" s="28" t="s">
        <v>45</v>
      </c>
      <c r="B231" s="29" t="s">
        <v>419</v>
      </c>
      <c r="C231" s="30" t="s">
        <v>420</v>
      </c>
      <c r="D231" s="31">
        <v>300226119</v>
      </c>
      <c r="E231" s="32">
        <v>304985710</v>
      </c>
      <c r="F231" s="32">
        <v>285574071</v>
      </c>
      <c r="G231" s="33">
        <f t="shared" si="45"/>
        <v>0.9363522999159535</v>
      </c>
      <c r="H231" s="34">
        <v>104095539</v>
      </c>
      <c r="I231" s="32">
        <v>310445</v>
      </c>
      <c r="J231" s="35">
        <v>188283</v>
      </c>
      <c r="K231" s="35">
        <v>104594267</v>
      </c>
      <c r="L231" s="34">
        <v>735326</v>
      </c>
      <c r="M231" s="32">
        <v>1425778</v>
      </c>
      <c r="N231" s="35">
        <v>90590861</v>
      </c>
      <c r="O231" s="35">
        <v>92751965</v>
      </c>
      <c r="P231" s="34">
        <v>9470812</v>
      </c>
      <c r="Q231" s="32">
        <v>376021</v>
      </c>
      <c r="R231" s="35">
        <v>76301133</v>
      </c>
      <c r="S231" s="35">
        <v>86147966</v>
      </c>
      <c r="T231" s="34">
        <v>248812</v>
      </c>
      <c r="U231" s="32">
        <v>467621</v>
      </c>
      <c r="V231" s="35">
        <v>1363440</v>
      </c>
      <c r="W231" s="35">
        <v>2079873</v>
      </c>
    </row>
    <row r="232" spans="1:23" ht="11.25">
      <c r="A232" s="36"/>
      <c r="B232" s="37" t="s">
        <v>421</v>
      </c>
      <c r="C232" s="38"/>
      <c r="D232" s="39">
        <f>SUM(D224:D231)</f>
        <v>2859540616</v>
      </c>
      <c r="E232" s="40">
        <f>SUM(E224:E231)</f>
        <v>2665871449</v>
      </c>
      <c r="F232" s="40">
        <f>SUM(F224:F231)</f>
        <v>2930257050</v>
      </c>
      <c r="G232" s="41">
        <f t="shared" si="45"/>
        <v>1.0991741747709456</v>
      </c>
      <c r="H232" s="42">
        <f aca="true" t="shared" si="46" ref="H232:W232">SUM(H224:H231)</f>
        <v>503146436</v>
      </c>
      <c r="I232" s="40">
        <f t="shared" si="46"/>
        <v>163422259</v>
      </c>
      <c r="J232" s="43">
        <f t="shared" si="46"/>
        <v>167945552</v>
      </c>
      <c r="K232" s="43">
        <f t="shared" si="46"/>
        <v>834514247</v>
      </c>
      <c r="L232" s="42">
        <f t="shared" si="46"/>
        <v>193348134</v>
      </c>
      <c r="M232" s="40">
        <f t="shared" si="46"/>
        <v>179932064</v>
      </c>
      <c r="N232" s="43">
        <f t="shared" si="46"/>
        <v>327421927</v>
      </c>
      <c r="O232" s="43">
        <f t="shared" si="46"/>
        <v>700702125</v>
      </c>
      <c r="P232" s="42">
        <f t="shared" si="46"/>
        <v>330735812</v>
      </c>
      <c r="Q232" s="40">
        <f t="shared" si="46"/>
        <v>248873458</v>
      </c>
      <c r="R232" s="43">
        <f t="shared" si="46"/>
        <v>335547121</v>
      </c>
      <c r="S232" s="43">
        <f t="shared" si="46"/>
        <v>915156391</v>
      </c>
      <c r="T232" s="42">
        <f t="shared" si="46"/>
        <v>191094007</v>
      </c>
      <c r="U232" s="40">
        <f t="shared" si="46"/>
        <v>143388602</v>
      </c>
      <c r="V232" s="43">
        <f t="shared" si="46"/>
        <v>145401678</v>
      </c>
      <c r="W232" s="43">
        <f t="shared" si="46"/>
        <v>479884287</v>
      </c>
    </row>
    <row r="233" spans="1:23" ht="11.25">
      <c r="A233" s="28" t="s">
        <v>26</v>
      </c>
      <c r="B233" s="29" t="s">
        <v>422</v>
      </c>
      <c r="C233" s="30" t="s">
        <v>423</v>
      </c>
      <c r="D233" s="31">
        <v>218829911</v>
      </c>
      <c r="E233" s="32">
        <v>218829911</v>
      </c>
      <c r="F233" s="32">
        <v>225035675</v>
      </c>
      <c r="G233" s="33">
        <f t="shared" si="45"/>
        <v>1.0283588471596097</v>
      </c>
      <c r="H233" s="34">
        <v>64928524</v>
      </c>
      <c r="I233" s="32">
        <v>15257317</v>
      </c>
      <c r="J233" s="35">
        <v>-15416534</v>
      </c>
      <c r="K233" s="35">
        <v>64769307</v>
      </c>
      <c r="L233" s="34">
        <v>15590654</v>
      </c>
      <c r="M233" s="32">
        <v>17009047</v>
      </c>
      <c r="N233" s="35">
        <v>15903723</v>
      </c>
      <c r="O233" s="35">
        <v>48503424</v>
      </c>
      <c r="P233" s="34">
        <v>23842441</v>
      </c>
      <c r="Q233" s="32">
        <v>13671782</v>
      </c>
      <c r="R233" s="35">
        <v>26454861</v>
      </c>
      <c r="S233" s="35">
        <v>63969084</v>
      </c>
      <c r="T233" s="34">
        <v>13178747</v>
      </c>
      <c r="U233" s="32">
        <v>16723109</v>
      </c>
      <c r="V233" s="35">
        <v>17892004</v>
      </c>
      <c r="W233" s="35">
        <v>47793860</v>
      </c>
    </row>
    <row r="234" spans="1:23" ht="11.25">
      <c r="A234" s="28" t="s">
        <v>26</v>
      </c>
      <c r="B234" s="29" t="s">
        <v>424</v>
      </c>
      <c r="C234" s="30" t="s">
        <v>425</v>
      </c>
      <c r="D234" s="31">
        <v>0</v>
      </c>
      <c r="E234" s="32">
        <v>0</v>
      </c>
      <c r="F234" s="32">
        <v>1145392957</v>
      </c>
      <c r="G234" s="33">
        <f t="shared" si="45"/>
        <v>0</v>
      </c>
      <c r="H234" s="34">
        <v>164576300</v>
      </c>
      <c r="I234" s="32">
        <v>99668843</v>
      </c>
      <c r="J234" s="35">
        <v>106587503</v>
      </c>
      <c r="K234" s="35">
        <v>370832646</v>
      </c>
      <c r="L234" s="34">
        <v>86833283</v>
      </c>
      <c r="M234" s="32">
        <v>89720798</v>
      </c>
      <c r="N234" s="35">
        <v>118756229</v>
      </c>
      <c r="O234" s="35">
        <v>295310310</v>
      </c>
      <c r="P234" s="34">
        <v>88399046</v>
      </c>
      <c r="Q234" s="32">
        <v>86716466</v>
      </c>
      <c r="R234" s="35">
        <v>125401581</v>
      </c>
      <c r="S234" s="35">
        <v>300517093</v>
      </c>
      <c r="T234" s="34">
        <v>90929853</v>
      </c>
      <c r="U234" s="32">
        <v>87803055</v>
      </c>
      <c r="V234" s="35">
        <v>0</v>
      </c>
      <c r="W234" s="35">
        <v>178732908</v>
      </c>
    </row>
    <row r="235" spans="1:23" ht="11.25">
      <c r="A235" s="28" t="s">
        <v>26</v>
      </c>
      <c r="B235" s="29" t="s">
        <v>426</v>
      </c>
      <c r="C235" s="30" t="s">
        <v>427</v>
      </c>
      <c r="D235" s="31">
        <v>925983292</v>
      </c>
      <c r="E235" s="32">
        <v>933882288</v>
      </c>
      <c r="F235" s="32">
        <v>887416767</v>
      </c>
      <c r="G235" s="33">
        <f t="shared" si="45"/>
        <v>0.950244777530249</v>
      </c>
      <c r="H235" s="34">
        <v>95415453</v>
      </c>
      <c r="I235" s="32">
        <v>74280763</v>
      </c>
      <c r="J235" s="35">
        <v>71758102</v>
      </c>
      <c r="K235" s="35">
        <v>241454318</v>
      </c>
      <c r="L235" s="34">
        <v>63981386</v>
      </c>
      <c r="M235" s="32">
        <v>63011528</v>
      </c>
      <c r="N235" s="35">
        <v>82241246</v>
      </c>
      <c r="O235" s="35">
        <v>209234160</v>
      </c>
      <c r="P235" s="34">
        <v>58623251</v>
      </c>
      <c r="Q235" s="32">
        <v>80574256</v>
      </c>
      <c r="R235" s="35">
        <v>83848361</v>
      </c>
      <c r="S235" s="35">
        <v>223045868</v>
      </c>
      <c r="T235" s="34">
        <v>67382647</v>
      </c>
      <c r="U235" s="32">
        <v>62392004</v>
      </c>
      <c r="V235" s="35">
        <v>83907770</v>
      </c>
      <c r="W235" s="35">
        <v>213682421</v>
      </c>
    </row>
    <row r="236" spans="1:23" ht="11.25">
      <c r="A236" s="28" t="s">
        <v>26</v>
      </c>
      <c r="B236" s="29" t="s">
        <v>428</v>
      </c>
      <c r="C236" s="30" t="s">
        <v>429</v>
      </c>
      <c r="D236" s="31">
        <v>161638610</v>
      </c>
      <c r="E236" s="32">
        <v>161638610</v>
      </c>
      <c r="F236" s="32">
        <v>142223789</v>
      </c>
      <c r="G236" s="33">
        <f t="shared" si="45"/>
        <v>0.8798874786166498</v>
      </c>
      <c r="H236" s="34">
        <v>20130059</v>
      </c>
      <c r="I236" s="32">
        <v>17922391</v>
      </c>
      <c r="J236" s="35">
        <v>6947292</v>
      </c>
      <c r="K236" s="35">
        <v>44999742</v>
      </c>
      <c r="L236" s="34">
        <v>4659767</v>
      </c>
      <c r="M236" s="32">
        <v>5891869</v>
      </c>
      <c r="N236" s="35">
        <v>8733909</v>
      </c>
      <c r="O236" s="35">
        <v>19285545</v>
      </c>
      <c r="P236" s="34">
        <v>8787442</v>
      </c>
      <c r="Q236" s="32">
        <v>16296192</v>
      </c>
      <c r="R236" s="35">
        <v>7541818</v>
      </c>
      <c r="S236" s="35">
        <v>32625452</v>
      </c>
      <c r="T236" s="34">
        <v>5796391</v>
      </c>
      <c r="U236" s="32">
        <v>39516659</v>
      </c>
      <c r="V236" s="35">
        <v>0</v>
      </c>
      <c r="W236" s="35">
        <v>45313050</v>
      </c>
    </row>
    <row r="237" spans="1:23" ht="11.25">
      <c r="A237" s="28" t="s">
        <v>26</v>
      </c>
      <c r="B237" s="29" t="s">
        <v>430</v>
      </c>
      <c r="C237" s="30" t="s">
        <v>431</v>
      </c>
      <c r="D237" s="31">
        <v>0</v>
      </c>
      <c r="E237" s="32">
        <v>381798261</v>
      </c>
      <c r="F237" s="32">
        <v>216988257</v>
      </c>
      <c r="G237" s="33">
        <f t="shared" si="45"/>
        <v>0.5683322297793284</v>
      </c>
      <c r="H237" s="34">
        <v>82981237</v>
      </c>
      <c r="I237" s="32">
        <v>1091932</v>
      </c>
      <c r="J237" s="35">
        <v>1310726</v>
      </c>
      <c r="K237" s="35">
        <v>85383895</v>
      </c>
      <c r="L237" s="34">
        <v>139373</v>
      </c>
      <c r="M237" s="32">
        <v>182360</v>
      </c>
      <c r="N237" s="35">
        <v>169959</v>
      </c>
      <c r="O237" s="35">
        <v>491692</v>
      </c>
      <c r="P237" s="34">
        <v>2202990</v>
      </c>
      <c r="Q237" s="32">
        <v>7997757</v>
      </c>
      <c r="R237" s="35">
        <v>71158351</v>
      </c>
      <c r="S237" s="35">
        <v>81359098</v>
      </c>
      <c r="T237" s="34">
        <v>1174990</v>
      </c>
      <c r="U237" s="32">
        <v>47926866</v>
      </c>
      <c r="V237" s="35">
        <v>651716</v>
      </c>
      <c r="W237" s="35">
        <v>49753572</v>
      </c>
    </row>
    <row r="238" spans="1:23" ht="11.25">
      <c r="A238" s="28" t="s">
        <v>26</v>
      </c>
      <c r="B238" s="29" t="s">
        <v>432</v>
      </c>
      <c r="C238" s="30" t="s">
        <v>433</v>
      </c>
      <c r="D238" s="31">
        <v>299876400</v>
      </c>
      <c r="E238" s="32">
        <v>400077971</v>
      </c>
      <c r="F238" s="32">
        <v>274380848</v>
      </c>
      <c r="G238" s="33">
        <f t="shared" si="45"/>
        <v>0.6858184351269868</v>
      </c>
      <c r="H238" s="34">
        <v>2245756</v>
      </c>
      <c r="I238" s="32">
        <v>71405273</v>
      </c>
      <c r="J238" s="35">
        <v>2698126</v>
      </c>
      <c r="K238" s="35">
        <v>76349155</v>
      </c>
      <c r="L238" s="34">
        <v>11178082</v>
      </c>
      <c r="M238" s="32">
        <v>9269117</v>
      </c>
      <c r="N238" s="35">
        <v>69013806</v>
      </c>
      <c r="O238" s="35">
        <v>89461005</v>
      </c>
      <c r="P238" s="34">
        <v>2951487</v>
      </c>
      <c r="Q238" s="32">
        <v>2067238</v>
      </c>
      <c r="R238" s="35">
        <v>97601074</v>
      </c>
      <c r="S238" s="35">
        <v>102619799</v>
      </c>
      <c r="T238" s="34">
        <v>3466347</v>
      </c>
      <c r="U238" s="32">
        <v>1353236</v>
      </c>
      <c r="V238" s="35">
        <v>1131306</v>
      </c>
      <c r="W238" s="35">
        <v>5950889</v>
      </c>
    </row>
    <row r="239" spans="1:23" ht="11.25">
      <c r="A239" s="28" t="s">
        <v>45</v>
      </c>
      <c r="B239" s="29" t="s">
        <v>434</v>
      </c>
      <c r="C239" s="30" t="s">
        <v>435</v>
      </c>
      <c r="D239" s="31">
        <v>325207000</v>
      </c>
      <c r="E239" s="32">
        <v>325434000</v>
      </c>
      <c r="F239" s="32">
        <v>315639723</v>
      </c>
      <c r="G239" s="33">
        <f t="shared" si="45"/>
        <v>0.9699039528752373</v>
      </c>
      <c r="H239" s="34">
        <v>122595987</v>
      </c>
      <c r="I239" s="32">
        <v>1415922</v>
      </c>
      <c r="J239" s="35">
        <v>1756165</v>
      </c>
      <c r="K239" s="35">
        <v>125768074</v>
      </c>
      <c r="L239" s="34">
        <v>1264848</v>
      </c>
      <c r="M239" s="32">
        <v>3840108</v>
      </c>
      <c r="N239" s="35">
        <v>98834165</v>
      </c>
      <c r="O239" s="35">
        <v>103939121</v>
      </c>
      <c r="P239" s="34">
        <v>1410464</v>
      </c>
      <c r="Q239" s="32">
        <v>1301170</v>
      </c>
      <c r="R239" s="35">
        <v>75019761</v>
      </c>
      <c r="S239" s="35">
        <v>77731395</v>
      </c>
      <c r="T239" s="34">
        <v>3183459</v>
      </c>
      <c r="U239" s="32">
        <v>1831523</v>
      </c>
      <c r="V239" s="35">
        <v>3186151</v>
      </c>
      <c r="W239" s="35">
        <v>8201133</v>
      </c>
    </row>
    <row r="240" spans="1:23" ht="11.25">
      <c r="A240" s="36"/>
      <c r="B240" s="37" t="s">
        <v>436</v>
      </c>
      <c r="C240" s="38"/>
      <c r="D240" s="39">
        <f>SUM(D233:D239)</f>
        <v>1931535213</v>
      </c>
      <c r="E240" s="40">
        <f>SUM(E233:E239)</f>
        <v>2421661041</v>
      </c>
      <c r="F240" s="40">
        <f>SUM(F233:F239)</f>
        <v>3207078016</v>
      </c>
      <c r="G240" s="41">
        <f t="shared" si="45"/>
        <v>1.3243298552945586</v>
      </c>
      <c r="H240" s="42">
        <f aca="true" t="shared" si="47" ref="H240:W240">SUM(H233:H239)</f>
        <v>552873316</v>
      </c>
      <c r="I240" s="40">
        <f t="shared" si="47"/>
        <v>281042441</v>
      </c>
      <c r="J240" s="43">
        <f t="shared" si="47"/>
        <v>175641380</v>
      </c>
      <c r="K240" s="43">
        <f t="shared" si="47"/>
        <v>1009557137</v>
      </c>
      <c r="L240" s="42">
        <f t="shared" si="47"/>
        <v>183647393</v>
      </c>
      <c r="M240" s="40">
        <f t="shared" si="47"/>
        <v>188924827</v>
      </c>
      <c r="N240" s="43">
        <f t="shared" si="47"/>
        <v>393653037</v>
      </c>
      <c r="O240" s="43">
        <f t="shared" si="47"/>
        <v>766225257</v>
      </c>
      <c r="P240" s="42">
        <f t="shared" si="47"/>
        <v>186217121</v>
      </c>
      <c r="Q240" s="40">
        <f t="shared" si="47"/>
        <v>208624861</v>
      </c>
      <c r="R240" s="43">
        <f t="shared" si="47"/>
        <v>487025807</v>
      </c>
      <c r="S240" s="43">
        <f t="shared" si="47"/>
        <v>881867789</v>
      </c>
      <c r="T240" s="42">
        <f t="shared" si="47"/>
        <v>185112434</v>
      </c>
      <c r="U240" s="40">
        <f t="shared" si="47"/>
        <v>257546452</v>
      </c>
      <c r="V240" s="43">
        <f t="shared" si="47"/>
        <v>106768947</v>
      </c>
      <c r="W240" s="43">
        <f t="shared" si="47"/>
        <v>549427833</v>
      </c>
    </row>
    <row r="241" spans="1:23" ht="11.25">
      <c r="A241" s="28" t="s">
        <v>26</v>
      </c>
      <c r="B241" s="29" t="s">
        <v>437</v>
      </c>
      <c r="C241" s="30" t="s">
        <v>438</v>
      </c>
      <c r="D241" s="31">
        <v>276668174</v>
      </c>
      <c r="E241" s="32">
        <v>276668174</v>
      </c>
      <c r="F241" s="32">
        <v>194283080</v>
      </c>
      <c r="G241" s="33">
        <f t="shared" si="45"/>
        <v>0.7022241741473307</v>
      </c>
      <c r="H241" s="34">
        <v>37105692</v>
      </c>
      <c r="I241" s="32">
        <v>9108845</v>
      </c>
      <c r="J241" s="35">
        <v>10618719</v>
      </c>
      <c r="K241" s="35">
        <v>56833256</v>
      </c>
      <c r="L241" s="34">
        <v>9535317</v>
      </c>
      <c r="M241" s="32">
        <v>8624990</v>
      </c>
      <c r="N241" s="35">
        <v>7697495</v>
      </c>
      <c r="O241" s="35">
        <v>25857802</v>
      </c>
      <c r="P241" s="34">
        <v>10226813</v>
      </c>
      <c r="Q241" s="32">
        <v>14198455</v>
      </c>
      <c r="R241" s="35">
        <v>10540747</v>
      </c>
      <c r="S241" s="35">
        <v>34966015</v>
      </c>
      <c r="T241" s="34">
        <v>25492313</v>
      </c>
      <c r="U241" s="32">
        <v>22359498</v>
      </c>
      <c r="V241" s="35">
        <v>28774196</v>
      </c>
      <c r="W241" s="35">
        <v>76626007</v>
      </c>
    </row>
    <row r="242" spans="1:23" ht="11.25">
      <c r="A242" s="28" t="s">
        <v>26</v>
      </c>
      <c r="B242" s="29" t="s">
        <v>439</v>
      </c>
      <c r="C242" s="30" t="s">
        <v>440</v>
      </c>
      <c r="D242" s="31">
        <v>1320401370</v>
      </c>
      <c r="E242" s="32">
        <v>1599731487</v>
      </c>
      <c r="F242" s="32">
        <v>1295700628</v>
      </c>
      <c r="G242" s="33">
        <f t="shared" si="45"/>
        <v>0.8099488186169583</v>
      </c>
      <c r="H242" s="34">
        <v>202261440</v>
      </c>
      <c r="I242" s="32">
        <v>72274254</v>
      </c>
      <c r="J242" s="35">
        <v>84410970</v>
      </c>
      <c r="K242" s="35">
        <v>358946664</v>
      </c>
      <c r="L242" s="34">
        <v>91872686</v>
      </c>
      <c r="M242" s="32">
        <v>81021259</v>
      </c>
      <c r="N242" s="35">
        <v>170310496</v>
      </c>
      <c r="O242" s="35">
        <v>343204441</v>
      </c>
      <c r="P242" s="34">
        <v>83431359</v>
      </c>
      <c r="Q242" s="32">
        <v>64570595</v>
      </c>
      <c r="R242" s="35">
        <v>156853399</v>
      </c>
      <c r="S242" s="35">
        <v>304855353</v>
      </c>
      <c r="T242" s="34">
        <v>113093956</v>
      </c>
      <c r="U242" s="32">
        <v>82069965</v>
      </c>
      <c r="V242" s="35">
        <v>93530249</v>
      </c>
      <c r="W242" s="35">
        <v>288694170</v>
      </c>
    </row>
    <row r="243" spans="1:23" ht="11.25">
      <c r="A243" s="28" t="s">
        <v>26</v>
      </c>
      <c r="B243" s="29" t="s">
        <v>441</v>
      </c>
      <c r="C243" s="30" t="s">
        <v>442</v>
      </c>
      <c r="D243" s="31">
        <v>0</v>
      </c>
      <c r="E243" s="32">
        <v>0</v>
      </c>
      <c r="F243" s="32">
        <v>193708545</v>
      </c>
      <c r="G243" s="33">
        <f t="shared" si="45"/>
        <v>0</v>
      </c>
      <c r="H243" s="34">
        <v>26635422</v>
      </c>
      <c r="I243" s="32">
        <v>2648158</v>
      </c>
      <c r="J243" s="35">
        <v>5836133</v>
      </c>
      <c r="K243" s="35">
        <v>35119713</v>
      </c>
      <c r="L243" s="34">
        <v>9538151</v>
      </c>
      <c r="M243" s="32">
        <v>11816916</v>
      </c>
      <c r="N243" s="35">
        <v>9738799</v>
      </c>
      <c r="O243" s="35">
        <v>31093866</v>
      </c>
      <c r="P243" s="34">
        <v>50561148</v>
      </c>
      <c r="Q243" s="32">
        <v>14525631</v>
      </c>
      <c r="R243" s="35">
        <v>39599021</v>
      </c>
      <c r="S243" s="35">
        <v>104685800</v>
      </c>
      <c r="T243" s="34">
        <v>6174535</v>
      </c>
      <c r="U243" s="32">
        <v>16634631</v>
      </c>
      <c r="V243" s="35">
        <v>0</v>
      </c>
      <c r="W243" s="35">
        <v>22809166</v>
      </c>
    </row>
    <row r="244" spans="1:23" ht="11.25">
      <c r="A244" s="28" t="s">
        <v>26</v>
      </c>
      <c r="B244" s="29" t="s">
        <v>443</v>
      </c>
      <c r="C244" s="30" t="s">
        <v>444</v>
      </c>
      <c r="D244" s="31">
        <v>509342520</v>
      </c>
      <c r="E244" s="32">
        <v>509342520</v>
      </c>
      <c r="F244" s="32">
        <v>506453639</v>
      </c>
      <c r="G244" s="33">
        <f t="shared" si="45"/>
        <v>0.9943282155198824</v>
      </c>
      <c r="H244" s="34">
        <v>169844493</v>
      </c>
      <c r="I244" s="32">
        <v>14748502</v>
      </c>
      <c r="J244" s="35">
        <v>8357528</v>
      </c>
      <c r="K244" s="35">
        <v>192950523</v>
      </c>
      <c r="L244" s="34">
        <v>15766701</v>
      </c>
      <c r="M244" s="32">
        <v>89207431</v>
      </c>
      <c r="N244" s="35">
        <v>52963007</v>
      </c>
      <c r="O244" s="35">
        <v>157937139</v>
      </c>
      <c r="P244" s="34">
        <v>6351913</v>
      </c>
      <c r="Q244" s="32">
        <v>38849946</v>
      </c>
      <c r="R244" s="35">
        <v>71861064</v>
      </c>
      <c r="S244" s="35">
        <v>117062923</v>
      </c>
      <c r="T244" s="34">
        <v>13220064</v>
      </c>
      <c r="U244" s="32">
        <v>12205551</v>
      </c>
      <c r="V244" s="35">
        <v>13077439</v>
      </c>
      <c r="W244" s="35">
        <v>38503054</v>
      </c>
    </row>
    <row r="245" spans="1:23" ht="11.25">
      <c r="A245" s="28" t="s">
        <v>26</v>
      </c>
      <c r="B245" s="29" t="s">
        <v>445</v>
      </c>
      <c r="C245" s="30" t="s">
        <v>446</v>
      </c>
      <c r="D245" s="31">
        <v>1160994</v>
      </c>
      <c r="E245" s="32">
        <v>1466225000</v>
      </c>
      <c r="F245" s="32">
        <v>667101675</v>
      </c>
      <c r="G245" s="33">
        <f t="shared" si="45"/>
        <v>0.4549790618765878</v>
      </c>
      <c r="H245" s="34">
        <v>392727789</v>
      </c>
      <c r="I245" s="32">
        <v>16076182</v>
      </c>
      <c r="J245" s="35">
        <v>29510783</v>
      </c>
      <c r="K245" s="35">
        <v>438314754</v>
      </c>
      <c r="L245" s="34">
        <v>7354922</v>
      </c>
      <c r="M245" s="32">
        <v>28985109</v>
      </c>
      <c r="N245" s="35">
        <v>154660615</v>
      </c>
      <c r="O245" s="35">
        <v>191000646</v>
      </c>
      <c r="P245" s="34">
        <v>23943648</v>
      </c>
      <c r="Q245" s="32">
        <v>8376867</v>
      </c>
      <c r="R245" s="35">
        <v>1605787</v>
      </c>
      <c r="S245" s="35">
        <v>33926302</v>
      </c>
      <c r="T245" s="34">
        <v>123109</v>
      </c>
      <c r="U245" s="32">
        <v>3736864</v>
      </c>
      <c r="V245" s="35">
        <v>0</v>
      </c>
      <c r="W245" s="35">
        <v>3859973</v>
      </c>
    </row>
    <row r="246" spans="1:23" ht="11.25">
      <c r="A246" s="28" t="s">
        <v>45</v>
      </c>
      <c r="B246" s="29" t="s">
        <v>447</v>
      </c>
      <c r="C246" s="30" t="s">
        <v>448</v>
      </c>
      <c r="D246" s="31">
        <v>176572000</v>
      </c>
      <c r="E246" s="32">
        <v>176572000</v>
      </c>
      <c r="F246" s="32">
        <v>128618504</v>
      </c>
      <c r="G246" s="33">
        <f t="shared" si="45"/>
        <v>0.7284195908751104</v>
      </c>
      <c r="H246" s="34">
        <v>71166547</v>
      </c>
      <c r="I246" s="32">
        <v>1776690</v>
      </c>
      <c r="J246" s="35">
        <v>182383</v>
      </c>
      <c r="K246" s="35">
        <v>73125620</v>
      </c>
      <c r="L246" s="34">
        <v>101845</v>
      </c>
      <c r="M246" s="32">
        <v>54661315</v>
      </c>
      <c r="N246" s="35">
        <v>119581</v>
      </c>
      <c r="O246" s="35">
        <v>54882741</v>
      </c>
      <c r="P246" s="34">
        <v>128831</v>
      </c>
      <c r="Q246" s="32">
        <v>277806</v>
      </c>
      <c r="R246" s="35">
        <v>10284</v>
      </c>
      <c r="S246" s="35">
        <v>416921</v>
      </c>
      <c r="T246" s="34">
        <v>183295</v>
      </c>
      <c r="U246" s="32">
        <v>9927</v>
      </c>
      <c r="V246" s="35">
        <v>0</v>
      </c>
      <c r="W246" s="35">
        <v>193222</v>
      </c>
    </row>
    <row r="247" spans="1:23" ht="11.25">
      <c r="A247" s="58"/>
      <c r="B247" s="59" t="s">
        <v>449</v>
      </c>
      <c r="C247" s="60"/>
      <c r="D247" s="61">
        <f>SUM(D241:D246)</f>
        <v>2284145058</v>
      </c>
      <c r="E247" s="62">
        <f>SUM(E241:E246)</f>
        <v>4028539181</v>
      </c>
      <c r="F247" s="62">
        <f>SUM(F241:F246)</f>
        <v>2985866071</v>
      </c>
      <c r="G247" s="63">
        <f t="shared" si="45"/>
        <v>0.7411783618941548</v>
      </c>
      <c r="H247" s="64">
        <f aca="true" t="shared" si="48" ref="H247:W247">SUM(H241:H246)</f>
        <v>899741383</v>
      </c>
      <c r="I247" s="62">
        <f t="shared" si="48"/>
        <v>116632631</v>
      </c>
      <c r="J247" s="65">
        <f t="shared" si="48"/>
        <v>138916516</v>
      </c>
      <c r="K247" s="65">
        <f t="shared" si="48"/>
        <v>1155290530</v>
      </c>
      <c r="L247" s="64">
        <f t="shared" si="48"/>
        <v>134169622</v>
      </c>
      <c r="M247" s="62">
        <f t="shared" si="48"/>
        <v>274317020</v>
      </c>
      <c r="N247" s="65">
        <f t="shared" si="48"/>
        <v>395489993</v>
      </c>
      <c r="O247" s="65">
        <f t="shared" si="48"/>
        <v>803976635</v>
      </c>
      <c r="P247" s="64">
        <f t="shared" si="48"/>
        <v>174643712</v>
      </c>
      <c r="Q247" s="62">
        <f t="shared" si="48"/>
        <v>140799300</v>
      </c>
      <c r="R247" s="65">
        <f t="shared" si="48"/>
        <v>280470302</v>
      </c>
      <c r="S247" s="65">
        <f t="shared" si="48"/>
        <v>595913314</v>
      </c>
      <c r="T247" s="64">
        <f t="shared" si="48"/>
        <v>158287272</v>
      </c>
      <c r="U247" s="62">
        <f t="shared" si="48"/>
        <v>137016436</v>
      </c>
      <c r="V247" s="65">
        <f t="shared" si="48"/>
        <v>135381884</v>
      </c>
      <c r="W247" s="65">
        <f t="shared" si="48"/>
        <v>430685592</v>
      </c>
    </row>
    <row r="248" spans="1:23" ht="11.25">
      <c r="A248" s="44"/>
      <c r="B248" s="45" t="s">
        <v>450</v>
      </c>
      <c r="C248" s="46"/>
      <c r="D248" s="47">
        <f>SUM(D224:D231,D233:D239,D241:D246)</f>
        <v>7075220887</v>
      </c>
      <c r="E248" s="48">
        <f>SUM(E224:E231,E233:E239,E241:E246)</f>
        <v>9116071671</v>
      </c>
      <c r="F248" s="48">
        <f>SUM(F224:F231,F233:F239,F241:F246)</f>
        <v>9123201137</v>
      </c>
      <c r="G248" s="49">
        <f t="shared" si="45"/>
        <v>1.0007820765629432</v>
      </c>
      <c r="H248" s="50">
        <f aca="true" t="shared" si="49" ref="H248:W248">SUM(H224:H231,H233:H239,H241:H246)</f>
        <v>1955761135</v>
      </c>
      <c r="I248" s="48">
        <f t="shared" si="49"/>
        <v>561097331</v>
      </c>
      <c r="J248" s="51">
        <f t="shared" si="49"/>
        <v>482503448</v>
      </c>
      <c r="K248" s="51">
        <f t="shared" si="49"/>
        <v>2999361914</v>
      </c>
      <c r="L248" s="50">
        <f t="shared" si="49"/>
        <v>511165149</v>
      </c>
      <c r="M248" s="48">
        <f t="shared" si="49"/>
        <v>643173911</v>
      </c>
      <c r="N248" s="51">
        <f t="shared" si="49"/>
        <v>1116564957</v>
      </c>
      <c r="O248" s="51">
        <f t="shared" si="49"/>
        <v>2270904017</v>
      </c>
      <c r="P248" s="50">
        <f t="shared" si="49"/>
        <v>691596645</v>
      </c>
      <c r="Q248" s="48">
        <f t="shared" si="49"/>
        <v>598297619</v>
      </c>
      <c r="R248" s="51">
        <f t="shared" si="49"/>
        <v>1103043230</v>
      </c>
      <c r="S248" s="51">
        <f t="shared" si="49"/>
        <v>2392937494</v>
      </c>
      <c r="T248" s="50">
        <f t="shared" si="49"/>
        <v>534493713</v>
      </c>
      <c r="U248" s="48">
        <f t="shared" si="49"/>
        <v>537951490</v>
      </c>
      <c r="V248" s="51">
        <f t="shared" si="49"/>
        <v>387552509</v>
      </c>
      <c r="W248" s="51">
        <f t="shared" si="49"/>
        <v>1459997712</v>
      </c>
    </row>
    <row r="249" spans="1:23" ht="11.25">
      <c r="A249" s="20"/>
      <c r="B249" s="52"/>
      <c r="C249" s="53"/>
      <c r="D249" s="54"/>
      <c r="E249" s="55"/>
      <c r="F249" s="55"/>
      <c r="G249" s="25"/>
      <c r="H249" s="34"/>
      <c r="I249" s="40"/>
      <c r="J249" s="35"/>
      <c r="K249" s="35"/>
      <c r="L249" s="34"/>
      <c r="M249" s="40"/>
      <c r="N249" s="35"/>
      <c r="O249" s="35"/>
      <c r="P249" s="34"/>
      <c r="Q249" s="40"/>
      <c r="R249" s="35"/>
      <c r="S249" s="35"/>
      <c r="T249" s="34"/>
      <c r="U249" s="40"/>
      <c r="V249" s="35"/>
      <c r="W249" s="35"/>
    </row>
    <row r="250" spans="1:23" ht="11.25">
      <c r="A250" s="20"/>
      <c r="B250" s="21" t="s">
        <v>451</v>
      </c>
      <c r="C250" s="22"/>
      <c r="D250" s="57"/>
      <c r="E250" s="55"/>
      <c r="F250" s="55"/>
      <c r="G250" s="25"/>
      <c r="H250" s="34"/>
      <c r="I250" s="32"/>
      <c r="J250" s="35"/>
      <c r="K250" s="35"/>
      <c r="L250" s="34"/>
      <c r="M250" s="32"/>
      <c r="N250" s="35"/>
      <c r="O250" s="35"/>
      <c r="P250" s="34"/>
      <c r="Q250" s="32"/>
      <c r="R250" s="35"/>
      <c r="S250" s="35"/>
      <c r="T250" s="34"/>
      <c r="U250" s="32"/>
      <c r="V250" s="35"/>
      <c r="W250" s="35"/>
    </row>
    <row r="251" spans="1:23" ht="11.25">
      <c r="A251" s="28" t="s">
        <v>26</v>
      </c>
      <c r="B251" s="29" t="s">
        <v>452</v>
      </c>
      <c r="C251" s="30" t="s">
        <v>453</v>
      </c>
      <c r="D251" s="31">
        <v>284362152</v>
      </c>
      <c r="E251" s="32">
        <v>217405662</v>
      </c>
      <c r="F251" s="32">
        <v>184661338</v>
      </c>
      <c r="G251" s="33">
        <f aca="true" t="shared" si="50" ref="G251:G278">IF($E251=0,0,$F251/$E251)</f>
        <v>0.849386056927993</v>
      </c>
      <c r="H251" s="34">
        <v>61443423</v>
      </c>
      <c r="I251" s="32">
        <v>2042146</v>
      </c>
      <c r="J251" s="35">
        <v>4120950</v>
      </c>
      <c r="K251" s="35">
        <v>67606519</v>
      </c>
      <c r="L251" s="34">
        <v>2067595</v>
      </c>
      <c r="M251" s="32">
        <v>47815563</v>
      </c>
      <c r="N251" s="35">
        <v>3454581</v>
      </c>
      <c r="O251" s="35">
        <v>53337739</v>
      </c>
      <c r="P251" s="34">
        <v>5607515</v>
      </c>
      <c r="Q251" s="32">
        <v>2790719</v>
      </c>
      <c r="R251" s="35">
        <v>38016344</v>
      </c>
      <c r="S251" s="35">
        <v>46414578</v>
      </c>
      <c r="T251" s="34">
        <v>3630620</v>
      </c>
      <c r="U251" s="32">
        <v>11333796</v>
      </c>
      <c r="V251" s="35">
        <v>2338086</v>
      </c>
      <c r="W251" s="35">
        <v>17302502</v>
      </c>
    </row>
    <row r="252" spans="1:23" ht="11.25">
      <c r="A252" s="28" t="s">
        <v>26</v>
      </c>
      <c r="B252" s="29" t="s">
        <v>454</v>
      </c>
      <c r="C252" s="30" t="s">
        <v>455</v>
      </c>
      <c r="D252" s="31">
        <v>949774000</v>
      </c>
      <c r="E252" s="32">
        <v>949774000</v>
      </c>
      <c r="F252" s="32">
        <v>1153214582</v>
      </c>
      <c r="G252" s="33">
        <f t="shared" si="50"/>
        <v>1.214198937852584</v>
      </c>
      <c r="H252" s="34">
        <v>156304319</v>
      </c>
      <c r="I252" s="32">
        <v>199188754</v>
      </c>
      <c r="J252" s="35">
        <v>67907052</v>
      </c>
      <c r="K252" s="35">
        <v>423400125</v>
      </c>
      <c r="L252" s="34">
        <v>61737896</v>
      </c>
      <c r="M252" s="32">
        <v>58915606</v>
      </c>
      <c r="N252" s="35">
        <v>223503655</v>
      </c>
      <c r="O252" s="35">
        <v>344157157</v>
      </c>
      <c r="P252" s="34">
        <v>47522177</v>
      </c>
      <c r="Q252" s="32">
        <v>67101482</v>
      </c>
      <c r="R252" s="35">
        <v>108053994</v>
      </c>
      <c r="S252" s="35">
        <v>222677653</v>
      </c>
      <c r="T252" s="34">
        <v>50229698</v>
      </c>
      <c r="U252" s="32">
        <v>58406284</v>
      </c>
      <c r="V252" s="35">
        <v>54343665</v>
      </c>
      <c r="W252" s="35">
        <v>162979647</v>
      </c>
    </row>
    <row r="253" spans="1:23" ht="11.25">
      <c r="A253" s="28" t="s">
        <v>26</v>
      </c>
      <c r="B253" s="29" t="s">
        <v>456</v>
      </c>
      <c r="C253" s="30" t="s">
        <v>457</v>
      </c>
      <c r="D253" s="31">
        <v>2246388555</v>
      </c>
      <c r="E253" s="32">
        <v>2277810641</v>
      </c>
      <c r="F253" s="32">
        <v>1867193153</v>
      </c>
      <c r="G253" s="33">
        <f t="shared" si="50"/>
        <v>0.8197315085771434</v>
      </c>
      <c r="H253" s="34">
        <v>213087876</v>
      </c>
      <c r="I253" s="32">
        <v>132477140</v>
      </c>
      <c r="J253" s="35">
        <v>128672908</v>
      </c>
      <c r="K253" s="35">
        <v>474237924</v>
      </c>
      <c r="L253" s="34">
        <v>175914426</v>
      </c>
      <c r="M253" s="32">
        <v>173202566</v>
      </c>
      <c r="N253" s="35">
        <v>195559624</v>
      </c>
      <c r="O253" s="35">
        <v>544676616</v>
      </c>
      <c r="P253" s="34">
        <v>147849061</v>
      </c>
      <c r="Q253" s="32">
        <v>126647262</v>
      </c>
      <c r="R253" s="35">
        <v>143774743</v>
      </c>
      <c r="S253" s="35">
        <v>418271066</v>
      </c>
      <c r="T253" s="34">
        <v>185700792</v>
      </c>
      <c r="U253" s="32">
        <v>52548623</v>
      </c>
      <c r="V253" s="35">
        <v>191758132</v>
      </c>
      <c r="W253" s="35">
        <v>430007547</v>
      </c>
    </row>
    <row r="254" spans="1:23" ht="11.25">
      <c r="A254" s="28" t="s">
        <v>26</v>
      </c>
      <c r="B254" s="29" t="s">
        <v>458</v>
      </c>
      <c r="C254" s="30" t="s">
        <v>459</v>
      </c>
      <c r="D254" s="31">
        <v>101117147</v>
      </c>
      <c r="E254" s="32">
        <v>109322042</v>
      </c>
      <c r="F254" s="32">
        <v>121121948</v>
      </c>
      <c r="G254" s="33">
        <f t="shared" si="50"/>
        <v>1.1079371166521021</v>
      </c>
      <c r="H254" s="34">
        <v>12360899</v>
      </c>
      <c r="I254" s="32">
        <v>5926758</v>
      </c>
      <c r="J254" s="35">
        <v>20561027</v>
      </c>
      <c r="K254" s="35">
        <v>38848684</v>
      </c>
      <c r="L254" s="34">
        <v>9351425</v>
      </c>
      <c r="M254" s="32">
        <v>26997030</v>
      </c>
      <c r="N254" s="35">
        <v>9116910</v>
      </c>
      <c r="O254" s="35">
        <v>45465365</v>
      </c>
      <c r="P254" s="34">
        <v>4605000</v>
      </c>
      <c r="Q254" s="32">
        <v>4474509</v>
      </c>
      <c r="R254" s="35">
        <v>14543414</v>
      </c>
      <c r="S254" s="35">
        <v>23622923</v>
      </c>
      <c r="T254" s="34">
        <v>3370553</v>
      </c>
      <c r="U254" s="32">
        <v>3985240</v>
      </c>
      <c r="V254" s="35">
        <v>5829183</v>
      </c>
      <c r="W254" s="35">
        <v>13184976</v>
      </c>
    </row>
    <row r="255" spans="1:23" ht="11.25">
      <c r="A255" s="28" t="s">
        <v>26</v>
      </c>
      <c r="B255" s="29" t="s">
        <v>460</v>
      </c>
      <c r="C255" s="30" t="s">
        <v>461</v>
      </c>
      <c r="D255" s="31">
        <v>448101028</v>
      </c>
      <c r="E255" s="32">
        <v>325023698</v>
      </c>
      <c r="F255" s="32">
        <v>336154724</v>
      </c>
      <c r="G255" s="33">
        <f t="shared" si="50"/>
        <v>1.034246813596958</v>
      </c>
      <c r="H255" s="34">
        <v>94372643</v>
      </c>
      <c r="I255" s="32">
        <v>8025895</v>
      </c>
      <c r="J255" s="35">
        <v>11175465</v>
      </c>
      <c r="K255" s="35">
        <v>113574003</v>
      </c>
      <c r="L255" s="34">
        <v>14881738</v>
      </c>
      <c r="M255" s="32">
        <v>75885796</v>
      </c>
      <c r="N255" s="35">
        <v>9414085</v>
      </c>
      <c r="O255" s="35">
        <v>100181619</v>
      </c>
      <c r="P255" s="34">
        <v>13425406</v>
      </c>
      <c r="Q255" s="32">
        <v>10427574</v>
      </c>
      <c r="R255" s="35">
        <v>62590183</v>
      </c>
      <c r="S255" s="35">
        <v>86443163</v>
      </c>
      <c r="T255" s="34">
        <v>10839594</v>
      </c>
      <c r="U255" s="32">
        <v>11899896</v>
      </c>
      <c r="V255" s="35">
        <v>13216449</v>
      </c>
      <c r="W255" s="35">
        <v>35955939</v>
      </c>
    </row>
    <row r="256" spans="1:23" ht="11.25">
      <c r="A256" s="28" t="s">
        <v>45</v>
      </c>
      <c r="B256" s="29" t="s">
        <v>462</v>
      </c>
      <c r="C256" s="30" t="s">
        <v>463</v>
      </c>
      <c r="D256" s="31">
        <v>353721000</v>
      </c>
      <c r="E256" s="32">
        <v>370408000</v>
      </c>
      <c r="F256" s="32">
        <v>272398761</v>
      </c>
      <c r="G256" s="33">
        <f t="shared" si="50"/>
        <v>0.7354019378631131</v>
      </c>
      <c r="H256" s="34">
        <v>98964885</v>
      </c>
      <c r="I256" s="32">
        <v>138793</v>
      </c>
      <c r="J256" s="35">
        <v>996343</v>
      </c>
      <c r="K256" s="35">
        <v>100100021</v>
      </c>
      <c r="L256" s="34">
        <v>1722382</v>
      </c>
      <c r="M256" s="32">
        <v>82934922</v>
      </c>
      <c r="N256" s="35">
        <v>2822654</v>
      </c>
      <c r="O256" s="35">
        <v>87479958</v>
      </c>
      <c r="P256" s="34">
        <v>5828023</v>
      </c>
      <c r="Q256" s="32">
        <v>628394</v>
      </c>
      <c r="R256" s="35">
        <v>58778202</v>
      </c>
      <c r="S256" s="35">
        <v>65234619</v>
      </c>
      <c r="T256" s="34">
        <v>770022</v>
      </c>
      <c r="U256" s="32">
        <v>18216016</v>
      </c>
      <c r="V256" s="35">
        <v>598125</v>
      </c>
      <c r="W256" s="35">
        <v>19584163</v>
      </c>
    </row>
    <row r="257" spans="1:23" ht="11.25">
      <c r="A257" s="36"/>
      <c r="B257" s="37" t="s">
        <v>464</v>
      </c>
      <c r="C257" s="38"/>
      <c r="D257" s="39">
        <f>SUM(D251:D256)</f>
        <v>4383463882</v>
      </c>
      <c r="E257" s="40">
        <f>SUM(E251:E256)</f>
        <v>4249744043</v>
      </c>
      <c r="F257" s="40">
        <f>SUM(F251:F256)</f>
        <v>3934744506</v>
      </c>
      <c r="G257" s="41">
        <f t="shared" si="50"/>
        <v>0.9258779978716944</v>
      </c>
      <c r="H257" s="42">
        <f aca="true" t="shared" si="51" ref="H257:W257">SUM(H251:H256)</f>
        <v>636534045</v>
      </c>
      <c r="I257" s="40">
        <f t="shared" si="51"/>
        <v>347799486</v>
      </c>
      <c r="J257" s="43">
        <f t="shared" si="51"/>
        <v>233433745</v>
      </c>
      <c r="K257" s="43">
        <f t="shared" si="51"/>
        <v>1217767276</v>
      </c>
      <c r="L257" s="42">
        <f t="shared" si="51"/>
        <v>265675462</v>
      </c>
      <c r="M257" s="40">
        <f t="shared" si="51"/>
        <v>465751483</v>
      </c>
      <c r="N257" s="43">
        <f t="shared" si="51"/>
        <v>443871509</v>
      </c>
      <c r="O257" s="43">
        <f t="shared" si="51"/>
        <v>1175298454</v>
      </c>
      <c r="P257" s="42">
        <f t="shared" si="51"/>
        <v>224837182</v>
      </c>
      <c r="Q257" s="40">
        <f t="shared" si="51"/>
        <v>212069940</v>
      </c>
      <c r="R257" s="43">
        <f t="shared" si="51"/>
        <v>425756880</v>
      </c>
      <c r="S257" s="43">
        <f t="shared" si="51"/>
        <v>862664002</v>
      </c>
      <c r="T257" s="42">
        <f t="shared" si="51"/>
        <v>254541279</v>
      </c>
      <c r="U257" s="40">
        <f t="shared" si="51"/>
        <v>156389855</v>
      </c>
      <c r="V257" s="43">
        <f t="shared" si="51"/>
        <v>268083640</v>
      </c>
      <c r="W257" s="43">
        <f t="shared" si="51"/>
        <v>679014774</v>
      </c>
    </row>
    <row r="258" spans="1:23" ht="11.25">
      <c r="A258" s="28" t="s">
        <v>26</v>
      </c>
      <c r="B258" s="29" t="s">
        <v>465</v>
      </c>
      <c r="C258" s="30" t="s">
        <v>466</v>
      </c>
      <c r="D258" s="31">
        <v>83099001</v>
      </c>
      <c r="E258" s="32">
        <v>73164195</v>
      </c>
      <c r="F258" s="32">
        <v>89849123</v>
      </c>
      <c r="G258" s="33">
        <f t="shared" si="50"/>
        <v>1.2280477219765762</v>
      </c>
      <c r="H258" s="34">
        <v>40914632</v>
      </c>
      <c r="I258" s="32">
        <v>119783</v>
      </c>
      <c r="J258" s="35">
        <v>113111</v>
      </c>
      <c r="K258" s="35">
        <v>41147526</v>
      </c>
      <c r="L258" s="34">
        <v>5099240</v>
      </c>
      <c r="M258" s="32">
        <v>19998969</v>
      </c>
      <c r="N258" s="35">
        <v>5642554</v>
      </c>
      <c r="O258" s="35">
        <v>30740763</v>
      </c>
      <c r="P258" s="34">
        <v>155959</v>
      </c>
      <c r="Q258" s="32">
        <v>860195</v>
      </c>
      <c r="R258" s="35">
        <v>16570130</v>
      </c>
      <c r="S258" s="35">
        <v>17586284</v>
      </c>
      <c r="T258" s="34">
        <v>128019</v>
      </c>
      <c r="U258" s="32">
        <v>114876</v>
      </c>
      <c r="V258" s="35">
        <v>131655</v>
      </c>
      <c r="W258" s="35">
        <v>374550</v>
      </c>
    </row>
    <row r="259" spans="1:23" ht="11.25">
      <c r="A259" s="28" t="s">
        <v>26</v>
      </c>
      <c r="B259" s="29" t="s">
        <v>467</v>
      </c>
      <c r="C259" s="30" t="s">
        <v>468</v>
      </c>
      <c r="D259" s="31">
        <v>174099742</v>
      </c>
      <c r="E259" s="32">
        <v>174099742</v>
      </c>
      <c r="F259" s="32">
        <v>85008264</v>
      </c>
      <c r="G259" s="33">
        <f t="shared" si="50"/>
        <v>0.48827334850387083</v>
      </c>
      <c r="H259" s="34">
        <v>4503210</v>
      </c>
      <c r="I259" s="32">
        <v>4095958</v>
      </c>
      <c r="J259" s="35">
        <v>4688618</v>
      </c>
      <c r="K259" s="35">
        <v>13287786</v>
      </c>
      <c r="L259" s="34">
        <v>4282642</v>
      </c>
      <c r="M259" s="32">
        <v>2914469</v>
      </c>
      <c r="N259" s="35">
        <v>15459001</v>
      </c>
      <c r="O259" s="35">
        <v>22656112</v>
      </c>
      <c r="P259" s="34">
        <v>3975242</v>
      </c>
      <c r="Q259" s="32">
        <v>4009727</v>
      </c>
      <c r="R259" s="35">
        <v>10504428</v>
      </c>
      <c r="S259" s="35">
        <v>18489397</v>
      </c>
      <c r="T259" s="34">
        <v>5081256</v>
      </c>
      <c r="U259" s="32">
        <v>4656480</v>
      </c>
      <c r="V259" s="35">
        <v>20837233</v>
      </c>
      <c r="W259" s="35">
        <v>30574969</v>
      </c>
    </row>
    <row r="260" spans="1:23" ht="11.25">
      <c r="A260" s="28" t="s">
        <v>26</v>
      </c>
      <c r="B260" s="29" t="s">
        <v>469</v>
      </c>
      <c r="C260" s="30" t="s">
        <v>470</v>
      </c>
      <c r="D260" s="31">
        <v>417256000</v>
      </c>
      <c r="E260" s="32">
        <v>398128188</v>
      </c>
      <c r="F260" s="32">
        <v>404572755</v>
      </c>
      <c r="G260" s="33">
        <f t="shared" si="50"/>
        <v>1.0161871658281076</v>
      </c>
      <c r="H260" s="34">
        <v>79157521</v>
      </c>
      <c r="I260" s="32">
        <v>20190003</v>
      </c>
      <c r="J260" s="35">
        <v>13600157</v>
      </c>
      <c r="K260" s="35">
        <v>112947681</v>
      </c>
      <c r="L260" s="34">
        <v>44934248</v>
      </c>
      <c r="M260" s="32">
        <v>14466016</v>
      </c>
      <c r="N260" s="35">
        <v>57432238</v>
      </c>
      <c r="O260" s="35">
        <v>116832502</v>
      </c>
      <c r="P260" s="34">
        <v>19186772</v>
      </c>
      <c r="Q260" s="32">
        <v>22825251</v>
      </c>
      <c r="R260" s="35">
        <v>61486560</v>
      </c>
      <c r="S260" s="35">
        <v>103498583</v>
      </c>
      <c r="T260" s="34">
        <v>22176158</v>
      </c>
      <c r="U260" s="32">
        <v>19971366</v>
      </c>
      <c r="V260" s="35">
        <v>29146465</v>
      </c>
      <c r="W260" s="35">
        <v>71293989</v>
      </c>
    </row>
    <row r="261" spans="1:23" ht="11.25">
      <c r="A261" s="28" t="s">
        <v>26</v>
      </c>
      <c r="B261" s="29" t="s">
        <v>471</v>
      </c>
      <c r="C261" s="30" t="s">
        <v>472</v>
      </c>
      <c r="D261" s="31">
        <v>320435000</v>
      </c>
      <c r="E261" s="32">
        <v>320435000</v>
      </c>
      <c r="F261" s="32">
        <v>307636626</v>
      </c>
      <c r="G261" s="33">
        <f t="shared" si="50"/>
        <v>0.9600593755363802</v>
      </c>
      <c r="H261" s="34">
        <v>61057829</v>
      </c>
      <c r="I261" s="32">
        <v>28642827</v>
      </c>
      <c r="J261" s="35">
        <v>19827283</v>
      </c>
      <c r="K261" s="35">
        <v>109527939</v>
      </c>
      <c r="L261" s="34">
        <v>16170901</v>
      </c>
      <c r="M261" s="32">
        <v>37495613</v>
      </c>
      <c r="N261" s="35">
        <v>17154334</v>
      </c>
      <c r="O261" s="35">
        <v>70820848</v>
      </c>
      <c r="P261" s="34">
        <v>14714785</v>
      </c>
      <c r="Q261" s="32">
        <v>18213389</v>
      </c>
      <c r="R261" s="35">
        <v>41346897</v>
      </c>
      <c r="S261" s="35">
        <v>74275071</v>
      </c>
      <c r="T261" s="34">
        <v>15683619</v>
      </c>
      <c r="U261" s="32">
        <v>18122417</v>
      </c>
      <c r="V261" s="35">
        <v>19206732</v>
      </c>
      <c r="W261" s="35">
        <v>53012768</v>
      </c>
    </row>
    <row r="262" spans="1:23" ht="11.25">
      <c r="A262" s="28" t="s">
        <v>26</v>
      </c>
      <c r="B262" s="29" t="s">
        <v>473</v>
      </c>
      <c r="C262" s="30" t="s">
        <v>474</v>
      </c>
      <c r="D262" s="31">
        <v>191144000</v>
      </c>
      <c r="E262" s="32">
        <v>191144000</v>
      </c>
      <c r="F262" s="32">
        <v>123054965</v>
      </c>
      <c r="G262" s="33">
        <f t="shared" si="50"/>
        <v>0.6437814684217135</v>
      </c>
      <c r="H262" s="34">
        <v>6125765</v>
      </c>
      <c r="I262" s="32">
        <v>48515591</v>
      </c>
      <c r="J262" s="35">
        <v>7223445</v>
      </c>
      <c r="K262" s="35">
        <v>61864801</v>
      </c>
      <c r="L262" s="34">
        <v>7515429</v>
      </c>
      <c r="M262" s="32">
        <v>6154727</v>
      </c>
      <c r="N262" s="35">
        <v>16410594</v>
      </c>
      <c r="O262" s="35">
        <v>30080750</v>
      </c>
      <c r="P262" s="34">
        <v>7585318</v>
      </c>
      <c r="Q262" s="32">
        <v>7095643</v>
      </c>
      <c r="R262" s="35">
        <v>6567919</v>
      </c>
      <c r="S262" s="35">
        <v>21248880</v>
      </c>
      <c r="T262" s="34">
        <v>3701453</v>
      </c>
      <c r="U262" s="32">
        <v>6159081</v>
      </c>
      <c r="V262" s="35">
        <v>0</v>
      </c>
      <c r="W262" s="35">
        <v>9860534</v>
      </c>
    </row>
    <row r="263" spans="1:23" ht="11.25">
      <c r="A263" s="28" t="s">
        <v>45</v>
      </c>
      <c r="B263" s="29" t="s">
        <v>475</v>
      </c>
      <c r="C263" s="30" t="s">
        <v>476</v>
      </c>
      <c r="D263" s="31">
        <v>577336292</v>
      </c>
      <c r="E263" s="32">
        <v>1030875292</v>
      </c>
      <c r="F263" s="32">
        <v>845786354</v>
      </c>
      <c r="G263" s="33">
        <f t="shared" si="50"/>
        <v>0.8204545792916337</v>
      </c>
      <c r="H263" s="34">
        <v>149661042</v>
      </c>
      <c r="I263" s="32">
        <v>12127273</v>
      </c>
      <c r="J263" s="35">
        <v>13491397</v>
      </c>
      <c r="K263" s="35">
        <v>175279712</v>
      </c>
      <c r="L263" s="34">
        <v>18627169</v>
      </c>
      <c r="M263" s="32">
        <v>143460547</v>
      </c>
      <c r="N263" s="35">
        <v>165439589</v>
      </c>
      <c r="O263" s="35">
        <v>327527305</v>
      </c>
      <c r="P263" s="34">
        <v>5279652</v>
      </c>
      <c r="Q263" s="32">
        <v>44646768</v>
      </c>
      <c r="R263" s="35">
        <v>145283869</v>
      </c>
      <c r="S263" s="35">
        <v>195210289</v>
      </c>
      <c r="T263" s="34">
        <v>57320963</v>
      </c>
      <c r="U263" s="32">
        <v>90448085</v>
      </c>
      <c r="V263" s="35">
        <v>0</v>
      </c>
      <c r="W263" s="35">
        <v>147769048</v>
      </c>
    </row>
    <row r="264" spans="1:23" ht="11.25">
      <c r="A264" s="36"/>
      <c r="B264" s="37" t="s">
        <v>477</v>
      </c>
      <c r="C264" s="38"/>
      <c r="D264" s="39">
        <f>SUM(D258:D263)</f>
        <v>1763370035</v>
      </c>
      <c r="E264" s="40">
        <f>SUM(E258:E263)</f>
        <v>2187846417</v>
      </c>
      <c r="F264" s="40">
        <f>SUM(F258:F263)</f>
        <v>1855908087</v>
      </c>
      <c r="G264" s="41">
        <f t="shared" si="50"/>
        <v>0.848280789994776</v>
      </c>
      <c r="H264" s="42">
        <f aca="true" t="shared" si="52" ref="H264:W264">SUM(H258:H263)</f>
        <v>341419999</v>
      </c>
      <c r="I264" s="40">
        <f t="shared" si="52"/>
        <v>113691435</v>
      </c>
      <c r="J264" s="43">
        <f t="shared" si="52"/>
        <v>58944011</v>
      </c>
      <c r="K264" s="43">
        <f t="shared" si="52"/>
        <v>514055445</v>
      </c>
      <c r="L264" s="42">
        <f t="shared" si="52"/>
        <v>96629629</v>
      </c>
      <c r="M264" s="40">
        <f t="shared" si="52"/>
        <v>224490341</v>
      </c>
      <c r="N264" s="43">
        <f t="shared" si="52"/>
        <v>277538310</v>
      </c>
      <c r="O264" s="43">
        <f t="shared" si="52"/>
        <v>598658280</v>
      </c>
      <c r="P264" s="42">
        <f t="shared" si="52"/>
        <v>50897728</v>
      </c>
      <c r="Q264" s="40">
        <f t="shared" si="52"/>
        <v>97650973</v>
      </c>
      <c r="R264" s="43">
        <f t="shared" si="52"/>
        <v>281759803</v>
      </c>
      <c r="S264" s="43">
        <f t="shared" si="52"/>
        <v>430308504</v>
      </c>
      <c r="T264" s="42">
        <f t="shared" si="52"/>
        <v>104091468</v>
      </c>
      <c r="U264" s="40">
        <f t="shared" si="52"/>
        <v>139472305</v>
      </c>
      <c r="V264" s="43">
        <f t="shared" si="52"/>
        <v>69322085</v>
      </c>
      <c r="W264" s="43">
        <f t="shared" si="52"/>
        <v>312885858</v>
      </c>
    </row>
    <row r="265" spans="1:23" ht="11.25">
      <c r="A265" s="28" t="s">
        <v>26</v>
      </c>
      <c r="B265" s="29" t="s">
        <v>478</v>
      </c>
      <c r="C265" s="30" t="s">
        <v>479</v>
      </c>
      <c r="D265" s="31">
        <v>246902701</v>
      </c>
      <c r="E265" s="32">
        <v>233545238</v>
      </c>
      <c r="F265" s="32">
        <v>250803568</v>
      </c>
      <c r="G265" s="33">
        <f t="shared" si="50"/>
        <v>1.07389716077191</v>
      </c>
      <c r="H265" s="34">
        <v>53706793</v>
      </c>
      <c r="I265" s="32">
        <v>17543164</v>
      </c>
      <c r="J265" s="35">
        <v>8853574</v>
      </c>
      <c r="K265" s="35">
        <v>80103531</v>
      </c>
      <c r="L265" s="34">
        <v>10468129</v>
      </c>
      <c r="M265" s="32">
        <v>44849289</v>
      </c>
      <c r="N265" s="35">
        <v>21371079</v>
      </c>
      <c r="O265" s="35">
        <v>76688497</v>
      </c>
      <c r="P265" s="34">
        <v>12050840</v>
      </c>
      <c r="Q265" s="32">
        <v>22049931</v>
      </c>
      <c r="R265" s="35">
        <v>21034184</v>
      </c>
      <c r="S265" s="35">
        <v>55134955</v>
      </c>
      <c r="T265" s="34">
        <v>11467374</v>
      </c>
      <c r="U265" s="32">
        <v>10782434</v>
      </c>
      <c r="V265" s="35">
        <v>16626777</v>
      </c>
      <c r="W265" s="35">
        <v>38876585</v>
      </c>
    </row>
    <row r="266" spans="1:23" ht="11.25">
      <c r="A266" s="28" t="s">
        <v>26</v>
      </c>
      <c r="B266" s="29" t="s">
        <v>480</v>
      </c>
      <c r="C266" s="30" t="s">
        <v>481</v>
      </c>
      <c r="D266" s="31">
        <v>109766000</v>
      </c>
      <c r="E266" s="32">
        <v>109766000</v>
      </c>
      <c r="F266" s="32">
        <v>54799065</v>
      </c>
      <c r="G266" s="33">
        <f t="shared" si="50"/>
        <v>0.4992353278793069</v>
      </c>
      <c r="H266" s="34">
        <v>19306365</v>
      </c>
      <c r="I266" s="32">
        <v>4762349</v>
      </c>
      <c r="J266" s="35">
        <v>4699014</v>
      </c>
      <c r="K266" s="35">
        <v>28767728</v>
      </c>
      <c r="L266" s="34">
        <v>5004200</v>
      </c>
      <c r="M266" s="32">
        <v>13656519</v>
      </c>
      <c r="N266" s="35">
        <v>4692132</v>
      </c>
      <c r="O266" s="35">
        <v>23352851</v>
      </c>
      <c r="P266" s="34">
        <v>2678486</v>
      </c>
      <c r="Q266" s="32">
        <v>0</v>
      </c>
      <c r="R266" s="35">
        <v>0</v>
      </c>
      <c r="S266" s="35">
        <v>2678486</v>
      </c>
      <c r="T266" s="34">
        <v>0</v>
      </c>
      <c r="U266" s="32">
        <v>0</v>
      </c>
      <c r="V266" s="35">
        <v>0</v>
      </c>
      <c r="W266" s="35">
        <v>0</v>
      </c>
    </row>
    <row r="267" spans="1:23" ht="11.25">
      <c r="A267" s="28" t="s">
        <v>26</v>
      </c>
      <c r="B267" s="29" t="s">
        <v>482</v>
      </c>
      <c r="C267" s="30" t="s">
        <v>483</v>
      </c>
      <c r="D267" s="31">
        <v>171243999</v>
      </c>
      <c r="E267" s="32">
        <v>171243999</v>
      </c>
      <c r="F267" s="32">
        <v>139366988</v>
      </c>
      <c r="G267" s="33">
        <f t="shared" si="50"/>
        <v>0.8138503469543479</v>
      </c>
      <c r="H267" s="34">
        <v>43066392</v>
      </c>
      <c r="I267" s="32">
        <v>2193072</v>
      </c>
      <c r="J267" s="35">
        <v>781221</v>
      </c>
      <c r="K267" s="35">
        <v>46040685</v>
      </c>
      <c r="L267" s="34">
        <v>1534596</v>
      </c>
      <c r="M267" s="32">
        <v>1867241</v>
      </c>
      <c r="N267" s="35">
        <v>31423076</v>
      </c>
      <c r="O267" s="35">
        <v>34824913</v>
      </c>
      <c r="P267" s="34">
        <v>891204</v>
      </c>
      <c r="Q267" s="32">
        <v>1501313</v>
      </c>
      <c r="R267" s="35">
        <v>22939295</v>
      </c>
      <c r="S267" s="35">
        <v>25331812</v>
      </c>
      <c r="T267" s="34">
        <v>790132</v>
      </c>
      <c r="U267" s="32">
        <v>31423076</v>
      </c>
      <c r="V267" s="35">
        <v>956370</v>
      </c>
      <c r="W267" s="35">
        <v>33169578</v>
      </c>
    </row>
    <row r="268" spans="1:23" ht="11.25">
      <c r="A268" s="28" t="s">
        <v>26</v>
      </c>
      <c r="B268" s="29" t="s">
        <v>484</v>
      </c>
      <c r="C268" s="30" t="s">
        <v>485</v>
      </c>
      <c r="D268" s="31">
        <v>191241000</v>
      </c>
      <c r="E268" s="32">
        <v>163324776</v>
      </c>
      <c r="F268" s="32">
        <v>77388465</v>
      </c>
      <c r="G268" s="33">
        <f t="shared" si="50"/>
        <v>0.473831753487297</v>
      </c>
      <c r="H268" s="34">
        <v>12299471</v>
      </c>
      <c r="I268" s="32">
        <v>6925144</v>
      </c>
      <c r="J268" s="35">
        <v>4926425</v>
      </c>
      <c r="K268" s="35">
        <v>24151040</v>
      </c>
      <c r="L268" s="34">
        <v>4103908</v>
      </c>
      <c r="M268" s="32">
        <v>5269457</v>
      </c>
      <c r="N268" s="35">
        <v>13616886</v>
      </c>
      <c r="O268" s="35">
        <v>22990251</v>
      </c>
      <c r="P268" s="34">
        <v>6661867</v>
      </c>
      <c r="Q268" s="32">
        <v>6917436</v>
      </c>
      <c r="R268" s="35">
        <v>3667824</v>
      </c>
      <c r="S268" s="35">
        <v>17247127</v>
      </c>
      <c r="T268" s="34">
        <v>3912398</v>
      </c>
      <c r="U268" s="32">
        <v>4022878</v>
      </c>
      <c r="V268" s="35">
        <v>5064771</v>
      </c>
      <c r="W268" s="35">
        <v>13000047</v>
      </c>
    </row>
    <row r="269" spans="1:23" ht="11.25">
      <c r="A269" s="28" t="s">
        <v>26</v>
      </c>
      <c r="B269" s="29" t="s">
        <v>486</v>
      </c>
      <c r="C269" s="30" t="s">
        <v>487</v>
      </c>
      <c r="D269" s="31">
        <v>0</v>
      </c>
      <c r="E269" s="32">
        <v>0</v>
      </c>
      <c r="F269" s="32">
        <v>33391879</v>
      </c>
      <c r="G269" s="33">
        <f t="shared" si="50"/>
        <v>0</v>
      </c>
      <c r="H269" s="34">
        <v>25775676</v>
      </c>
      <c r="I269" s="32">
        <v>2292871</v>
      </c>
      <c r="J269" s="35">
        <v>1303181</v>
      </c>
      <c r="K269" s="35">
        <v>29371728</v>
      </c>
      <c r="L269" s="34">
        <v>838283</v>
      </c>
      <c r="M269" s="32">
        <v>1478026</v>
      </c>
      <c r="N269" s="35">
        <v>1601877</v>
      </c>
      <c r="O269" s="35">
        <v>3918186</v>
      </c>
      <c r="P269" s="34">
        <v>0</v>
      </c>
      <c r="Q269" s="32">
        <v>0</v>
      </c>
      <c r="R269" s="35">
        <v>0</v>
      </c>
      <c r="S269" s="35">
        <v>0</v>
      </c>
      <c r="T269" s="34">
        <v>101965</v>
      </c>
      <c r="U269" s="32">
        <v>0</v>
      </c>
      <c r="V269" s="35">
        <v>0</v>
      </c>
      <c r="W269" s="35">
        <v>101965</v>
      </c>
    </row>
    <row r="270" spans="1:23" ht="11.25">
      <c r="A270" s="28" t="s">
        <v>45</v>
      </c>
      <c r="B270" s="29" t="s">
        <v>488</v>
      </c>
      <c r="C270" s="30" t="s">
        <v>489</v>
      </c>
      <c r="D270" s="31">
        <v>457770028</v>
      </c>
      <c r="E270" s="32">
        <v>457770028</v>
      </c>
      <c r="F270" s="32">
        <v>427657591</v>
      </c>
      <c r="G270" s="33">
        <f t="shared" si="50"/>
        <v>0.9342192910017254</v>
      </c>
      <c r="H270" s="34">
        <v>68914836</v>
      </c>
      <c r="I270" s="32">
        <v>2804747</v>
      </c>
      <c r="J270" s="35">
        <v>10108851</v>
      </c>
      <c r="K270" s="35">
        <v>81828434</v>
      </c>
      <c r="L270" s="34">
        <v>19839876</v>
      </c>
      <c r="M270" s="32">
        <v>66181786</v>
      </c>
      <c r="N270" s="35">
        <v>122170</v>
      </c>
      <c r="O270" s="35">
        <v>86143832</v>
      </c>
      <c r="P270" s="34">
        <v>2527032</v>
      </c>
      <c r="Q270" s="32">
        <v>154328311</v>
      </c>
      <c r="R270" s="35">
        <v>98895984</v>
      </c>
      <c r="S270" s="35">
        <v>255751327</v>
      </c>
      <c r="T270" s="34">
        <v>3076034</v>
      </c>
      <c r="U270" s="32">
        <v>462765</v>
      </c>
      <c r="V270" s="35">
        <v>395199</v>
      </c>
      <c r="W270" s="35">
        <v>3933998</v>
      </c>
    </row>
    <row r="271" spans="1:23" ht="11.25">
      <c r="A271" s="36"/>
      <c r="B271" s="37" t="s">
        <v>490</v>
      </c>
      <c r="C271" s="38"/>
      <c r="D271" s="39">
        <f>SUM(D265:D270)</f>
        <v>1176923728</v>
      </c>
      <c r="E271" s="40">
        <f>SUM(E265:E270)</f>
        <v>1135650041</v>
      </c>
      <c r="F271" s="40">
        <f>SUM(F265:F270)</f>
        <v>983407556</v>
      </c>
      <c r="G271" s="41">
        <f t="shared" si="50"/>
        <v>0.8659424298827635</v>
      </c>
      <c r="H271" s="42">
        <f aca="true" t="shared" si="53" ref="H271:W271">SUM(H265:H270)</f>
        <v>223069533</v>
      </c>
      <c r="I271" s="40">
        <f t="shared" si="53"/>
        <v>36521347</v>
      </c>
      <c r="J271" s="43">
        <f t="shared" si="53"/>
        <v>30672266</v>
      </c>
      <c r="K271" s="43">
        <f t="shared" si="53"/>
        <v>290263146</v>
      </c>
      <c r="L271" s="42">
        <f t="shared" si="53"/>
        <v>41788992</v>
      </c>
      <c r="M271" s="40">
        <f t="shared" si="53"/>
        <v>133302318</v>
      </c>
      <c r="N271" s="43">
        <f t="shared" si="53"/>
        <v>72827220</v>
      </c>
      <c r="O271" s="43">
        <f t="shared" si="53"/>
        <v>247918530</v>
      </c>
      <c r="P271" s="42">
        <f t="shared" si="53"/>
        <v>24809429</v>
      </c>
      <c r="Q271" s="40">
        <f t="shared" si="53"/>
        <v>184796991</v>
      </c>
      <c r="R271" s="43">
        <f t="shared" si="53"/>
        <v>146537287</v>
      </c>
      <c r="S271" s="43">
        <f t="shared" si="53"/>
        <v>356143707</v>
      </c>
      <c r="T271" s="42">
        <f t="shared" si="53"/>
        <v>19347903</v>
      </c>
      <c r="U271" s="40">
        <f t="shared" si="53"/>
        <v>46691153</v>
      </c>
      <c r="V271" s="43">
        <f t="shared" si="53"/>
        <v>23043117</v>
      </c>
      <c r="W271" s="43">
        <f t="shared" si="53"/>
        <v>89082173</v>
      </c>
    </row>
    <row r="272" spans="1:23" ht="11.25">
      <c r="A272" s="28" t="s">
        <v>26</v>
      </c>
      <c r="B272" s="29" t="s">
        <v>491</v>
      </c>
      <c r="C272" s="30" t="s">
        <v>492</v>
      </c>
      <c r="D272" s="31">
        <v>138482800</v>
      </c>
      <c r="E272" s="32">
        <v>127882748</v>
      </c>
      <c r="F272" s="32">
        <v>153477944</v>
      </c>
      <c r="G272" s="33">
        <f t="shared" si="50"/>
        <v>1.2001458085652021</v>
      </c>
      <c r="H272" s="34">
        <v>21554266</v>
      </c>
      <c r="I272" s="32">
        <v>4418176</v>
      </c>
      <c r="J272" s="35">
        <v>6108784</v>
      </c>
      <c r="K272" s="35">
        <v>32081226</v>
      </c>
      <c r="L272" s="34">
        <v>4950843</v>
      </c>
      <c r="M272" s="32">
        <v>54183079</v>
      </c>
      <c r="N272" s="35">
        <v>15680188</v>
      </c>
      <c r="O272" s="35">
        <v>74814110</v>
      </c>
      <c r="P272" s="34">
        <v>5166732</v>
      </c>
      <c r="Q272" s="32">
        <v>7341724</v>
      </c>
      <c r="R272" s="35">
        <v>20876434</v>
      </c>
      <c r="S272" s="35">
        <v>33384890</v>
      </c>
      <c r="T272" s="34">
        <v>3198708</v>
      </c>
      <c r="U272" s="32">
        <v>4613495</v>
      </c>
      <c r="V272" s="35">
        <v>5385515</v>
      </c>
      <c r="W272" s="35">
        <v>13197718</v>
      </c>
    </row>
    <row r="273" spans="1:23" ht="11.25">
      <c r="A273" s="28" t="s">
        <v>26</v>
      </c>
      <c r="B273" s="29" t="s">
        <v>493</v>
      </c>
      <c r="C273" s="30" t="s">
        <v>494</v>
      </c>
      <c r="D273" s="31">
        <v>798969015</v>
      </c>
      <c r="E273" s="32">
        <v>798969015</v>
      </c>
      <c r="F273" s="32">
        <v>832771170</v>
      </c>
      <c r="G273" s="33">
        <f t="shared" si="50"/>
        <v>1.0423072163818519</v>
      </c>
      <c r="H273" s="34">
        <v>86974378</v>
      </c>
      <c r="I273" s="32">
        <v>81430329</v>
      </c>
      <c r="J273" s="35">
        <v>79377010</v>
      </c>
      <c r="K273" s="35">
        <v>247781717</v>
      </c>
      <c r="L273" s="34">
        <v>65330030</v>
      </c>
      <c r="M273" s="32">
        <v>57032421</v>
      </c>
      <c r="N273" s="35">
        <v>50650353</v>
      </c>
      <c r="O273" s="35">
        <v>173012804</v>
      </c>
      <c r="P273" s="34">
        <v>81230524</v>
      </c>
      <c r="Q273" s="32">
        <v>55544555</v>
      </c>
      <c r="R273" s="35">
        <v>74501645</v>
      </c>
      <c r="S273" s="35">
        <v>211276724</v>
      </c>
      <c r="T273" s="34">
        <v>100484123</v>
      </c>
      <c r="U273" s="32">
        <v>34258513</v>
      </c>
      <c r="V273" s="35">
        <v>65957289</v>
      </c>
      <c r="W273" s="35">
        <v>200699925</v>
      </c>
    </row>
    <row r="274" spans="1:23" ht="11.25">
      <c r="A274" s="28" t="s">
        <v>26</v>
      </c>
      <c r="B274" s="29" t="s">
        <v>495</v>
      </c>
      <c r="C274" s="30" t="s">
        <v>496</v>
      </c>
      <c r="D274" s="31">
        <v>1939899064</v>
      </c>
      <c r="E274" s="32">
        <v>1817350713</v>
      </c>
      <c r="F274" s="32">
        <v>1606600995</v>
      </c>
      <c r="G274" s="33">
        <f t="shared" si="50"/>
        <v>0.8840346464265536</v>
      </c>
      <c r="H274" s="34">
        <v>265931521</v>
      </c>
      <c r="I274" s="32">
        <v>98999407</v>
      </c>
      <c r="J274" s="35">
        <v>107472028</v>
      </c>
      <c r="K274" s="35">
        <v>472402956</v>
      </c>
      <c r="L274" s="34">
        <v>98774374</v>
      </c>
      <c r="M274" s="32">
        <v>106578448</v>
      </c>
      <c r="N274" s="35">
        <v>224423696</v>
      </c>
      <c r="O274" s="35">
        <v>429776518</v>
      </c>
      <c r="P274" s="34">
        <v>106532175</v>
      </c>
      <c r="Q274" s="32">
        <v>106353532</v>
      </c>
      <c r="R274" s="35">
        <v>126961490</v>
      </c>
      <c r="S274" s="35">
        <v>339847197</v>
      </c>
      <c r="T274" s="34">
        <v>87663360</v>
      </c>
      <c r="U274" s="32">
        <v>195220086</v>
      </c>
      <c r="V274" s="35">
        <v>81690878</v>
      </c>
      <c r="W274" s="35">
        <v>364574324</v>
      </c>
    </row>
    <row r="275" spans="1:23" ht="11.25">
      <c r="A275" s="28" t="s">
        <v>26</v>
      </c>
      <c r="B275" s="29" t="s">
        <v>497</v>
      </c>
      <c r="C275" s="30" t="s">
        <v>498</v>
      </c>
      <c r="D275" s="31">
        <v>210561176</v>
      </c>
      <c r="E275" s="32">
        <v>210561176</v>
      </c>
      <c r="F275" s="32">
        <v>207442731</v>
      </c>
      <c r="G275" s="33">
        <f t="shared" si="50"/>
        <v>0.9851898386053847</v>
      </c>
      <c r="H275" s="34">
        <v>39307468</v>
      </c>
      <c r="I275" s="32">
        <v>10919738</v>
      </c>
      <c r="J275" s="35">
        <v>10902157</v>
      </c>
      <c r="K275" s="35">
        <v>61129363</v>
      </c>
      <c r="L275" s="34">
        <v>12530564</v>
      </c>
      <c r="M275" s="32">
        <v>11435928</v>
      </c>
      <c r="N275" s="35">
        <v>34664689</v>
      </c>
      <c r="O275" s="35">
        <v>58631181</v>
      </c>
      <c r="P275" s="34">
        <v>10637952</v>
      </c>
      <c r="Q275" s="32">
        <v>16068165</v>
      </c>
      <c r="R275" s="35">
        <v>24967255</v>
      </c>
      <c r="S275" s="35">
        <v>51673372</v>
      </c>
      <c r="T275" s="34">
        <v>11236992</v>
      </c>
      <c r="U275" s="32">
        <v>11054373</v>
      </c>
      <c r="V275" s="35">
        <v>13717450</v>
      </c>
      <c r="W275" s="35">
        <v>36008815</v>
      </c>
    </row>
    <row r="276" spans="1:23" ht="11.25">
      <c r="A276" s="28" t="s">
        <v>45</v>
      </c>
      <c r="B276" s="29" t="s">
        <v>499</v>
      </c>
      <c r="C276" s="30" t="s">
        <v>500</v>
      </c>
      <c r="D276" s="31">
        <v>254224574</v>
      </c>
      <c r="E276" s="32">
        <v>172657000</v>
      </c>
      <c r="F276" s="32">
        <v>166881476</v>
      </c>
      <c r="G276" s="33">
        <f t="shared" si="50"/>
        <v>0.9665491465738429</v>
      </c>
      <c r="H276" s="34">
        <v>65499519</v>
      </c>
      <c r="I276" s="32">
        <v>919660</v>
      </c>
      <c r="J276" s="35">
        <v>897530</v>
      </c>
      <c r="K276" s="35">
        <v>67316709</v>
      </c>
      <c r="L276" s="34">
        <v>1150150</v>
      </c>
      <c r="M276" s="32">
        <v>975649</v>
      </c>
      <c r="N276" s="35">
        <v>52145585</v>
      </c>
      <c r="O276" s="35">
        <v>54271384</v>
      </c>
      <c r="P276" s="34">
        <v>1867058</v>
      </c>
      <c r="Q276" s="32">
        <v>1191942</v>
      </c>
      <c r="R276" s="35">
        <v>39360722</v>
      </c>
      <c r="S276" s="35">
        <v>42419722</v>
      </c>
      <c r="T276" s="34">
        <v>1053162</v>
      </c>
      <c r="U276" s="32">
        <v>772955</v>
      </c>
      <c r="V276" s="35">
        <v>1047544</v>
      </c>
      <c r="W276" s="35">
        <v>2873661</v>
      </c>
    </row>
    <row r="277" spans="1:23" ht="11.25">
      <c r="A277" s="58"/>
      <c r="B277" s="59" t="s">
        <v>501</v>
      </c>
      <c r="C277" s="60"/>
      <c r="D277" s="61">
        <f>SUM(D272:D276)</f>
        <v>3342136629</v>
      </c>
      <c r="E277" s="62">
        <f>SUM(E272:E276)</f>
        <v>3127420652</v>
      </c>
      <c r="F277" s="62">
        <f>SUM(F272:F276)</f>
        <v>2967174316</v>
      </c>
      <c r="G277" s="63">
        <f t="shared" si="50"/>
        <v>0.9487608627584134</v>
      </c>
      <c r="H277" s="64">
        <f aca="true" t="shared" si="54" ref="H277:W277">SUM(H272:H276)</f>
        <v>479267152</v>
      </c>
      <c r="I277" s="62">
        <f t="shared" si="54"/>
        <v>196687310</v>
      </c>
      <c r="J277" s="65">
        <f t="shared" si="54"/>
        <v>204757509</v>
      </c>
      <c r="K277" s="65">
        <f t="shared" si="54"/>
        <v>880711971</v>
      </c>
      <c r="L277" s="64">
        <f t="shared" si="54"/>
        <v>182735961</v>
      </c>
      <c r="M277" s="62">
        <f t="shared" si="54"/>
        <v>230205525</v>
      </c>
      <c r="N277" s="65">
        <f t="shared" si="54"/>
        <v>377564511</v>
      </c>
      <c r="O277" s="65">
        <f t="shared" si="54"/>
        <v>790505997</v>
      </c>
      <c r="P277" s="64">
        <f t="shared" si="54"/>
        <v>205434441</v>
      </c>
      <c r="Q277" s="62">
        <f t="shared" si="54"/>
        <v>186499918</v>
      </c>
      <c r="R277" s="65">
        <f t="shared" si="54"/>
        <v>286667546</v>
      </c>
      <c r="S277" s="65">
        <f t="shared" si="54"/>
        <v>678601905</v>
      </c>
      <c r="T277" s="64">
        <f t="shared" si="54"/>
        <v>203636345</v>
      </c>
      <c r="U277" s="62">
        <f t="shared" si="54"/>
        <v>245919422</v>
      </c>
      <c r="V277" s="65">
        <f t="shared" si="54"/>
        <v>167798676</v>
      </c>
      <c r="W277" s="65">
        <f t="shared" si="54"/>
        <v>617354443</v>
      </c>
    </row>
    <row r="278" spans="1:23" ht="11.25">
      <c r="A278" s="44"/>
      <c r="B278" s="45" t="s">
        <v>502</v>
      </c>
      <c r="C278" s="46"/>
      <c r="D278" s="47">
        <f>SUM(D251:D256,D258:D263,D265:D270,D272:D276)</f>
        <v>10665894274</v>
      </c>
      <c r="E278" s="48">
        <f>SUM(E251:E256,E258:E263,E265:E270,E272:E276)</f>
        <v>10700661153</v>
      </c>
      <c r="F278" s="48">
        <f>SUM(F251:F256,F258:F263,F265:F270,F272:F276)</f>
        <v>9741234465</v>
      </c>
      <c r="G278" s="49">
        <f t="shared" si="50"/>
        <v>0.9103394945151573</v>
      </c>
      <c r="H278" s="50">
        <f aca="true" t="shared" si="55" ref="H278:W278">SUM(H251:H256,H258:H263,H265:H270,H272:H276)</f>
        <v>1680290729</v>
      </c>
      <c r="I278" s="48">
        <f t="shared" si="55"/>
        <v>694699578</v>
      </c>
      <c r="J278" s="51">
        <f t="shared" si="55"/>
        <v>527807531</v>
      </c>
      <c r="K278" s="51">
        <f t="shared" si="55"/>
        <v>2902797838</v>
      </c>
      <c r="L278" s="50">
        <f t="shared" si="55"/>
        <v>586830044</v>
      </c>
      <c r="M278" s="48">
        <f t="shared" si="55"/>
        <v>1053749667</v>
      </c>
      <c r="N278" s="51">
        <f t="shared" si="55"/>
        <v>1171801550</v>
      </c>
      <c r="O278" s="51">
        <f t="shared" si="55"/>
        <v>2812381261</v>
      </c>
      <c r="P278" s="50">
        <f t="shared" si="55"/>
        <v>505978780</v>
      </c>
      <c r="Q278" s="48">
        <f t="shared" si="55"/>
        <v>681017822</v>
      </c>
      <c r="R278" s="51">
        <f t="shared" si="55"/>
        <v>1140721516</v>
      </c>
      <c r="S278" s="51">
        <f t="shared" si="55"/>
        <v>2327718118</v>
      </c>
      <c r="T278" s="50">
        <f t="shared" si="55"/>
        <v>581616995</v>
      </c>
      <c r="U278" s="48">
        <f t="shared" si="55"/>
        <v>588472735</v>
      </c>
      <c r="V278" s="51">
        <f t="shared" si="55"/>
        <v>528247518</v>
      </c>
      <c r="W278" s="51">
        <f t="shared" si="55"/>
        <v>1698337248</v>
      </c>
    </row>
    <row r="279" spans="1:23" ht="11.25">
      <c r="A279" s="20"/>
      <c r="B279" s="52"/>
      <c r="C279" s="53"/>
      <c r="D279" s="54"/>
      <c r="E279" s="55"/>
      <c r="F279" s="55"/>
      <c r="G279" s="25"/>
      <c r="H279" s="34"/>
      <c r="I279" s="32"/>
      <c r="J279" s="35"/>
      <c r="K279" s="35"/>
      <c r="L279" s="34"/>
      <c r="M279" s="32"/>
      <c r="N279" s="35"/>
      <c r="O279" s="35"/>
      <c r="P279" s="34"/>
      <c r="Q279" s="32"/>
      <c r="R279" s="35"/>
      <c r="S279" s="35"/>
      <c r="T279" s="34"/>
      <c r="U279" s="32"/>
      <c r="V279" s="35"/>
      <c r="W279" s="35"/>
    </row>
    <row r="280" spans="1:23" ht="11.25">
      <c r="A280" s="20"/>
      <c r="B280" s="21" t="s">
        <v>503</v>
      </c>
      <c r="C280" s="22"/>
      <c r="D280" s="57"/>
      <c r="E280" s="55"/>
      <c r="F280" s="55"/>
      <c r="G280" s="25"/>
      <c r="H280" s="34"/>
      <c r="I280" s="32"/>
      <c r="J280" s="35"/>
      <c r="K280" s="35"/>
      <c r="L280" s="34"/>
      <c r="M280" s="32"/>
      <c r="N280" s="35"/>
      <c r="O280" s="35"/>
      <c r="P280" s="34"/>
      <c r="Q280" s="32"/>
      <c r="R280" s="35"/>
      <c r="S280" s="35"/>
      <c r="T280" s="34"/>
      <c r="U280" s="32"/>
      <c r="V280" s="35"/>
      <c r="W280" s="35"/>
    </row>
    <row r="281" spans="1:23" ht="11.25">
      <c r="A281" s="28" t="s">
        <v>26</v>
      </c>
      <c r="B281" s="29" t="s">
        <v>504</v>
      </c>
      <c r="C281" s="30" t="s">
        <v>505</v>
      </c>
      <c r="D281" s="31">
        <v>132274562</v>
      </c>
      <c r="E281" s="32">
        <v>146297467</v>
      </c>
      <c r="F281" s="32">
        <v>122742739</v>
      </c>
      <c r="G281" s="33">
        <f aca="true" t="shared" si="56" ref="G281:G318">IF($E281=0,0,$F281/$E281)</f>
        <v>0.8389942868935659</v>
      </c>
      <c r="H281" s="34">
        <v>28037000</v>
      </c>
      <c r="I281" s="32">
        <v>1539899</v>
      </c>
      <c r="J281" s="35">
        <v>1680678</v>
      </c>
      <c r="K281" s="35">
        <v>31257577</v>
      </c>
      <c r="L281" s="34">
        <v>3198679</v>
      </c>
      <c r="M281" s="32">
        <v>2818153</v>
      </c>
      <c r="N281" s="35">
        <v>1014783</v>
      </c>
      <c r="O281" s="35">
        <v>7031615</v>
      </c>
      <c r="P281" s="34">
        <v>10215624</v>
      </c>
      <c r="Q281" s="32">
        <v>10154879</v>
      </c>
      <c r="R281" s="35">
        <v>49595215</v>
      </c>
      <c r="S281" s="35">
        <v>69965718</v>
      </c>
      <c r="T281" s="34">
        <v>7213253</v>
      </c>
      <c r="U281" s="32">
        <v>5214343</v>
      </c>
      <c r="V281" s="35">
        <v>2060233</v>
      </c>
      <c r="W281" s="35">
        <v>14487829</v>
      </c>
    </row>
    <row r="282" spans="1:23" ht="11.25">
      <c r="A282" s="28" t="s">
        <v>26</v>
      </c>
      <c r="B282" s="29" t="s">
        <v>506</v>
      </c>
      <c r="C282" s="30" t="s">
        <v>507</v>
      </c>
      <c r="D282" s="31">
        <v>173527821</v>
      </c>
      <c r="E282" s="32">
        <v>188622032</v>
      </c>
      <c r="F282" s="32">
        <v>221719580</v>
      </c>
      <c r="G282" s="33">
        <f t="shared" si="56"/>
        <v>1.1754702123026646</v>
      </c>
      <c r="H282" s="34">
        <v>33056558</v>
      </c>
      <c r="I282" s="32">
        <v>15426390</v>
      </c>
      <c r="J282" s="35">
        <v>10335620</v>
      </c>
      <c r="K282" s="35">
        <v>58818568</v>
      </c>
      <c r="L282" s="34">
        <v>11466853</v>
      </c>
      <c r="M282" s="32">
        <v>34454125</v>
      </c>
      <c r="N282" s="35">
        <v>29567129</v>
      </c>
      <c r="O282" s="35">
        <v>75488107</v>
      </c>
      <c r="P282" s="34">
        <v>10440985</v>
      </c>
      <c r="Q282" s="32">
        <v>10602163</v>
      </c>
      <c r="R282" s="35">
        <v>24131985</v>
      </c>
      <c r="S282" s="35">
        <v>45175133</v>
      </c>
      <c r="T282" s="34">
        <v>15673010</v>
      </c>
      <c r="U282" s="32">
        <v>10610244</v>
      </c>
      <c r="V282" s="35">
        <v>15954518</v>
      </c>
      <c r="W282" s="35">
        <v>42237772</v>
      </c>
    </row>
    <row r="283" spans="1:23" ht="11.25">
      <c r="A283" s="28" t="s">
        <v>26</v>
      </c>
      <c r="B283" s="29" t="s">
        <v>508</v>
      </c>
      <c r="C283" s="30" t="s">
        <v>509</v>
      </c>
      <c r="D283" s="31">
        <v>173020435</v>
      </c>
      <c r="E283" s="32">
        <v>199544821</v>
      </c>
      <c r="F283" s="32">
        <v>183260687</v>
      </c>
      <c r="G283" s="33">
        <f t="shared" si="56"/>
        <v>0.9183936024077518</v>
      </c>
      <c r="H283" s="34">
        <v>13090051</v>
      </c>
      <c r="I283" s="32">
        <v>10374398</v>
      </c>
      <c r="J283" s="35">
        <v>20655245</v>
      </c>
      <c r="K283" s="35">
        <v>44119694</v>
      </c>
      <c r="L283" s="34">
        <v>12584929</v>
      </c>
      <c r="M283" s="32">
        <v>15800725</v>
      </c>
      <c r="N283" s="35">
        <v>15356233</v>
      </c>
      <c r="O283" s="35">
        <v>43741887</v>
      </c>
      <c r="P283" s="34">
        <v>21991697</v>
      </c>
      <c r="Q283" s="32">
        <v>17377792</v>
      </c>
      <c r="R283" s="35">
        <v>11818399</v>
      </c>
      <c r="S283" s="35">
        <v>51187888</v>
      </c>
      <c r="T283" s="34">
        <v>20850817</v>
      </c>
      <c r="U283" s="32">
        <v>11329490</v>
      </c>
      <c r="V283" s="35">
        <v>12030911</v>
      </c>
      <c r="W283" s="35">
        <v>44211218</v>
      </c>
    </row>
    <row r="284" spans="1:23" ht="11.25">
      <c r="A284" s="28" t="s">
        <v>45</v>
      </c>
      <c r="B284" s="29" t="s">
        <v>510</v>
      </c>
      <c r="C284" s="30" t="s">
        <v>511</v>
      </c>
      <c r="D284" s="31">
        <v>70778970</v>
      </c>
      <c r="E284" s="32">
        <v>70778970</v>
      </c>
      <c r="F284" s="32">
        <v>73410631</v>
      </c>
      <c r="G284" s="33">
        <f t="shared" si="56"/>
        <v>1.037181397242712</v>
      </c>
      <c r="H284" s="34">
        <v>21904412</v>
      </c>
      <c r="I284" s="32">
        <v>1376089</v>
      </c>
      <c r="J284" s="35">
        <v>612988</v>
      </c>
      <c r="K284" s="35">
        <v>23893489</v>
      </c>
      <c r="L284" s="34">
        <v>2033182</v>
      </c>
      <c r="M284" s="32">
        <v>13188528</v>
      </c>
      <c r="N284" s="35">
        <v>1776724</v>
      </c>
      <c r="O284" s="35">
        <v>16998434</v>
      </c>
      <c r="P284" s="34">
        <v>6989852</v>
      </c>
      <c r="Q284" s="32">
        <v>1264865</v>
      </c>
      <c r="R284" s="35">
        <v>18952186</v>
      </c>
      <c r="S284" s="35">
        <v>27206903</v>
      </c>
      <c r="T284" s="34">
        <v>1228343</v>
      </c>
      <c r="U284" s="32">
        <v>1307541</v>
      </c>
      <c r="V284" s="35">
        <v>2775921</v>
      </c>
      <c r="W284" s="35">
        <v>5311805</v>
      </c>
    </row>
    <row r="285" spans="1:23" ht="11.25">
      <c r="A285" s="36"/>
      <c r="B285" s="37" t="s">
        <v>512</v>
      </c>
      <c r="C285" s="38"/>
      <c r="D285" s="39">
        <f>SUM(D281:D284)</f>
        <v>549601788</v>
      </c>
      <c r="E285" s="40">
        <f>SUM(E281:E284)</f>
        <v>605243290</v>
      </c>
      <c r="F285" s="40">
        <f>SUM(F281:F284)</f>
        <v>601133637</v>
      </c>
      <c r="G285" s="41">
        <f t="shared" si="56"/>
        <v>0.9932099156357438</v>
      </c>
      <c r="H285" s="42">
        <f aca="true" t="shared" si="57" ref="H285:W285">SUM(H281:H284)</f>
        <v>96088021</v>
      </c>
      <c r="I285" s="40">
        <f t="shared" si="57"/>
        <v>28716776</v>
      </c>
      <c r="J285" s="43">
        <f t="shared" si="57"/>
        <v>33284531</v>
      </c>
      <c r="K285" s="43">
        <f t="shared" si="57"/>
        <v>158089328</v>
      </c>
      <c r="L285" s="42">
        <f t="shared" si="57"/>
        <v>29283643</v>
      </c>
      <c r="M285" s="40">
        <f t="shared" si="57"/>
        <v>66261531</v>
      </c>
      <c r="N285" s="43">
        <f t="shared" si="57"/>
        <v>47714869</v>
      </c>
      <c r="O285" s="43">
        <f t="shared" si="57"/>
        <v>143260043</v>
      </c>
      <c r="P285" s="42">
        <f t="shared" si="57"/>
        <v>49638158</v>
      </c>
      <c r="Q285" s="40">
        <f t="shared" si="57"/>
        <v>39399699</v>
      </c>
      <c r="R285" s="43">
        <f t="shared" si="57"/>
        <v>104497785</v>
      </c>
      <c r="S285" s="43">
        <f t="shared" si="57"/>
        <v>193535642</v>
      </c>
      <c r="T285" s="42">
        <f t="shared" si="57"/>
        <v>44965423</v>
      </c>
      <c r="U285" s="40">
        <f t="shared" si="57"/>
        <v>28461618</v>
      </c>
      <c r="V285" s="43">
        <f t="shared" si="57"/>
        <v>32821583</v>
      </c>
      <c r="W285" s="43">
        <f t="shared" si="57"/>
        <v>106248624</v>
      </c>
    </row>
    <row r="286" spans="1:23" ht="11.25">
      <c r="A286" s="28" t="s">
        <v>26</v>
      </c>
      <c r="B286" s="29" t="s">
        <v>513</v>
      </c>
      <c r="C286" s="30" t="s">
        <v>514</v>
      </c>
      <c r="D286" s="31">
        <v>53408626</v>
      </c>
      <c r="E286" s="32">
        <v>54415999</v>
      </c>
      <c r="F286" s="32">
        <v>38978520</v>
      </c>
      <c r="G286" s="33">
        <f t="shared" si="56"/>
        <v>0.7163062466242694</v>
      </c>
      <c r="H286" s="34">
        <v>15707644</v>
      </c>
      <c r="I286" s="32">
        <v>1497467</v>
      </c>
      <c r="J286" s="35">
        <v>1784873</v>
      </c>
      <c r="K286" s="35">
        <v>18989984</v>
      </c>
      <c r="L286" s="34">
        <v>1973712</v>
      </c>
      <c r="M286" s="32">
        <v>4733942</v>
      </c>
      <c r="N286" s="35">
        <v>1700925</v>
      </c>
      <c r="O286" s="35">
        <v>8408579</v>
      </c>
      <c r="P286" s="34">
        <v>1821305</v>
      </c>
      <c r="Q286" s="32">
        <v>1925867</v>
      </c>
      <c r="R286" s="35">
        <v>4378171</v>
      </c>
      <c r="S286" s="35">
        <v>8125343</v>
      </c>
      <c r="T286" s="34">
        <v>1645951</v>
      </c>
      <c r="U286" s="32">
        <v>1808663</v>
      </c>
      <c r="V286" s="35">
        <v>0</v>
      </c>
      <c r="W286" s="35">
        <v>3454614</v>
      </c>
    </row>
    <row r="287" spans="1:23" ht="11.25">
      <c r="A287" s="28" t="s">
        <v>26</v>
      </c>
      <c r="B287" s="29" t="s">
        <v>515</v>
      </c>
      <c r="C287" s="30" t="s">
        <v>516</v>
      </c>
      <c r="D287" s="31">
        <v>159746907</v>
      </c>
      <c r="E287" s="32">
        <v>159746907</v>
      </c>
      <c r="F287" s="32">
        <v>133984269</v>
      </c>
      <c r="G287" s="33">
        <f t="shared" si="56"/>
        <v>0.8387284080561259</v>
      </c>
      <c r="H287" s="34">
        <v>41287666</v>
      </c>
      <c r="I287" s="32">
        <v>6318554</v>
      </c>
      <c r="J287" s="35">
        <v>6416208</v>
      </c>
      <c r="K287" s="35">
        <v>54022428</v>
      </c>
      <c r="L287" s="34">
        <v>6745107</v>
      </c>
      <c r="M287" s="32">
        <v>5339507</v>
      </c>
      <c r="N287" s="35">
        <v>13840379</v>
      </c>
      <c r="O287" s="35">
        <v>25924993</v>
      </c>
      <c r="P287" s="34">
        <v>7015137</v>
      </c>
      <c r="Q287" s="32">
        <v>6886995</v>
      </c>
      <c r="R287" s="35">
        <v>15539544</v>
      </c>
      <c r="S287" s="35">
        <v>29441676</v>
      </c>
      <c r="T287" s="34">
        <v>5914713</v>
      </c>
      <c r="U287" s="32">
        <v>6109573</v>
      </c>
      <c r="V287" s="35">
        <v>12570886</v>
      </c>
      <c r="W287" s="35">
        <v>24595172</v>
      </c>
    </row>
    <row r="288" spans="1:23" ht="11.25">
      <c r="A288" s="28" t="s">
        <v>26</v>
      </c>
      <c r="B288" s="29" t="s">
        <v>517</v>
      </c>
      <c r="C288" s="30" t="s">
        <v>518</v>
      </c>
      <c r="D288" s="31">
        <v>34983055</v>
      </c>
      <c r="E288" s="32">
        <v>34983055</v>
      </c>
      <c r="F288" s="32">
        <v>33502959</v>
      </c>
      <c r="G288" s="33">
        <f t="shared" si="56"/>
        <v>0.9576910592857028</v>
      </c>
      <c r="H288" s="34">
        <v>10952353</v>
      </c>
      <c r="I288" s="32">
        <v>2087528</v>
      </c>
      <c r="J288" s="35">
        <v>1349490</v>
      </c>
      <c r="K288" s="35">
        <v>14389371</v>
      </c>
      <c r="L288" s="34">
        <v>967889</v>
      </c>
      <c r="M288" s="32">
        <v>1266827</v>
      </c>
      <c r="N288" s="35">
        <v>5791616</v>
      </c>
      <c r="O288" s="35">
        <v>8026332</v>
      </c>
      <c r="P288" s="34">
        <v>707264</v>
      </c>
      <c r="Q288" s="32">
        <v>623221</v>
      </c>
      <c r="R288" s="35">
        <v>8024695</v>
      </c>
      <c r="S288" s="35">
        <v>9355180</v>
      </c>
      <c r="T288" s="34">
        <v>754933</v>
      </c>
      <c r="U288" s="32">
        <v>977143</v>
      </c>
      <c r="V288" s="35">
        <v>0</v>
      </c>
      <c r="W288" s="35">
        <v>1732076</v>
      </c>
    </row>
    <row r="289" spans="1:23" ht="11.25">
      <c r="A289" s="28" t="s">
        <v>26</v>
      </c>
      <c r="B289" s="29" t="s">
        <v>519</v>
      </c>
      <c r="C289" s="30" t="s">
        <v>520</v>
      </c>
      <c r="D289" s="31">
        <v>53993090</v>
      </c>
      <c r="E289" s="32">
        <v>54614880</v>
      </c>
      <c r="F289" s="32">
        <v>41886054</v>
      </c>
      <c r="G289" s="33">
        <f t="shared" si="56"/>
        <v>0.7669348353415772</v>
      </c>
      <c r="H289" s="34">
        <v>6817143</v>
      </c>
      <c r="I289" s="32">
        <v>2661109</v>
      </c>
      <c r="J289" s="35">
        <v>10033513</v>
      </c>
      <c r="K289" s="35">
        <v>19511765</v>
      </c>
      <c r="L289" s="34">
        <v>2362429</v>
      </c>
      <c r="M289" s="32">
        <v>2468590</v>
      </c>
      <c r="N289" s="35">
        <v>2199884</v>
      </c>
      <c r="O289" s="35">
        <v>7030903</v>
      </c>
      <c r="P289" s="34">
        <v>2741706</v>
      </c>
      <c r="Q289" s="32">
        <v>2495214</v>
      </c>
      <c r="R289" s="35">
        <v>2545534</v>
      </c>
      <c r="S289" s="35">
        <v>7782454</v>
      </c>
      <c r="T289" s="34">
        <v>2421363</v>
      </c>
      <c r="U289" s="32">
        <v>2492891</v>
      </c>
      <c r="V289" s="35">
        <v>2646678</v>
      </c>
      <c r="W289" s="35">
        <v>7560932</v>
      </c>
    </row>
    <row r="290" spans="1:23" ht="11.25">
      <c r="A290" s="28" t="s">
        <v>26</v>
      </c>
      <c r="B290" s="29" t="s">
        <v>521</v>
      </c>
      <c r="C290" s="30" t="s">
        <v>522</v>
      </c>
      <c r="D290" s="31">
        <v>30888201</v>
      </c>
      <c r="E290" s="32">
        <v>30888201</v>
      </c>
      <c r="F290" s="32">
        <v>48595432</v>
      </c>
      <c r="G290" s="33">
        <f t="shared" si="56"/>
        <v>1.5732684464206899</v>
      </c>
      <c r="H290" s="34">
        <v>8376068</v>
      </c>
      <c r="I290" s="32">
        <v>8495120</v>
      </c>
      <c r="J290" s="35">
        <v>2639687</v>
      </c>
      <c r="K290" s="35">
        <v>19510875</v>
      </c>
      <c r="L290" s="34">
        <v>3238293</v>
      </c>
      <c r="M290" s="32">
        <v>1156166</v>
      </c>
      <c r="N290" s="35">
        <v>4846640</v>
      </c>
      <c r="O290" s="35">
        <v>9241099</v>
      </c>
      <c r="P290" s="34">
        <v>1182826</v>
      </c>
      <c r="Q290" s="32">
        <v>1790335</v>
      </c>
      <c r="R290" s="35">
        <v>7221489</v>
      </c>
      <c r="S290" s="35">
        <v>10194650</v>
      </c>
      <c r="T290" s="34">
        <v>8001250</v>
      </c>
      <c r="U290" s="32">
        <v>1647558</v>
      </c>
      <c r="V290" s="35">
        <v>0</v>
      </c>
      <c r="W290" s="35">
        <v>9648808</v>
      </c>
    </row>
    <row r="291" spans="1:23" ht="11.25">
      <c r="A291" s="28" t="s">
        <v>26</v>
      </c>
      <c r="B291" s="29" t="s">
        <v>523</v>
      </c>
      <c r="C291" s="30" t="s">
        <v>524</v>
      </c>
      <c r="D291" s="31">
        <v>45522680</v>
      </c>
      <c r="E291" s="32">
        <v>49478870</v>
      </c>
      <c r="F291" s="32">
        <v>28484335</v>
      </c>
      <c r="G291" s="33">
        <f t="shared" si="56"/>
        <v>0.5756868538024413</v>
      </c>
      <c r="H291" s="34">
        <v>2574599</v>
      </c>
      <c r="I291" s="32">
        <v>1317820</v>
      </c>
      <c r="J291" s="35">
        <v>-5166875</v>
      </c>
      <c r="K291" s="35">
        <v>-1274456</v>
      </c>
      <c r="L291" s="34">
        <v>7706419</v>
      </c>
      <c r="M291" s="32">
        <v>1788394</v>
      </c>
      <c r="N291" s="35">
        <v>3140368</v>
      </c>
      <c r="O291" s="35">
        <v>12635181</v>
      </c>
      <c r="P291" s="34">
        <v>1321426</v>
      </c>
      <c r="Q291" s="32">
        <v>3282433</v>
      </c>
      <c r="R291" s="35">
        <v>2561110</v>
      </c>
      <c r="S291" s="35">
        <v>7164969</v>
      </c>
      <c r="T291" s="34">
        <v>2435148</v>
      </c>
      <c r="U291" s="32">
        <v>3430568</v>
      </c>
      <c r="V291" s="35">
        <v>4092925</v>
      </c>
      <c r="W291" s="35">
        <v>9958641</v>
      </c>
    </row>
    <row r="292" spans="1:23" ht="11.25">
      <c r="A292" s="28" t="s">
        <v>45</v>
      </c>
      <c r="B292" s="29" t="s">
        <v>525</v>
      </c>
      <c r="C292" s="30" t="s">
        <v>526</v>
      </c>
      <c r="D292" s="31">
        <v>71984000</v>
      </c>
      <c r="E292" s="32">
        <v>71984000</v>
      </c>
      <c r="F292" s="32">
        <v>50130635</v>
      </c>
      <c r="G292" s="33">
        <f t="shared" si="56"/>
        <v>0.6964135780173372</v>
      </c>
      <c r="H292" s="34">
        <v>11170646</v>
      </c>
      <c r="I292" s="32">
        <v>1043954</v>
      </c>
      <c r="J292" s="35">
        <v>285617</v>
      </c>
      <c r="K292" s="35">
        <v>12500217</v>
      </c>
      <c r="L292" s="34">
        <v>3573664</v>
      </c>
      <c r="M292" s="32">
        <v>1738546</v>
      </c>
      <c r="N292" s="35">
        <v>9598279</v>
      </c>
      <c r="O292" s="35">
        <v>14910489</v>
      </c>
      <c r="P292" s="34">
        <v>3857392</v>
      </c>
      <c r="Q292" s="32">
        <v>2214291</v>
      </c>
      <c r="R292" s="35">
        <v>10210243</v>
      </c>
      <c r="S292" s="35">
        <v>16281926</v>
      </c>
      <c r="T292" s="34">
        <v>4310318</v>
      </c>
      <c r="U292" s="32">
        <v>2127685</v>
      </c>
      <c r="V292" s="35">
        <v>0</v>
      </c>
      <c r="W292" s="35">
        <v>6438003</v>
      </c>
    </row>
    <row r="293" spans="1:23" ht="11.25">
      <c r="A293" s="36"/>
      <c r="B293" s="37" t="s">
        <v>527</v>
      </c>
      <c r="C293" s="38"/>
      <c r="D293" s="39">
        <f>SUM(D286:D292)</f>
        <v>450526559</v>
      </c>
      <c r="E293" s="40">
        <f>SUM(E286:E292)</f>
        <v>456111912</v>
      </c>
      <c r="F293" s="40">
        <f>SUM(F286:F292)</f>
        <v>375562204</v>
      </c>
      <c r="G293" s="41">
        <f t="shared" si="56"/>
        <v>0.8233992450519468</v>
      </c>
      <c r="H293" s="42">
        <f aca="true" t="shared" si="58" ref="H293:W293">SUM(H286:H292)</f>
        <v>96886119</v>
      </c>
      <c r="I293" s="40">
        <f t="shared" si="58"/>
        <v>23421552</v>
      </c>
      <c r="J293" s="43">
        <f t="shared" si="58"/>
        <v>17342513</v>
      </c>
      <c r="K293" s="43">
        <f t="shared" si="58"/>
        <v>137650184</v>
      </c>
      <c r="L293" s="42">
        <f t="shared" si="58"/>
        <v>26567513</v>
      </c>
      <c r="M293" s="40">
        <f t="shared" si="58"/>
        <v>18491972</v>
      </c>
      <c r="N293" s="43">
        <f t="shared" si="58"/>
        <v>41118091</v>
      </c>
      <c r="O293" s="43">
        <f t="shared" si="58"/>
        <v>86177576</v>
      </c>
      <c r="P293" s="42">
        <f t="shared" si="58"/>
        <v>18647056</v>
      </c>
      <c r="Q293" s="40">
        <f t="shared" si="58"/>
        <v>19218356</v>
      </c>
      <c r="R293" s="43">
        <f t="shared" si="58"/>
        <v>50480786</v>
      </c>
      <c r="S293" s="43">
        <f t="shared" si="58"/>
        <v>88346198</v>
      </c>
      <c r="T293" s="42">
        <f t="shared" si="58"/>
        <v>25483676</v>
      </c>
      <c r="U293" s="40">
        <f t="shared" si="58"/>
        <v>18594081</v>
      </c>
      <c r="V293" s="43">
        <f t="shared" si="58"/>
        <v>19310489</v>
      </c>
      <c r="W293" s="43">
        <f t="shared" si="58"/>
        <v>63388246</v>
      </c>
    </row>
    <row r="294" spans="1:23" ht="11.25">
      <c r="A294" s="28" t="s">
        <v>26</v>
      </c>
      <c r="B294" s="29" t="s">
        <v>528</v>
      </c>
      <c r="C294" s="30" t="s">
        <v>529</v>
      </c>
      <c r="D294" s="31">
        <v>61813771</v>
      </c>
      <c r="E294" s="32">
        <v>61813771</v>
      </c>
      <c r="F294" s="32">
        <v>63368198</v>
      </c>
      <c r="G294" s="33">
        <f t="shared" si="56"/>
        <v>1.0251469369179886</v>
      </c>
      <c r="H294" s="34">
        <v>14652943</v>
      </c>
      <c r="I294" s="32">
        <v>7396978</v>
      </c>
      <c r="J294" s="35">
        <v>2658517</v>
      </c>
      <c r="K294" s="35">
        <v>24708438</v>
      </c>
      <c r="L294" s="34">
        <v>2896352</v>
      </c>
      <c r="M294" s="32">
        <v>3188904</v>
      </c>
      <c r="N294" s="35">
        <v>11062777</v>
      </c>
      <c r="O294" s="35">
        <v>17148033</v>
      </c>
      <c r="P294" s="34">
        <v>4387123</v>
      </c>
      <c r="Q294" s="32">
        <v>3038890</v>
      </c>
      <c r="R294" s="35">
        <v>7506304</v>
      </c>
      <c r="S294" s="35">
        <v>14932317</v>
      </c>
      <c r="T294" s="34">
        <v>1953983</v>
      </c>
      <c r="U294" s="32">
        <v>1752685</v>
      </c>
      <c r="V294" s="35">
        <v>2872742</v>
      </c>
      <c r="W294" s="35">
        <v>6579410</v>
      </c>
    </row>
    <row r="295" spans="1:23" ht="11.25">
      <c r="A295" s="28" t="s">
        <v>26</v>
      </c>
      <c r="B295" s="29" t="s">
        <v>530</v>
      </c>
      <c r="C295" s="30" t="s">
        <v>531</v>
      </c>
      <c r="D295" s="31">
        <v>182326635</v>
      </c>
      <c r="E295" s="32">
        <v>143487205</v>
      </c>
      <c r="F295" s="32">
        <v>122533737</v>
      </c>
      <c r="G295" s="33">
        <f t="shared" si="56"/>
        <v>0.8539697807898621</v>
      </c>
      <c r="H295" s="34">
        <v>15109393</v>
      </c>
      <c r="I295" s="32">
        <v>11102826</v>
      </c>
      <c r="J295" s="35">
        <v>-1742683</v>
      </c>
      <c r="K295" s="35">
        <v>24469536</v>
      </c>
      <c r="L295" s="34">
        <v>2790736</v>
      </c>
      <c r="M295" s="32">
        <v>3479923</v>
      </c>
      <c r="N295" s="35">
        <v>8426212</v>
      </c>
      <c r="O295" s="35">
        <v>14696871</v>
      </c>
      <c r="P295" s="34">
        <v>3671256</v>
      </c>
      <c r="Q295" s="32">
        <v>4482133</v>
      </c>
      <c r="R295" s="35">
        <v>13589462</v>
      </c>
      <c r="S295" s="35">
        <v>21742851</v>
      </c>
      <c r="T295" s="34">
        <v>32785476</v>
      </c>
      <c r="U295" s="32">
        <v>4022639</v>
      </c>
      <c r="V295" s="35">
        <v>24816364</v>
      </c>
      <c r="W295" s="35">
        <v>61624479</v>
      </c>
    </row>
    <row r="296" spans="1:23" ht="11.25">
      <c r="A296" s="28" t="s">
        <v>26</v>
      </c>
      <c r="B296" s="29" t="s">
        <v>532</v>
      </c>
      <c r="C296" s="30" t="s">
        <v>533</v>
      </c>
      <c r="D296" s="31">
        <v>162383421</v>
      </c>
      <c r="E296" s="32">
        <v>159582727</v>
      </c>
      <c r="F296" s="32">
        <v>144174095</v>
      </c>
      <c r="G296" s="33">
        <f t="shared" si="56"/>
        <v>0.9034442367938731</v>
      </c>
      <c r="H296" s="34">
        <v>24505164</v>
      </c>
      <c r="I296" s="32">
        <v>10054162</v>
      </c>
      <c r="J296" s="35">
        <v>9143897</v>
      </c>
      <c r="K296" s="35">
        <v>43703223</v>
      </c>
      <c r="L296" s="34">
        <v>8758280</v>
      </c>
      <c r="M296" s="32">
        <v>8432292</v>
      </c>
      <c r="N296" s="35">
        <v>18072479</v>
      </c>
      <c r="O296" s="35">
        <v>35263051</v>
      </c>
      <c r="P296" s="34">
        <v>8533820</v>
      </c>
      <c r="Q296" s="32">
        <v>12861729</v>
      </c>
      <c r="R296" s="35">
        <v>9045218</v>
      </c>
      <c r="S296" s="35">
        <v>30440767</v>
      </c>
      <c r="T296" s="34">
        <v>16447926</v>
      </c>
      <c r="U296" s="32">
        <v>8752545</v>
      </c>
      <c r="V296" s="35">
        <v>9566583</v>
      </c>
      <c r="W296" s="35">
        <v>34767054</v>
      </c>
    </row>
    <row r="297" spans="1:23" ht="11.25">
      <c r="A297" s="28" t="s">
        <v>26</v>
      </c>
      <c r="B297" s="29" t="s">
        <v>534</v>
      </c>
      <c r="C297" s="30" t="s">
        <v>535</v>
      </c>
      <c r="D297" s="31">
        <v>42968611</v>
      </c>
      <c r="E297" s="32">
        <v>45171748</v>
      </c>
      <c r="F297" s="32">
        <v>37250568</v>
      </c>
      <c r="G297" s="33">
        <f t="shared" si="56"/>
        <v>0.8246430490137331</v>
      </c>
      <c r="H297" s="34">
        <v>9589901</v>
      </c>
      <c r="I297" s="32">
        <v>1477833</v>
      </c>
      <c r="J297" s="35">
        <v>1425167</v>
      </c>
      <c r="K297" s="35">
        <v>12492901</v>
      </c>
      <c r="L297" s="34">
        <v>1283645</v>
      </c>
      <c r="M297" s="32">
        <v>3599796</v>
      </c>
      <c r="N297" s="35">
        <v>5239421</v>
      </c>
      <c r="O297" s="35">
        <v>10122862</v>
      </c>
      <c r="P297" s="34">
        <v>1945531</v>
      </c>
      <c r="Q297" s="32">
        <v>2137125</v>
      </c>
      <c r="R297" s="35">
        <v>5002428</v>
      </c>
      <c r="S297" s="35">
        <v>9085084</v>
      </c>
      <c r="T297" s="34">
        <v>2609473</v>
      </c>
      <c r="U297" s="32">
        <v>2940248</v>
      </c>
      <c r="V297" s="35">
        <v>0</v>
      </c>
      <c r="W297" s="35">
        <v>5549721</v>
      </c>
    </row>
    <row r="298" spans="1:23" ht="11.25">
      <c r="A298" s="28" t="s">
        <v>26</v>
      </c>
      <c r="B298" s="29" t="s">
        <v>536</v>
      </c>
      <c r="C298" s="30" t="s">
        <v>537</v>
      </c>
      <c r="D298" s="31">
        <v>26355008</v>
      </c>
      <c r="E298" s="32">
        <v>26355008</v>
      </c>
      <c r="F298" s="32">
        <v>18841597</v>
      </c>
      <c r="G298" s="33">
        <f t="shared" si="56"/>
        <v>0.7149152449507888</v>
      </c>
      <c r="H298" s="34">
        <v>8487135</v>
      </c>
      <c r="I298" s="32">
        <v>444013</v>
      </c>
      <c r="J298" s="35">
        <v>651800</v>
      </c>
      <c r="K298" s="35">
        <v>9582948</v>
      </c>
      <c r="L298" s="34">
        <v>827740</v>
      </c>
      <c r="M298" s="32">
        <v>1271801</v>
      </c>
      <c r="N298" s="35">
        <v>575351</v>
      </c>
      <c r="O298" s="35">
        <v>2674892</v>
      </c>
      <c r="P298" s="34">
        <v>882552</v>
      </c>
      <c r="Q298" s="32">
        <v>887648</v>
      </c>
      <c r="R298" s="35">
        <v>951007</v>
      </c>
      <c r="S298" s="35">
        <v>2721207</v>
      </c>
      <c r="T298" s="34">
        <v>3009396</v>
      </c>
      <c r="U298" s="32">
        <v>486666</v>
      </c>
      <c r="V298" s="35">
        <v>366488</v>
      </c>
      <c r="W298" s="35">
        <v>3862550</v>
      </c>
    </row>
    <row r="299" spans="1:23" ht="11.25">
      <c r="A299" s="28" t="s">
        <v>26</v>
      </c>
      <c r="B299" s="29" t="s">
        <v>538</v>
      </c>
      <c r="C299" s="30" t="s">
        <v>539</v>
      </c>
      <c r="D299" s="31">
        <v>36066129</v>
      </c>
      <c r="E299" s="32">
        <v>39029200</v>
      </c>
      <c r="F299" s="32">
        <v>40357901</v>
      </c>
      <c r="G299" s="33">
        <f t="shared" si="56"/>
        <v>1.0340437672306888</v>
      </c>
      <c r="H299" s="34">
        <v>8898953</v>
      </c>
      <c r="I299" s="32">
        <v>3619698</v>
      </c>
      <c r="J299" s="35">
        <v>2436549</v>
      </c>
      <c r="K299" s="35">
        <v>14955200</v>
      </c>
      <c r="L299" s="34">
        <v>1175889</v>
      </c>
      <c r="M299" s="32">
        <v>1426892</v>
      </c>
      <c r="N299" s="35">
        <v>5737818</v>
      </c>
      <c r="O299" s="35">
        <v>8340599</v>
      </c>
      <c r="P299" s="34">
        <v>1649097</v>
      </c>
      <c r="Q299" s="32">
        <v>2899634</v>
      </c>
      <c r="R299" s="35">
        <v>2783423</v>
      </c>
      <c r="S299" s="35">
        <v>7332154</v>
      </c>
      <c r="T299" s="34">
        <v>5507468</v>
      </c>
      <c r="U299" s="32">
        <v>1996072</v>
      </c>
      <c r="V299" s="35">
        <v>2226408</v>
      </c>
      <c r="W299" s="35">
        <v>9729948</v>
      </c>
    </row>
    <row r="300" spans="1:23" ht="11.25">
      <c r="A300" s="28" t="s">
        <v>26</v>
      </c>
      <c r="B300" s="29" t="s">
        <v>540</v>
      </c>
      <c r="C300" s="30" t="s">
        <v>541</v>
      </c>
      <c r="D300" s="31">
        <v>75737977</v>
      </c>
      <c r="E300" s="32">
        <v>75737977</v>
      </c>
      <c r="F300" s="32">
        <v>65684049</v>
      </c>
      <c r="G300" s="33">
        <f t="shared" si="56"/>
        <v>0.8672538084823681</v>
      </c>
      <c r="H300" s="34">
        <v>14412871</v>
      </c>
      <c r="I300" s="32">
        <v>2267418</v>
      </c>
      <c r="J300" s="35">
        <v>2267418</v>
      </c>
      <c r="K300" s="35">
        <v>18947707</v>
      </c>
      <c r="L300" s="34">
        <v>196840</v>
      </c>
      <c r="M300" s="32">
        <v>6966976</v>
      </c>
      <c r="N300" s="35">
        <v>4480768</v>
      </c>
      <c r="O300" s="35">
        <v>11644584</v>
      </c>
      <c r="P300" s="34">
        <v>5453591</v>
      </c>
      <c r="Q300" s="32">
        <v>4389993</v>
      </c>
      <c r="R300" s="35">
        <v>4600121</v>
      </c>
      <c r="S300" s="35">
        <v>14443705</v>
      </c>
      <c r="T300" s="34">
        <v>2649451</v>
      </c>
      <c r="U300" s="32">
        <v>15218342</v>
      </c>
      <c r="V300" s="35">
        <v>2780260</v>
      </c>
      <c r="W300" s="35">
        <v>20648053</v>
      </c>
    </row>
    <row r="301" spans="1:23" ht="11.25">
      <c r="A301" s="28" t="s">
        <v>26</v>
      </c>
      <c r="B301" s="29" t="s">
        <v>542</v>
      </c>
      <c r="C301" s="30" t="s">
        <v>543</v>
      </c>
      <c r="D301" s="31">
        <v>6370019</v>
      </c>
      <c r="E301" s="32">
        <v>110663000</v>
      </c>
      <c r="F301" s="32">
        <v>82777811</v>
      </c>
      <c r="G301" s="33">
        <f t="shared" si="56"/>
        <v>0.7480170517697875</v>
      </c>
      <c r="H301" s="34">
        <v>15221133</v>
      </c>
      <c r="I301" s="32">
        <v>2646313</v>
      </c>
      <c r="J301" s="35">
        <v>2964384</v>
      </c>
      <c r="K301" s="35">
        <v>20831830</v>
      </c>
      <c r="L301" s="34">
        <v>2763329</v>
      </c>
      <c r="M301" s="32">
        <v>2693636</v>
      </c>
      <c r="N301" s="35">
        <v>2470562</v>
      </c>
      <c r="O301" s="35">
        <v>7927527</v>
      </c>
      <c r="P301" s="34">
        <v>2216853</v>
      </c>
      <c r="Q301" s="32">
        <v>3416803</v>
      </c>
      <c r="R301" s="35">
        <v>9779969</v>
      </c>
      <c r="S301" s="35">
        <v>15413625</v>
      </c>
      <c r="T301" s="34">
        <v>15514277</v>
      </c>
      <c r="U301" s="32">
        <v>8425933</v>
      </c>
      <c r="V301" s="35">
        <v>14664619</v>
      </c>
      <c r="W301" s="35">
        <v>38604829</v>
      </c>
    </row>
    <row r="302" spans="1:23" ht="11.25">
      <c r="A302" s="28" t="s">
        <v>45</v>
      </c>
      <c r="B302" s="29" t="s">
        <v>544</v>
      </c>
      <c r="C302" s="30" t="s">
        <v>545</v>
      </c>
      <c r="D302" s="31">
        <v>56062453</v>
      </c>
      <c r="E302" s="32">
        <v>56062453</v>
      </c>
      <c r="F302" s="32">
        <v>73629205</v>
      </c>
      <c r="G302" s="33">
        <f t="shared" si="56"/>
        <v>1.3133425503161626</v>
      </c>
      <c r="H302" s="34">
        <v>10519197</v>
      </c>
      <c r="I302" s="32">
        <v>10068002</v>
      </c>
      <c r="J302" s="35">
        <v>116291</v>
      </c>
      <c r="K302" s="35">
        <v>20703490</v>
      </c>
      <c r="L302" s="34">
        <v>6237967</v>
      </c>
      <c r="M302" s="32">
        <v>7655184</v>
      </c>
      <c r="N302" s="35">
        <v>6320541</v>
      </c>
      <c r="O302" s="35">
        <v>20213692</v>
      </c>
      <c r="P302" s="34">
        <v>6633472</v>
      </c>
      <c r="Q302" s="32">
        <v>174902</v>
      </c>
      <c r="R302" s="35">
        <v>11574940</v>
      </c>
      <c r="S302" s="35">
        <v>18383314</v>
      </c>
      <c r="T302" s="34">
        <v>2806795</v>
      </c>
      <c r="U302" s="32">
        <v>3100610</v>
      </c>
      <c r="V302" s="35">
        <v>8421304</v>
      </c>
      <c r="W302" s="35">
        <v>14328709</v>
      </c>
    </row>
    <row r="303" spans="1:23" ht="11.25">
      <c r="A303" s="36"/>
      <c r="B303" s="37" t="s">
        <v>546</v>
      </c>
      <c r="C303" s="38"/>
      <c r="D303" s="39">
        <f>SUM(D294:D302)</f>
        <v>650084024</v>
      </c>
      <c r="E303" s="40">
        <f>SUM(E294:E302)</f>
        <v>717903089</v>
      </c>
      <c r="F303" s="40">
        <f>SUM(F294:F302)</f>
        <v>648617161</v>
      </c>
      <c r="G303" s="41">
        <f t="shared" si="56"/>
        <v>0.9034884665331201</v>
      </c>
      <c r="H303" s="42">
        <f aca="true" t="shared" si="59" ref="H303:W303">SUM(H294:H302)</f>
        <v>121396690</v>
      </c>
      <c r="I303" s="40">
        <f t="shared" si="59"/>
        <v>49077243</v>
      </c>
      <c r="J303" s="43">
        <f t="shared" si="59"/>
        <v>19921340</v>
      </c>
      <c r="K303" s="43">
        <f t="shared" si="59"/>
        <v>190395273</v>
      </c>
      <c r="L303" s="42">
        <f t="shared" si="59"/>
        <v>26930778</v>
      </c>
      <c r="M303" s="40">
        <f t="shared" si="59"/>
        <v>38715404</v>
      </c>
      <c r="N303" s="43">
        <f t="shared" si="59"/>
        <v>62385929</v>
      </c>
      <c r="O303" s="43">
        <f t="shared" si="59"/>
        <v>128032111</v>
      </c>
      <c r="P303" s="42">
        <f t="shared" si="59"/>
        <v>35373295</v>
      </c>
      <c r="Q303" s="40">
        <f t="shared" si="59"/>
        <v>34288857</v>
      </c>
      <c r="R303" s="43">
        <f t="shared" si="59"/>
        <v>64832872</v>
      </c>
      <c r="S303" s="43">
        <f t="shared" si="59"/>
        <v>134495024</v>
      </c>
      <c r="T303" s="42">
        <f t="shared" si="59"/>
        <v>83284245</v>
      </c>
      <c r="U303" s="40">
        <f t="shared" si="59"/>
        <v>46695740</v>
      </c>
      <c r="V303" s="43">
        <f t="shared" si="59"/>
        <v>65714768</v>
      </c>
      <c r="W303" s="43">
        <f t="shared" si="59"/>
        <v>195694753</v>
      </c>
    </row>
    <row r="304" spans="1:23" ht="11.25">
      <c r="A304" s="28" t="s">
        <v>26</v>
      </c>
      <c r="B304" s="29" t="s">
        <v>547</v>
      </c>
      <c r="C304" s="30" t="s">
        <v>548</v>
      </c>
      <c r="D304" s="31">
        <v>34194356</v>
      </c>
      <c r="E304" s="32">
        <v>37460963</v>
      </c>
      <c r="F304" s="32">
        <v>23270113</v>
      </c>
      <c r="G304" s="33">
        <f t="shared" si="56"/>
        <v>0.6211829898766884</v>
      </c>
      <c r="H304" s="34">
        <v>9723648</v>
      </c>
      <c r="I304" s="32">
        <v>655748</v>
      </c>
      <c r="J304" s="35">
        <v>540376</v>
      </c>
      <c r="K304" s="35">
        <v>10919772</v>
      </c>
      <c r="L304" s="34">
        <v>423255</v>
      </c>
      <c r="M304" s="32">
        <v>341517</v>
      </c>
      <c r="N304" s="35">
        <v>4579066</v>
      </c>
      <c r="O304" s="35">
        <v>5343838</v>
      </c>
      <c r="P304" s="34">
        <v>258245</v>
      </c>
      <c r="Q304" s="32">
        <v>289154</v>
      </c>
      <c r="R304" s="35">
        <v>6169934</v>
      </c>
      <c r="S304" s="35">
        <v>6717333</v>
      </c>
      <c r="T304" s="34">
        <v>289170</v>
      </c>
      <c r="U304" s="32">
        <v>0</v>
      </c>
      <c r="V304" s="35">
        <v>0</v>
      </c>
      <c r="W304" s="35">
        <v>289170</v>
      </c>
    </row>
    <row r="305" spans="1:23" ht="11.25">
      <c r="A305" s="28" t="s">
        <v>26</v>
      </c>
      <c r="B305" s="29" t="s">
        <v>549</v>
      </c>
      <c r="C305" s="30" t="s">
        <v>550</v>
      </c>
      <c r="D305" s="31">
        <v>153488032</v>
      </c>
      <c r="E305" s="32">
        <v>120602152</v>
      </c>
      <c r="F305" s="32">
        <v>158970641</v>
      </c>
      <c r="G305" s="33">
        <f t="shared" si="56"/>
        <v>1.3181409980146954</v>
      </c>
      <c r="H305" s="34">
        <v>32617379</v>
      </c>
      <c r="I305" s="32">
        <v>6590211</v>
      </c>
      <c r="J305" s="35">
        <v>6971823</v>
      </c>
      <c r="K305" s="35">
        <v>46179413</v>
      </c>
      <c r="L305" s="34">
        <v>6592011</v>
      </c>
      <c r="M305" s="32">
        <v>5946591</v>
      </c>
      <c r="N305" s="35">
        <v>27745058</v>
      </c>
      <c r="O305" s="35">
        <v>40283660</v>
      </c>
      <c r="P305" s="34">
        <v>7469048</v>
      </c>
      <c r="Q305" s="32">
        <v>7875465</v>
      </c>
      <c r="R305" s="35">
        <v>23252100</v>
      </c>
      <c r="S305" s="35">
        <v>38596613</v>
      </c>
      <c r="T305" s="34">
        <v>13419519</v>
      </c>
      <c r="U305" s="32">
        <v>7001593</v>
      </c>
      <c r="V305" s="35">
        <v>13489843</v>
      </c>
      <c r="W305" s="35">
        <v>33910955</v>
      </c>
    </row>
    <row r="306" spans="1:23" ht="11.25">
      <c r="A306" s="28" t="s">
        <v>26</v>
      </c>
      <c r="B306" s="29" t="s">
        <v>551</v>
      </c>
      <c r="C306" s="30" t="s">
        <v>552</v>
      </c>
      <c r="D306" s="31">
        <v>369627872</v>
      </c>
      <c r="E306" s="32">
        <v>413857692</v>
      </c>
      <c r="F306" s="32">
        <v>354874041</v>
      </c>
      <c r="G306" s="33">
        <f t="shared" si="56"/>
        <v>0.8574784228004635</v>
      </c>
      <c r="H306" s="34">
        <v>45927781</v>
      </c>
      <c r="I306" s="32">
        <v>24730923</v>
      </c>
      <c r="J306" s="35">
        <v>22530333</v>
      </c>
      <c r="K306" s="35">
        <v>93189037</v>
      </c>
      <c r="L306" s="34">
        <v>23891186</v>
      </c>
      <c r="M306" s="32">
        <v>24722861</v>
      </c>
      <c r="N306" s="35">
        <v>38024551</v>
      </c>
      <c r="O306" s="35">
        <v>86638598</v>
      </c>
      <c r="P306" s="34">
        <v>31619921</v>
      </c>
      <c r="Q306" s="32">
        <v>27713388</v>
      </c>
      <c r="R306" s="35">
        <v>39913799</v>
      </c>
      <c r="S306" s="35">
        <v>99247108</v>
      </c>
      <c r="T306" s="34">
        <v>25381318</v>
      </c>
      <c r="U306" s="32">
        <v>25661031</v>
      </c>
      <c r="V306" s="35">
        <v>24756949</v>
      </c>
      <c r="W306" s="35">
        <v>75799298</v>
      </c>
    </row>
    <row r="307" spans="1:23" ht="11.25">
      <c r="A307" s="28" t="s">
        <v>26</v>
      </c>
      <c r="B307" s="29" t="s">
        <v>553</v>
      </c>
      <c r="C307" s="30" t="s">
        <v>554</v>
      </c>
      <c r="D307" s="31">
        <v>36159246</v>
      </c>
      <c r="E307" s="32">
        <v>36159246</v>
      </c>
      <c r="F307" s="32">
        <v>39359628</v>
      </c>
      <c r="G307" s="33">
        <f t="shared" si="56"/>
        <v>1.088507984928668</v>
      </c>
      <c r="H307" s="34">
        <v>12514247</v>
      </c>
      <c r="I307" s="32">
        <v>1923207</v>
      </c>
      <c r="J307" s="35">
        <v>889648</v>
      </c>
      <c r="K307" s="35">
        <v>15327102</v>
      </c>
      <c r="L307" s="34">
        <v>1592836</v>
      </c>
      <c r="M307" s="32">
        <v>951227</v>
      </c>
      <c r="N307" s="35">
        <v>5260560</v>
      </c>
      <c r="O307" s="35">
        <v>7804623</v>
      </c>
      <c r="P307" s="34">
        <v>893996</v>
      </c>
      <c r="Q307" s="32">
        <v>4761213</v>
      </c>
      <c r="R307" s="35">
        <v>692518</v>
      </c>
      <c r="S307" s="35">
        <v>6347727</v>
      </c>
      <c r="T307" s="34">
        <v>7659114</v>
      </c>
      <c r="U307" s="32">
        <v>907723</v>
      </c>
      <c r="V307" s="35">
        <v>1313339</v>
      </c>
      <c r="W307" s="35">
        <v>9880176</v>
      </c>
    </row>
    <row r="308" spans="1:23" ht="11.25">
      <c r="A308" s="28" t="s">
        <v>26</v>
      </c>
      <c r="B308" s="29" t="s">
        <v>555</v>
      </c>
      <c r="C308" s="30" t="s">
        <v>556</v>
      </c>
      <c r="D308" s="31">
        <v>100501864</v>
      </c>
      <c r="E308" s="32">
        <v>100501864</v>
      </c>
      <c r="F308" s="32">
        <v>195537207</v>
      </c>
      <c r="G308" s="33">
        <f t="shared" si="56"/>
        <v>1.9456077650460295</v>
      </c>
      <c r="H308" s="34">
        <v>35176099</v>
      </c>
      <c r="I308" s="32">
        <v>11244749</v>
      </c>
      <c r="J308" s="35">
        <v>23325217</v>
      </c>
      <c r="K308" s="35">
        <v>69746065</v>
      </c>
      <c r="L308" s="34">
        <v>2659333</v>
      </c>
      <c r="M308" s="32">
        <v>11141632</v>
      </c>
      <c r="N308" s="35">
        <v>75989805</v>
      </c>
      <c r="O308" s="35">
        <v>89790770</v>
      </c>
      <c r="P308" s="34">
        <v>3106947</v>
      </c>
      <c r="Q308" s="32">
        <v>2057270</v>
      </c>
      <c r="R308" s="35">
        <v>6478343</v>
      </c>
      <c r="S308" s="35">
        <v>11642560</v>
      </c>
      <c r="T308" s="34">
        <v>10492708</v>
      </c>
      <c r="U308" s="32">
        <v>13865104</v>
      </c>
      <c r="V308" s="35">
        <v>0</v>
      </c>
      <c r="W308" s="35">
        <v>24357812</v>
      </c>
    </row>
    <row r="309" spans="1:23" ht="11.25">
      <c r="A309" s="28" t="s">
        <v>26</v>
      </c>
      <c r="B309" s="29" t="s">
        <v>557</v>
      </c>
      <c r="C309" s="30" t="s">
        <v>558</v>
      </c>
      <c r="D309" s="31">
        <v>61111977</v>
      </c>
      <c r="E309" s="32">
        <v>61111977</v>
      </c>
      <c r="F309" s="32">
        <v>45028767</v>
      </c>
      <c r="G309" s="33">
        <f t="shared" si="56"/>
        <v>0.7368239289656756</v>
      </c>
      <c r="H309" s="34">
        <v>12958384</v>
      </c>
      <c r="I309" s="32">
        <v>2604055</v>
      </c>
      <c r="J309" s="35">
        <v>3231858</v>
      </c>
      <c r="K309" s="35">
        <v>18794297</v>
      </c>
      <c r="L309" s="34">
        <v>1336784</v>
      </c>
      <c r="M309" s="32">
        <v>2215034</v>
      </c>
      <c r="N309" s="35">
        <v>0</v>
      </c>
      <c r="O309" s="35">
        <v>3551818</v>
      </c>
      <c r="P309" s="34">
        <v>3310808</v>
      </c>
      <c r="Q309" s="32">
        <v>1932636</v>
      </c>
      <c r="R309" s="35">
        <v>10653233</v>
      </c>
      <c r="S309" s="35">
        <v>15896677</v>
      </c>
      <c r="T309" s="34">
        <v>2557586</v>
      </c>
      <c r="U309" s="32">
        <v>4228389</v>
      </c>
      <c r="V309" s="35">
        <v>0</v>
      </c>
      <c r="W309" s="35">
        <v>6785975</v>
      </c>
    </row>
    <row r="310" spans="1:23" ht="11.25">
      <c r="A310" s="28" t="s">
        <v>45</v>
      </c>
      <c r="B310" s="29" t="s">
        <v>559</v>
      </c>
      <c r="C310" s="30" t="s">
        <v>560</v>
      </c>
      <c r="D310" s="31">
        <v>89474000</v>
      </c>
      <c r="E310" s="32">
        <v>88922</v>
      </c>
      <c r="F310" s="32">
        <v>68239823</v>
      </c>
      <c r="G310" s="33">
        <f t="shared" si="56"/>
        <v>767.4121477249724</v>
      </c>
      <c r="H310" s="34">
        <v>19243746</v>
      </c>
      <c r="I310" s="32">
        <v>1983353</v>
      </c>
      <c r="J310" s="35">
        <v>2147264</v>
      </c>
      <c r="K310" s="35">
        <v>23374363</v>
      </c>
      <c r="L310" s="34">
        <v>402654</v>
      </c>
      <c r="M310" s="32">
        <v>1712441</v>
      </c>
      <c r="N310" s="35">
        <v>13550120</v>
      </c>
      <c r="O310" s="35">
        <v>15665215</v>
      </c>
      <c r="P310" s="34">
        <v>1137749</v>
      </c>
      <c r="Q310" s="32">
        <v>9808485</v>
      </c>
      <c r="R310" s="35">
        <v>11739789</v>
      </c>
      <c r="S310" s="35">
        <v>22686023</v>
      </c>
      <c r="T310" s="34">
        <v>101786</v>
      </c>
      <c r="U310" s="32">
        <v>1809039</v>
      </c>
      <c r="V310" s="35">
        <v>4603397</v>
      </c>
      <c r="W310" s="35">
        <v>6514222</v>
      </c>
    </row>
    <row r="311" spans="1:23" ht="11.25">
      <c r="A311" s="36"/>
      <c r="B311" s="37" t="s">
        <v>561</v>
      </c>
      <c r="C311" s="38"/>
      <c r="D311" s="39">
        <f>SUM(D304:D310)</f>
        <v>844557347</v>
      </c>
      <c r="E311" s="40">
        <f>SUM(E304:E310)</f>
        <v>769782816</v>
      </c>
      <c r="F311" s="40">
        <f>SUM(F304:F310)</f>
        <v>885280220</v>
      </c>
      <c r="G311" s="41">
        <f t="shared" si="56"/>
        <v>1.150038948128455</v>
      </c>
      <c r="H311" s="42">
        <f aca="true" t="shared" si="60" ref="H311:W311">SUM(H304:H310)</f>
        <v>168161284</v>
      </c>
      <c r="I311" s="40">
        <f t="shared" si="60"/>
        <v>49732246</v>
      </c>
      <c r="J311" s="43">
        <f t="shared" si="60"/>
        <v>59636519</v>
      </c>
      <c r="K311" s="43">
        <f t="shared" si="60"/>
        <v>277530049</v>
      </c>
      <c r="L311" s="42">
        <f t="shared" si="60"/>
        <v>36898059</v>
      </c>
      <c r="M311" s="40">
        <f t="shared" si="60"/>
        <v>47031303</v>
      </c>
      <c r="N311" s="43">
        <f t="shared" si="60"/>
        <v>165149160</v>
      </c>
      <c r="O311" s="43">
        <f t="shared" si="60"/>
        <v>249078522</v>
      </c>
      <c r="P311" s="42">
        <f t="shared" si="60"/>
        <v>47796714</v>
      </c>
      <c r="Q311" s="40">
        <f t="shared" si="60"/>
        <v>54437611</v>
      </c>
      <c r="R311" s="43">
        <f t="shared" si="60"/>
        <v>98899716</v>
      </c>
      <c r="S311" s="43">
        <f t="shared" si="60"/>
        <v>201134041</v>
      </c>
      <c r="T311" s="42">
        <f t="shared" si="60"/>
        <v>59901201</v>
      </c>
      <c r="U311" s="40">
        <f t="shared" si="60"/>
        <v>53472879</v>
      </c>
      <c r="V311" s="43">
        <f t="shared" si="60"/>
        <v>44163528</v>
      </c>
      <c r="W311" s="43">
        <f t="shared" si="60"/>
        <v>157537608</v>
      </c>
    </row>
    <row r="312" spans="1:23" ht="11.25">
      <c r="A312" s="28" t="s">
        <v>26</v>
      </c>
      <c r="B312" s="29" t="s">
        <v>562</v>
      </c>
      <c r="C312" s="30" t="s">
        <v>563</v>
      </c>
      <c r="D312" s="31">
        <v>1198854050</v>
      </c>
      <c r="E312" s="32">
        <v>1367343793</v>
      </c>
      <c r="F312" s="32">
        <v>1260328472</v>
      </c>
      <c r="G312" s="33">
        <f t="shared" si="56"/>
        <v>0.9217348836862713</v>
      </c>
      <c r="H312" s="34">
        <v>213971148</v>
      </c>
      <c r="I312" s="32">
        <v>88109363</v>
      </c>
      <c r="J312" s="35">
        <v>79942049</v>
      </c>
      <c r="K312" s="35">
        <v>382022560</v>
      </c>
      <c r="L312" s="34">
        <v>70008994</v>
      </c>
      <c r="M312" s="32">
        <v>94125560</v>
      </c>
      <c r="N312" s="35">
        <v>136712611</v>
      </c>
      <c r="O312" s="35">
        <v>300847165</v>
      </c>
      <c r="P312" s="34">
        <v>89995853</v>
      </c>
      <c r="Q312" s="32">
        <v>102440560</v>
      </c>
      <c r="R312" s="35">
        <v>111834672</v>
      </c>
      <c r="S312" s="35">
        <v>304271085</v>
      </c>
      <c r="T312" s="34">
        <v>97303258</v>
      </c>
      <c r="U312" s="32">
        <v>93737144</v>
      </c>
      <c r="V312" s="35">
        <v>82147260</v>
      </c>
      <c r="W312" s="35">
        <v>273187662</v>
      </c>
    </row>
    <row r="313" spans="1:23" ht="11.25">
      <c r="A313" s="28" t="s">
        <v>26</v>
      </c>
      <c r="B313" s="29" t="s">
        <v>564</v>
      </c>
      <c r="C313" s="30" t="s">
        <v>565</v>
      </c>
      <c r="D313" s="31">
        <v>72188000</v>
      </c>
      <c r="E313" s="32">
        <v>72188000</v>
      </c>
      <c r="F313" s="32">
        <v>59033168</v>
      </c>
      <c r="G313" s="33">
        <f t="shared" si="56"/>
        <v>0.8177698232393196</v>
      </c>
      <c r="H313" s="34">
        <v>18074837</v>
      </c>
      <c r="I313" s="32">
        <v>104241</v>
      </c>
      <c r="J313" s="35">
        <v>2699075</v>
      </c>
      <c r="K313" s="35">
        <v>20878153</v>
      </c>
      <c r="L313" s="34">
        <v>4762562</v>
      </c>
      <c r="M313" s="32">
        <v>4954138</v>
      </c>
      <c r="N313" s="35">
        <v>3543784</v>
      </c>
      <c r="O313" s="35">
        <v>13260484</v>
      </c>
      <c r="P313" s="34">
        <v>4605974</v>
      </c>
      <c r="Q313" s="32">
        <v>4669652</v>
      </c>
      <c r="R313" s="35">
        <v>4669652</v>
      </c>
      <c r="S313" s="35">
        <v>13945278</v>
      </c>
      <c r="T313" s="34">
        <v>3877539</v>
      </c>
      <c r="U313" s="32">
        <v>3410550</v>
      </c>
      <c r="V313" s="35">
        <v>3661164</v>
      </c>
      <c r="W313" s="35">
        <v>10949253</v>
      </c>
    </row>
    <row r="314" spans="1:23" ht="11.25">
      <c r="A314" s="28" t="s">
        <v>26</v>
      </c>
      <c r="B314" s="29" t="s">
        <v>566</v>
      </c>
      <c r="C314" s="30" t="s">
        <v>567</v>
      </c>
      <c r="D314" s="31">
        <v>68494124</v>
      </c>
      <c r="E314" s="32">
        <v>68494124</v>
      </c>
      <c r="F314" s="32">
        <v>64710435</v>
      </c>
      <c r="G314" s="33">
        <f t="shared" si="56"/>
        <v>0.9447589255977636</v>
      </c>
      <c r="H314" s="34">
        <v>3129732</v>
      </c>
      <c r="I314" s="32">
        <v>3125665</v>
      </c>
      <c r="J314" s="35">
        <v>16227807</v>
      </c>
      <c r="K314" s="35">
        <v>22483204</v>
      </c>
      <c r="L314" s="34">
        <v>7809475</v>
      </c>
      <c r="M314" s="32">
        <v>3349196</v>
      </c>
      <c r="N314" s="35">
        <v>2797439</v>
      </c>
      <c r="O314" s="35">
        <v>13956110</v>
      </c>
      <c r="P314" s="34">
        <v>3696783</v>
      </c>
      <c r="Q314" s="32">
        <v>11244159</v>
      </c>
      <c r="R314" s="35">
        <v>1898608</v>
      </c>
      <c r="S314" s="35">
        <v>16839550</v>
      </c>
      <c r="T314" s="34">
        <v>0</v>
      </c>
      <c r="U314" s="32">
        <v>11431571</v>
      </c>
      <c r="V314" s="35">
        <v>0</v>
      </c>
      <c r="W314" s="35">
        <v>11431571</v>
      </c>
    </row>
    <row r="315" spans="1:23" ht="11.25">
      <c r="A315" s="28" t="s">
        <v>26</v>
      </c>
      <c r="B315" s="29" t="s">
        <v>568</v>
      </c>
      <c r="C315" s="30" t="s">
        <v>569</v>
      </c>
      <c r="D315" s="31">
        <v>161939972</v>
      </c>
      <c r="E315" s="32">
        <v>161939972</v>
      </c>
      <c r="F315" s="32">
        <v>174466014</v>
      </c>
      <c r="G315" s="33">
        <f t="shared" si="56"/>
        <v>1.0773499083969214</v>
      </c>
      <c r="H315" s="34">
        <v>33438266</v>
      </c>
      <c r="I315" s="32">
        <v>6383677</v>
      </c>
      <c r="J315" s="35">
        <v>13025313</v>
      </c>
      <c r="K315" s="35">
        <v>52847256</v>
      </c>
      <c r="L315" s="34">
        <v>11872795</v>
      </c>
      <c r="M315" s="32">
        <v>8397557</v>
      </c>
      <c r="N315" s="35">
        <v>39051326</v>
      </c>
      <c r="O315" s="35">
        <v>59321678</v>
      </c>
      <c r="P315" s="34">
        <v>1556439</v>
      </c>
      <c r="Q315" s="32">
        <v>11668613</v>
      </c>
      <c r="R315" s="35">
        <v>23096208</v>
      </c>
      <c r="S315" s="35">
        <v>36321260</v>
      </c>
      <c r="T315" s="34">
        <v>8993057</v>
      </c>
      <c r="U315" s="32">
        <v>8010971</v>
      </c>
      <c r="V315" s="35">
        <v>8971792</v>
      </c>
      <c r="W315" s="35">
        <v>25975820</v>
      </c>
    </row>
    <row r="316" spans="1:23" ht="11.25">
      <c r="A316" s="28" t="s">
        <v>45</v>
      </c>
      <c r="B316" s="29" t="s">
        <v>570</v>
      </c>
      <c r="C316" s="30" t="s">
        <v>571</v>
      </c>
      <c r="D316" s="31">
        <v>101516400</v>
      </c>
      <c r="E316" s="32">
        <v>108207840</v>
      </c>
      <c r="F316" s="32">
        <v>95113188</v>
      </c>
      <c r="G316" s="33">
        <f t="shared" si="56"/>
        <v>0.8789861067368131</v>
      </c>
      <c r="H316" s="34">
        <v>33506358</v>
      </c>
      <c r="I316" s="32">
        <v>959351</v>
      </c>
      <c r="J316" s="35">
        <v>-5105097</v>
      </c>
      <c r="K316" s="35">
        <v>29360612</v>
      </c>
      <c r="L316" s="34">
        <v>1260884</v>
      </c>
      <c r="M316" s="32">
        <v>1707713</v>
      </c>
      <c r="N316" s="35">
        <v>27179081</v>
      </c>
      <c r="O316" s="35">
        <v>30147678</v>
      </c>
      <c r="P316" s="34">
        <v>1618643</v>
      </c>
      <c r="Q316" s="32">
        <v>1214923</v>
      </c>
      <c r="R316" s="35">
        <v>3848126</v>
      </c>
      <c r="S316" s="35">
        <v>6681692</v>
      </c>
      <c r="T316" s="34">
        <v>21114069</v>
      </c>
      <c r="U316" s="32">
        <v>1780158</v>
      </c>
      <c r="V316" s="35">
        <v>6028979</v>
      </c>
      <c r="W316" s="35">
        <v>28923206</v>
      </c>
    </row>
    <row r="317" spans="1:23" ht="11.25">
      <c r="A317" s="58"/>
      <c r="B317" s="59" t="s">
        <v>572</v>
      </c>
      <c r="C317" s="60"/>
      <c r="D317" s="61">
        <f>SUM(D312:D316)</f>
        <v>1602992546</v>
      </c>
      <c r="E317" s="62">
        <f>SUM(E312:E316)</f>
        <v>1778173729</v>
      </c>
      <c r="F317" s="62">
        <f>SUM(F312:F316)</f>
        <v>1653651277</v>
      </c>
      <c r="G317" s="63">
        <f t="shared" si="56"/>
        <v>0.9299717176284973</v>
      </c>
      <c r="H317" s="64">
        <f aca="true" t="shared" si="61" ref="H317:W317">SUM(H312:H316)</f>
        <v>302120341</v>
      </c>
      <c r="I317" s="62">
        <f t="shared" si="61"/>
        <v>98682297</v>
      </c>
      <c r="J317" s="65">
        <f t="shared" si="61"/>
        <v>106789147</v>
      </c>
      <c r="K317" s="65">
        <f t="shared" si="61"/>
        <v>507591785</v>
      </c>
      <c r="L317" s="64">
        <f t="shared" si="61"/>
        <v>95714710</v>
      </c>
      <c r="M317" s="62">
        <f t="shared" si="61"/>
        <v>112534164</v>
      </c>
      <c r="N317" s="65">
        <f t="shared" si="61"/>
        <v>209284241</v>
      </c>
      <c r="O317" s="65">
        <f t="shared" si="61"/>
        <v>417533115</v>
      </c>
      <c r="P317" s="64">
        <f t="shared" si="61"/>
        <v>101473692</v>
      </c>
      <c r="Q317" s="62">
        <f t="shared" si="61"/>
        <v>131237907</v>
      </c>
      <c r="R317" s="65">
        <f t="shared" si="61"/>
        <v>145347266</v>
      </c>
      <c r="S317" s="65">
        <f t="shared" si="61"/>
        <v>378058865</v>
      </c>
      <c r="T317" s="64">
        <f t="shared" si="61"/>
        <v>131287923</v>
      </c>
      <c r="U317" s="62">
        <f t="shared" si="61"/>
        <v>118370394</v>
      </c>
      <c r="V317" s="65">
        <f t="shared" si="61"/>
        <v>100809195</v>
      </c>
      <c r="W317" s="65">
        <f t="shared" si="61"/>
        <v>350467512</v>
      </c>
    </row>
    <row r="318" spans="1:23" ht="11.25">
      <c r="A318" s="44"/>
      <c r="B318" s="45" t="s">
        <v>573</v>
      </c>
      <c r="C318" s="46"/>
      <c r="D318" s="47">
        <f>SUM(D281:D284,D286:D292,D294:D302,D304:D310,D312:D316)</f>
        <v>4097762264</v>
      </c>
      <c r="E318" s="48">
        <f>SUM(E281:E284,E286:E292,E294:E302,E304:E310,E312:E316)</f>
        <v>4327214836</v>
      </c>
      <c r="F318" s="48">
        <f>SUM(F281:F284,F286:F292,F294:F302,F304:F310,F312:F316)</f>
        <v>4164244499</v>
      </c>
      <c r="G318" s="49">
        <f t="shared" si="56"/>
        <v>0.9623382838207666</v>
      </c>
      <c r="H318" s="50">
        <f aca="true" t="shared" si="62" ref="H318:W318">SUM(H281:H284,H286:H292,H294:H302,H304:H310,H312:H316)</f>
        <v>784652455</v>
      </c>
      <c r="I318" s="48">
        <f t="shared" si="62"/>
        <v>249630114</v>
      </c>
      <c r="J318" s="51">
        <f t="shared" si="62"/>
        <v>236974050</v>
      </c>
      <c r="K318" s="51">
        <f t="shared" si="62"/>
        <v>1271256619</v>
      </c>
      <c r="L318" s="50">
        <f t="shared" si="62"/>
        <v>215394703</v>
      </c>
      <c r="M318" s="48">
        <f t="shared" si="62"/>
        <v>283034374</v>
      </c>
      <c r="N318" s="51">
        <f t="shared" si="62"/>
        <v>525652290</v>
      </c>
      <c r="O318" s="51">
        <f t="shared" si="62"/>
        <v>1024081367</v>
      </c>
      <c r="P318" s="50">
        <f t="shared" si="62"/>
        <v>252928915</v>
      </c>
      <c r="Q318" s="48">
        <f t="shared" si="62"/>
        <v>278582430</v>
      </c>
      <c r="R318" s="51">
        <f t="shared" si="62"/>
        <v>464058425</v>
      </c>
      <c r="S318" s="51">
        <f t="shared" si="62"/>
        <v>995569770</v>
      </c>
      <c r="T318" s="50">
        <f t="shared" si="62"/>
        <v>344922468</v>
      </c>
      <c r="U318" s="48">
        <f t="shared" si="62"/>
        <v>265594712</v>
      </c>
      <c r="V318" s="51">
        <f t="shared" si="62"/>
        <v>262819563</v>
      </c>
      <c r="W318" s="51">
        <f t="shared" si="62"/>
        <v>873336743</v>
      </c>
    </row>
    <row r="319" spans="1:23" ht="11.25">
      <c r="A319" s="20"/>
      <c r="B319" s="52"/>
      <c r="C319" s="53"/>
      <c r="D319" s="54"/>
      <c r="E319" s="55"/>
      <c r="F319" s="55"/>
      <c r="G319" s="25"/>
      <c r="H319" s="34"/>
      <c r="I319" s="32"/>
      <c r="J319" s="35"/>
      <c r="K319" s="35"/>
      <c r="L319" s="34"/>
      <c r="M319" s="32"/>
      <c r="N319" s="35"/>
      <c r="O319" s="35"/>
      <c r="P319" s="34"/>
      <c r="Q319" s="32"/>
      <c r="R319" s="35"/>
      <c r="S319" s="35"/>
      <c r="T319" s="34"/>
      <c r="U319" s="32"/>
      <c r="V319" s="35"/>
      <c r="W319" s="35"/>
    </row>
    <row r="320" spans="1:23" ht="11.25">
      <c r="A320" s="20"/>
      <c r="B320" s="21" t="s">
        <v>574</v>
      </c>
      <c r="C320" s="22"/>
      <c r="D320" s="57"/>
      <c r="E320" s="55"/>
      <c r="F320" s="55"/>
      <c r="G320" s="25"/>
      <c r="H320" s="34"/>
      <c r="I320" s="32"/>
      <c r="J320" s="35"/>
      <c r="K320" s="35"/>
      <c r="L320" s="34"/>
      <c r="M320" s="32"/>
      <c r="N320" s="35"/>
      <c r="O320" s="35"/>
      <c r="P320" s="34"/>
      <c r="Q320" s="32"/>
      <c r="R320" s="35"/>
      <c r="S320" s="35"/>
      <c r="T320" s="34"/>
      <c r="U320" s="32"/>
      <c r="V320" s="35"/>
      <c r="W320" s="35"/>
    </row>
    <row r="321" spans="1:23" ht="11.25">
      <c r="A321" s="28" t="s">
        <v>20</v>
      </c>
      <c r="B321" s="29" t="s">
        <v>575</v>
      </c>
      <c r="C321" s="30" t="s">
        <v>576</v>
      </c>
      <c r="D321" s="31">
        <v>33275646545</v>
      </c>
      <c r="E321" s="32">
        <v>32345098119</v>
      </c>
      <c r="F321" s="32">
        <v>30634517854</v>
      </c>
      <c r="G321" s="33">
        <f aca="true" t="shared" si="63" ref="G321:G358">IF($E321=0,0,$F321/$E321)</f>
        <v>0.947114698533093</v>
      </c>
      <c r="H321" s="34">
        <v>2323177561</v>
      </c>
      <c r="I321" s="32">
        <v>3001909913</v>
      </c>
      <c r="J321" s="35">
        <v>2329984064</v>
      </c>
      <c r="K321" s="35">
        <v>7655071538</v>
      </c>
      <c r="L321" s="34">
        <v>2286009667</v>
      </c>
      <c r="M321" s="32">
        <v>2294069508</v>
      </c>
      <c r="N321" s="35">
        <v>2891823493</v>
      </c>
      <c r="O321" s="35">
        <v>7471902668</v>
      </c>
      <c r="P321" s="34">
        <v>2359852862</v>
      </c>
      <c r="Q321" s="32">
        <v>2654799593</v>
      </c>
      <c r="R321" s="35">
        <v>2992305688</v>
      </c>
      <c r="S321" s="35">
        <v>8006958143</v>
      </c>
      <c r="T321" s="34">
        <v>2453281586</v>
      </c>
      <c r="U321" s="32">
        <v>2696443281</v>
      </c>
      <c r="V321" s="35">
        <v>2350860638</v>
      </c>
      <c r="W321" s="35">
        <v>7500585505</v>
      </c>
    </row>
    <row r="322" spans="1:23" ht="11.25">
      <c r="A322" s="36"/>
      <c r="B322" s="37" t="s">
        <v>25</v>
      </c>
      <c r="C322" s="38"/>
      <c r="D322" s="39">
        <f>D321</f>
        <v>33275646545</v>
      </c>
      <c r="E322" s="40">
        <f>E321</f>
        <v>32345098119</v>
      </c>
      <c r="F322" s="40">
        <f>F321</f>
        <v>30634517854</v>
      </c>
      <c r="G322" s="41">
        <f t="shared" si="63"/>
        <v>0.947114698533093</v>
      </c>
      <c r="H322" s="42">
        <f aca="true" t="shared" si="64" ref="H322:W322">H321</f>
        <v>2323177561</v>
      </c>
      <c r="I322" s="40">
        <f t="shared" si="64"/>
        <v>3001909913</v>
      </c>
      <c r="J322" s="43">
        <f t="shared" si="64"/>
        <v>2329984064</v>
      </c>
      <c r="K322" s="43">
        <f t="shared" si="64"/>
        <v>7655071538</v>
      </c>
      <c r="L322" s="42">
        <f t="shared" si="64"/>
        <v>2286009667</v>
      </c>
      <c r="M322" s="40">
        <f t="shared" si="64"/>
        <v>2294069508</v>
      </c>
      <c r="N322" s="43">
        <f t="shared" si="64"/>
        <v>2891823493</v>
      </c>
      <c r="O322" s="43">
        <f t="shared" si="64"/>
        <v>7471902668</v>
      </c>
      <c r="P322" s="42">
        <f t="shared" si="64"/>
        <v>2359852862</v>
      </c>
      <c r="Q322" s="40">
        <f t="shared" si="64"/>
        <v>2654799593</v>
      </c>
      <c r="R322" s="43">
        <f t="shared" si="64"/>
        <v>2992305688</v>
      </c>
      <c r="S322" s="43">
        <f t="shared" si="64"/>
        <v>8006958143</v>
      </c>
      <c r="T322" s="42">
        <f t="shared" si="64"/>
        <v>2453281586</v>
      </c>
      <c r="U322" s="40">
        <f t="shared" si="64"/>
        <v>2696443281</v>
      </c>
      <c r="V322" s="43">
        <f t="shared" si="64"/>
        <v>2350860638</v>
      </c>
      <c r="W322" s="43">
        <f t="shared" si="64"/>
        <v>7500585505</v>
      </c>
    </row>
    <row r="323" spans="1:23" ht="11.25">
      <c r="A323" s="28" t="s">
        <v>26</v>
      </c>
      <c r="B323" s="29" t="s">
        <v>577</v>
      </c>
      <c r="C323" s="30" t="s">
        <v>578</v>
      </c>
      <c r="D323" s="31">
        <v>194576481</v>
      </c>
      <c r="E323" s="32">
        <v>196597941</v>
      </c>
      <c r="F323" s="32">
        <v>159463001</v>
      </c>
      <c r="G323" s="33">
        <f t="shared" si="63"/>
        <v>0.8111122638868329</v>
      </c>
      <c r="H323" s="34">
        <v>24903107</v>
      </c>
      <c r="I323" s="32">
        <v>10344654</v>
      </c>
      <c r="J323" s="35">
        <v>9074516</v>
      </c>
      <c r="K323" s="35">
        <v>44322277</v>
      </c>
      <c r="L323" s="34">
        <v>10246449</v>
      </c>
      <c r="M323" s="32">
        <v>10461451</v>
      </c>
      <c r="N323" s="35">
        <v>20122384</v>
      </c>
      <c r="O323" s="35">
        <v>40830284</v>
      </c>
      <c r="P323" s="34">
        <v>13896602</v>
      </c>
      <c r="Q323" s="32">
        <v>13966438</v>
      </c>
      <c r="R323" s="35">
        <v>15171156</v>
      </c>
      <c r="S323" s="35">
        <v>43034196</v>
      </c>
      <c r="T323" s="34">
        <v>10329410</v>
      </c>
      <c r="U323" s="32">
        <v>10449655</v>
      </c>
      <c r="V323" s="35">
        <v>10497179</v>
      </c>
      <c r="W323" s="35">
        <v>31276244</v>
      </c>
    </row>
    <row r="324" spans="1:23" ht="11.25">
      <c r="A324" s="28" t="s">
        <v>26</v>
      </c>
      <c r="B324" s="29" t="s">
        <v>579</v>
      </c>
      <c r="C324" s="30" t="s">
        <v>580</v>
      </c>
      <c r="D324" s="31">
        <v>181592765</v>
      </c>
      <c r="E324" s="32">
        <v>188854744</v>
      </c>
      <c r="F324" s="32">
        <v>177405203</v>
      </c>
      <c r="G324" s="33">
        <f t="shared" si="63"/>
        <v>0.9393738237256036</v>
      </c>
      <c r="H324" s="34">
        <v>19748136</v>
      </c>
      <c r="I324" s="32">
        <v>9542714</v>
      </c>
      <c r="J324" s="35">
        <v>9137458</v>
      </c>
      <c r="K324" s="35">
        <v>38428308</v>
      </c>
      <c r="L324" s="34">
        <v>32698229</v>
      </c>
      <c r="M324" s="32">
        <v>8791877</v>
      </c>
      <c r="N324" s="35">
        <v>18540949</v>
      </c>
      <c r="O324" s="35">
        <v>60031055</v>
      </c>
      <c r="P324" s="34">
        <v>9438272</v>
      </c>
      <c r="Q324" s="32">
        <v>8651352</v>
      </c>
      <c r="R324" s="35">
        <v>25333840</v>
      </c>
      <c r="S324" s="35">
        <v>43423464</v>
      </c>
      <c r="T324" s="34">
        <v>15646506</v>
      </c>
      <c r="U324" s="32">
        <v>9320870</v>
      </c>
      <c r="V324" s="35">
        <v>10555000</v>
      </c>
      <c r="W324" s="35">
        <v>35522376</v>
      </c>
    </row>
    <row r="325" spans="1:23" ht="11.25">
      <c r="A325" s="28" t="s">
        <v>26</v>
      </c>
      <c r="B325" s="29" t="s">
        <v>581</v>
      </c>
      <c r="C325" s="30" t="s">
        <v>582</v>
      </c>
      <c r="D325" s="31">
        <v>185293407</v>
      </c>
      <c r="E325" s="32">
        <v>188445597</v>
      </c>
      <c r="F325" s="32">
        <v>169837647</v>
      </c>
      <c r="G325" s="33">
        <f t="shared" si="63"/>
        <v>0.9012555862475259</v>
      </c>
      <c r="H325" s="34">
        <v>26953045</v>
      </c>
      <c r="I325" s="32">
        <v>11938638</v>
      </c>
      <c r="J325" s="35">
        <v>12947862</v>
      </c>
      <c r="K325" s="35">
        <v>51839545</v>
      </c>
      <c r="L325" s="34">
        <v>10701225</v>
      </c>
      <c r="M325" s="32">
        <v>12335580</v>
      </c>
      <c r="N325" s="35">
        <v>14069897</v>
      </c>
      <c r="O325" s="35">
        <v>37106702</v>
      </c>
      <c r="P325" s="34">
        <v>11559345</v>
      </c>
      <c r="Q325" s="32">
        <v>11173807</v>
      </c>
      <c r="R325" s="35">
        <v>15945422</v>
      </c>
      <c r="S325" s="35">
        <v>38678574</v>
      </c>
      <c r="T325" s="34">
        <v>18201614</v>
      </c>
      <c r="U325" s="32">
        <v>11497808</v>
      </c>
      <c r="V325" s="35">
        <v>12513404</v>
      </c>
      <c r="W325" s="35">
        <v>42212826</v>
      </c>
    </row>
    <row r="326" spans="1:23" ht="11.25">
      <c r="A326" s="28" t="s">
        <v>26</v>
      </c>
      <c r="B326" s="29" t="s">
        <v>583</v>
      </c>
      <c r="C326" s="30" t="s">
        <v>584</v>
      </c>
      <c r="D326" s="31">
        <v>634637245</v>
      </c>
      <c r="E326" s="32">
        <v>639414620</v>
      </c>
      <c r="F326" s="32">
        <v>584690775</v>
      </c>
      <c r="G326" s="33">
        <f t="shared" si="63"/>
        <v>0.914415711983564</v>
      </c>
      <c r="H326" s="34">
        <v>202302362</v>
      </c>
      <c r="I326" s="32">
        <v>16659540</v>
      </c>
      <c r="J326" s="35">
        <v>36207060</v>
      </c>
      <c r="K326" s="35">
        <v>255168962</v>
      </c>
      <c r="L326" s="34">
        <v>31935482</v>
      </c>
      <c r="M326" s="32">
        <v>35926097</v>
      </c>
      <c r="N326" s="35">
        <v>34070913</v>
      </c>
      <c r="O326" s="35">
        <v>101932492</v>
      </c>
      <c r="P326" s="34">
        <v>39924697</v>
      </c>
      <c r="Q326" s="32">
        <v>36618237</v>
      </c>
      <c r="R326" s="35">
        <v>41392162</v>
      </c>
      <c r="S326" s="35">
        <v>117935096</v>
      </c>
      <c r="T326" s="34">
        <v>32410509</v>
      </c>
      <c r="U326" s="32">
        <v>36454531</v>
      </c>
      <c r="V326" s="35">
        <v>40789185</v>
      </c>
      <c r="W326" s="35">
        <v>109654225</v>
      </c>
    </row>
    <row r="327" spans="1:23" ht="11.25">
      <c r="A327" s="28" t="s">
        <v>26</v>
      </c>
      <c r="B327" s="29" t="s">
        <v>585</v>
      </c>
      <c r="C327" s="30" t="s">
        <v>586</v>
      </c>
      <c r="D327" s="31">
        <v>371354225</v>
      </c>
      <c r="E327" s="32">
        <v>373478841</v>
      </c>
      <c r="F327" s="32">
        <v>347713969</v>
      </c>
      <c r="G327" s="33">
        <f t="shared" si="63"/>
        <v>0.9310138375416025</v>
      </c>
      <c r="H327" s="34">
        <v>32413519</v>
      </c>
      <c r="I327" s="32">
        <v>28918638</v>
      </c>
      <c r="J327" s="35">
        <v>25093208</v>
      </c>
      <c r="K327" s="35">
        <v>86425365</v>
      </c>
      <c r="L327" s="34">
        <v>24791938</v>
      </c>
      <c r="M327" s="32">
        <v>25411698</v>
      </c>
      <c r="N327" s="35">
        <v>32092910</v>
      </c>
      <c r="O327" s="35">
        <v>82296546</v>
      </c>
      <c r="P327" s="34">
        <v>28073122</v>
      </c>
      <c r="Q327" s="32">
        <v>31705299</v>
      </c>
      <c r="R327" s="35">
        <v>32474164</v>
      </c>
      <c r="S327" s="35">
        <v>92252585</v>
      </c>
      <c r="T327" s="34">
        <v>24937885</v>
      </c>
      <c r="U327" s="32">
        <v>23888743</v>
      </c>
      <c r="V327" s="35">
        <v>37912845</v>
      </c>
      <c r="W327" s="35">
        <v>86739473</v>
      </c>
    </row>
    <row r="328" spans="1:23" ht="11.25">
      <c r="A328" s="28" t="s">
        <v>45</v>
      </c>
      <c r="B328" s="29" t="s">
        <v>587</v>
      </c>
      <c r="C328" s="30" t="s">
        <v>588</v>
      </c>
      <c r="D328" s="31">
        <v>229394390</v>
      </c>
      <c r="E328" s="32">
        <v>247960390</v>
      </c>
      <c r="F328" s="32">
        <v>239372520</v>
      </c>
      <c r="G328" s="33">
        <f t="shared" si="63"/>
        <v>0.9653659602648633</v>
      </c>
      <c r="H328" s="34">
        <v>36392747</v>
      </c>
      <c r="I328" s="32">
        <v>6015866</v>
      </c>
      <c r="J328" s="35">
        <v>12296291</v>
      </c>
      <c r="K328" s="35">
        <v>54704904</v>
      </c>
      <c r="L328" s="34">
        <v>16842600</v>
      </c>
      <c r="M328" s="32">
        <v>26263393</v>
      </c>
      <c r="N328" s="35">
        <v>34253328</v>
      </c>
      <c r="O328" s="35">
        <v>77359321</v>
      </c>
      <c r="P328" s="34">
        <v>13945878</v>
      </c>
      <c r="Q328" s="32">
        <v>6196037</v>
      </c>
      <c r="R328" s="35">
        <v>36083109</v>
      </c>
      <c r="S328" s="35">
        <v>56225024</v>
      </c>
      <c r="T328" s="34">
        <v>21701948</v>
      </c>
      <c r="U328" s="32">
        <v>7709728</v>
      </c>
      <c r="V328" s="35">
        <v>21671595</v>
      </c>
      <c r="W328" s="35">
        <v>51083271</v>
      </c>
    </row>
    <row r="329" spans="1:23" ht="11.25">
      <c r="A329" s="36"/>
      <c r="B329" s="37" t="s">
        <v>589</v>
      </c>
      <c r="C329" s="38"/>
      <c r="D329" s="39">
        <f>SUM(D323:D328)</f>
        <v>1796848513</v>
      </c>
      <c r="E329" s="40">
        <f>SUM(E323:E328)</f>
        <v>1834752133</v>
      </c>
      <c r="F329" s="40">
        <f>SUM(F323:F328)</f>
        <v>1678483115</v>
      </c>
      <c r="G329" s="41">
        <f t="shared" si="63"/>
        <v>0.9148282674322418</v>
      </c>
      <c r="H329" s="42">
        <f aca="true" t="shared" si="65" ref="H329:W329">SUM(H323:H328)</f>
        <v>342712916</v>
      </c>
      <c r="I329" s="40">
        <f t="shared" si="65"/>
        <v>83420050</v>
      </c>
      <c r="J329" s="43">
        <f t="shared" si="65"/>
        <v>104756395</v>
      </c>
      <c r="K329" s="43">
        <f t="shared" si="65"/>
        <v>530889361</v>
      </c>
      <c r="L329" s="42">
        <f t="shared" si="65"/>
        <v>127215923</v>
      </c>
      <c r="M329" s="40">
        <f t="shared" si="65"/>
        <v>119190096</v>
      </c>
      <c r="N329" s="43">
        <f t="shared" si="65"/>
        <v>153150381</v>
      </c>
      <c r="O329" s="43">
        <f t="shared" si="65"/>
        <v>399556400</v>
      </c>
      <c r="P329" s="42">
        <f t="shared" si="65"/>
        <v>116837916</v>
      </c>
      <c r="Q329" s="40">
        <f t="shared" si="65"/>
        <v>108311170</v>
      </c>
      <c r="R329" s="43">
        <f t="shared" si="65"/>
        <v>166399853</v>
      </c>
      <c r="S329" s="43">
        <f t="shared" si="65"/>
        <v>391548939</v>
      </c>
      <c r="T329" s="42">
        <f t="shared" si="65"/>
        <v>123227872</v>
      </c>
      <c r="U329" s="40">
        <f t="shared" si="65"/>
        <v>99321335</v>
      </c>
      <c r="V329" s="43">
        <f t="shared" si="65"/>
        <v>133939208</v>
      </c>
      <c r="W329" s="43">
        <f t="shared" si="65"/>
        <v>356488415</v>
      </c>
    </row>
    <row r="330" spans="1:23" ht="11.25">
      <c r="A330" s="28" t="s">
        <v>26</v>
      </c>
      <c r="B330" s="29" t="s">
        <v>590</v>
      </c>
      <c r="C330" s="30" t="s">
        <v>591</v>
      </c>
      <c r="D330" s="31">
        <v>347535946</v>
      </c>
      <c r="E330" s="32">
        <v>345165575</v>
      </c>
      <c r="F330" s="32">
        <v>320045388</v>
      </c>
      <c r="G330" s="33">
        <f t="shared" si="63"/>
        <v>0.9272227915544591</v>
      </c>
      <c r="H330" s="34">
        <v>95828578</v>
      </c>
      <c r="I330" s="32">
        <v>7014479</v>
      </c>
      <c r="J330" s="35">
        <v>15907685</v>
      </c>
      <c r="K330" s="35">
        <v>118750742</v>
      </c>
      <c r="L330" s="34">
        <v>16288801</v>
      </c>
      <c r="M330" s="32">
        <v>12014939</v>
      </c>
      <c r="N330" s="35">
        <v>13817889</v>
      </c>
      <c r="O330" s="35">
        <v>42121629</v>
      </c>
      <c r="P330" s="34">
        <v>17166740</v>
      </c>
      <c r="Q330" s="32">
        <v>35547248</v>
      </c>
      <c r="R330" s="35">
        <v>13853561</v>
      </c>
      <c r="S330" s="35">
        <v>66567549</v>
      </c>
      <c r="T330" s="34">
        <v>26362553</v>
      </c>
      <c r="U330" s="32">
        <v>43855744</v>
      </c>
      <c r="V330" s="35">
        <v>22387171</v>
      </c>
      <c r="W330" s="35">
        <v>92605468</v>
      </c>
    </row>
    <row r="331" spans="1:23" ht="11.25">
      <c r="A331" s="28" t="s">
        <v>26</v>
      </c>
      <c r="B331" s="29" t="s">
        <v>592</v>
      </c>
      <c r="C331" s="30" t="s">
        <v>593</v>
      </c>
      <c r="D331" s="31">
        <v>1241379906</v>
      </c>
      <c r="E331" s="32">
        <v>1254058969</v>
      </c>
      <c r="F331" s="32">
        <v>1116085983</v>
      </c>
      <c r="G331" s="33">
        <f t="shared" si="63"/>
        <v>0.8899788690877741</v>
      </c>
      <c r="H331" s="34">
        <v>77650779</v>
      </c>
      <c r="I331" s="32">
        <v>85047134</v>
      </c>
      <c r="J331" s="35">
        <v>102552948</v>
      </c>
      <c r="K331" s="35">
        <v>265250861</v>
      </c>
      <c r="L331" s="34">
        <v>81929369</v>
      </c>
      <c r="M331" s="32">
        <v>100526101</v>
      </c>
      <c r="N331" s="35">
        <v>86298606</v>
      </c>
      <c r="O331" s="35">
        <v>268754076</v>
      </c>
      <c r="P331" s="34">
        <v>96810903</v>
      </c>
      <c r="Q331" s="32">
        <v>105703059</v>
      </c>
      <c r="R331" s="35">
        <v>104125957</v>
      </c>
      <c r="S331" s="35">
        <v>306639919</v>
      </c>
      <c r="T331" s="34">
        <v>97637242</v>
      </c>
      <c r="U331" s="32">
        <v>132259585</v>
      </c>
      <c r="V331" s="35">
        <v>45544300</v>
      </c>
      <c r="W331" s="35">
        <v>275441127</v>
      </c>
    </row>
    <row r="332" spans="1:23" ht="11.25">
      <c r="A332" s="28" t="s">
        <v>26</v>
      </c>
      <c r="B332" s="29" t="s">
        <v>594</v>
      </c>
      <c r="C332" s="30" t="s">
        <v>595</v>
      </c>
      <c r="D332" s="31">
        <v>856145820</v>
      </c>
      <c r="E332" s="32">
        <v>859835933</v>
      </c>
      <c r="F332" s="32">
        <v>821422547</v>
      </c>
      <c r="G332" s="33">
        <f t="shared" si="63"/>
        <v>0.9553247491460676</v>
      </c>
      <c r="H332" s="34">
        <v>304026797</v>
      </c>
      <c r="I332" s="32">
        <v>45377543</v>
      </c>
      <c r="J332" s="35">
        <v>46836083</v>
      </c>
      <c r="K332" s="35">
        <v>396240423</v>
      </c>
      <c r="L332" s="34">
        <v>47298970</v>
      </c>
      <c r="M332" s="32">
        <v>41966340</v>
      </c>
      <c r="N332" s="35">
        <v>48275262</v>
      </c>
      <c r="O332" s="35">
        <v>137540572</v>
      </c>
      <c r="P332" s="34">
        <v>51346089</v>
      </c>
      <c r="Q332" s="32">
        <v>42201720</v>
      </c>
      <c r="R332" s="35">
        <v>58615735</v>
      </c>
      <c r="S332" s="35">
        <v>152163544</v>
      </c>
      <c r="T332" s="34">
        <v>45893633</v>
      </c>
      <c r="U332" s="32">
        <v>43180863</v>
      </c>
      <c r="V332" s="35">
        <v>46403512</v>
      </c>
      <c r="W332" s="35">
        <v>135478008</v>
      </c>
    </row>
    <row r="333" spans="1:23" ht="11.25">
      <c r="A333" s="28" t="s">
        <v>26</v>
      </c>
      <c r="B333" s="29" t="s">
        <v>596</v>
      </c>
      <c r="C333" s="30" t="s">
        <v>597</v>
      </c>
      <c r="D333" s="31">
        <v>611760940</v>
      </c>
      <c r="E333" s="32">
        <v>625196949</v>
      </c>
      <c r="F333" s="32">
        <v>558168789</v>
      </c>
      <c r="G333" s="33">
        <f t="shared" si="63"/>
        <v>0.8927887282444176</v>
      </c>
      <c r="H333" s="34">
        <v>43472123</v>
      </c>
      <c r="I333" s="32">
        <v>44577640</v>
      </c>
      <c r="J333" s="35">
        <v>54960463</v>
      </c>
      <c r="K333" s="35">
        <v>143010226</v>
      </c>
      <c r="L333" s="34">
        <v>39340363</v>
      </c>
      <c r="M333" s="32">
        <v>58040616</v>
      </c>
      <c r="N333" s="35">
        <v>37280940</v>
      </c>
      <c r="O333" s="35">
        <v>134661919</v>
      </c>
      <c r="P333" s="34">
        <v>43050080</v>
      </c>
      <c r="Q333" s="32">
        <v>43759395</v>
      </c>
      <c r="R333" s="35">
        <v>65350328</v>
      </c>
      <c r="S333" s="35">
        <v>152159803</v>
      </c>
      <c r="T333" s="34">
        <v>40810818</v>
      </c>
      <c r="U333" s="32">
        <v>40081036</v>
      </c>
      <c r="V333" s="35">
        <v>47444987</v>
      </c>
      <c r="W333" s="35">
        <v>128336841</v>
      </c>
    </row>
    <row r="334" spans="1:23" ht="11.25">
      <c r="A334" s="28" t="s">
        <v>26</v>
      </c>
      <c r="B334" s="29" t="s">
        <v>598</v>
      </c>
      <c r="C334" s="30" t="s">
        <v>599</v>
      </c>
      <c r="D334" s="31">
        <v>447107575</v>
      </c>
      <c r="E334" s="32">
        <v>406252908</v>
      </c>
      <c r="F334" s="32">
        <v>372047962</v>
      </c>
      <c r="G334" s="33">
        <f t="shared" si="63"/>
        <v>0.915803812535417</v>
      </c>
      <c r="H334" s="34">
        <v>70499765</v>
      </c>
      <c r="I334" s="32">
        <v>20107075</v>
      </c>
      <c r="J334" s="35">
        <v>16549916</v>
      </c>
      <c r="K334" s="35">
        <v>107156756</v>
      </c>
      <c r="L334" s="34">
        <v>20459866</v>
      </c>
      <c r="M334" s="32">
        <v>42604579</v>
      </c>
      <c r="N334" s="35">
        <v>22302828</v>
      </c>
      <c r="O334" s="35">
        <v>85367273</v>
      </c>
      <c r="P334" s="34">
        <v>30742371</v>
      </c>
      <c r="Q334" s="32">
        <v>28409818</v>
      </c>
      <c r="R334" s="35">
        <v>42478733</v>
      </c>
      <c r="S334" s="35">
        <v>101630922</v>
      </c>
      <c r="T334" s="34">
        <v>30203095</v>
      </c>
      <c r="U334" s="32">
        <v>27104205</v>
      </c>
      <c r="V334" s="35">
        <v>20585711</v>
      </c>
      <c r="W334" s="35">
        <v>77893011</v>
      </c>
    </row>
    <row r="335" spans="1:23" ht="11.25">
      <c r="A335" s="28" t="s">
        <v>45</v>
      </c>
      <c r="B335" s="29" t="s">
        <v>600</v>
      </c>
      <c r="C335" s="30" t="s">
        <v>601</v>
      </c>
      <c r="D335" s="31">
        <v>517627519</v>
      </c>
      <c r="E335" s="32">
        <v>462909759</v>
      </c>
      <c r="F335" s="32">
        <v>415082508</v>
      </c>
      <c r="G335" s="33">
        <f t="shared" si="63"/>
        <v>0.8966812643930455</v>
      </c>
      <c r="H335" s="34">
        <v>94175864</v>
      </c>
      <c r="I335" s="32">
        <v>14609944</v>
      </c>
      <c r="J335" s="35">
        <v>7633351</v>
      </c>
      <c r="K335" s="35">
        <v>116419159</v>
      </c>
      <c r="L335" s="34">
        <v>16035091</v>
      </c>
      <c r="M335" s="32">
        <v>15156319</v>
      </c>
      <c r="N335" s="35">
        <v>96470593</v>
      </c>
      <c r="O335" s="35">
        <v>127662003</v>
      </c>
      <c r="P335" s="34">
        <v>9386224</v>
      </c>
      <c r="Q335" s="32">
        <v>28773632</v>
      </c>
      <c r="R335" s="35">
        <v>75746952</v>
      </c>
      <c r="S335" s="35">
        <v>113906808</v>
      </c>
      <c r="T335" s="34">
        <v>13338069</v>
      </c>
      <c r="U335" s="32">
        <v>14520873</v>
      </c>
      <c r="V335" s="35">
        <v>29235596</v>
      </c>
      <c r="W335" s="35">
        <v>57094538</v>
      </c>
    </row>
    <row r="336" spans="1:23" ht="11.25">
      <c r="A336" s="36"/>
      <c r="B336" s="37" t="s">
        <v>602</v>
      </c>
      <c r="C336" s="38"/>
      <c r="D336" s="39">
        <f>SUM(D330:D335)</f>
        <v>4021557706</v>
      </c>
      <c r="E336" s="40">
        <f>SUM(E330:E335)</f>
        <v>3953420093</v>
      </c>
      <c r="F336" s="40">
        <f>SUM(F330:F335)</f>
        <v>3602853177</v>
      </c>
      <c r="G336" s="41">
        <f t="shared" si="63"/>
        <v>0.9113256603767659</v>
      </c>
      <c r="H336" s="42">
        <f aca="true" t="shared" si="66" ref="H336:W336">SUM(H330:H335)</f>
        <v>685653906</v>
      </c>
      <c r="I336" s="40">
        <f t="shared" si="66"/>
        <v>216733815</v>
      </c>
      <c r="J336" s="43">
        <f t="shared" si="66"/>
        <v>244440446</v>
      </c>
      <c r="K336" s="43">
        <f t="shared" si="66"/>
        <v>1146828167</v>
      </c>
      <c r="L336" s="42">
        <f t="shared" si="66"/>
        <v>221352460</v>
      </c>
      <c r="M336" s="40">
        <f t="shared" si="66"/>
        <v>270308894</v>
      </c>
      <c r="N336" s="43">
        <f t="shared" si="66"/>
        <v>304446118</v>
      </c>
      <c r="O336" s="43">
        <f t="shared" si="66"/>
        <v>796107472</v>
      </c>
      <c r="P336" s="42">
        <f t="shared" si="66"/>
        <v>248502407</v>
      </c>
      <c r="Q336" s="40">
        <f t="shared" si="66"/>
        <v>284394872</v>
      </c>
      <c r="R336" s="43">
        <f t="shared" si="66"/>
        <v>360171266</v>
      </c>
      <c r="S336" s="43">
        <f t="shared" si="66"/>
        <v>893068545</v>
      </c>
      <c r="T336" s="42">
        <f t="shared" si="66"/>
        <v>254245410</v>
      </c>
      <c r="U336" s="40">
        <f t="shared" si="66"/>
        <v>301002306</v>
      </c>
      <c r="V336" s="43">
        <f t="shared" si="66"/>
        <v>211601277</v>
      </c>
      <c r="W336" s="43">
        <f t="shared" si="66"/>
        <v>766848993</v>
      </c>
    </row>
    <row r="337" spans="1:23" ht="11.25">
      <c r="A337" s="28" t="s">
        <v>26</v>
      </c>
      <c r="B337" s="29" t="s">
        <v>603</v>
      </c>
      <c r="C337" s="30" t="s">
        <v>604</v>
      </c>
      <c r="D337" s="31">
        <v>301527911</v>
      </c>
      <c r="E337" s="32">
        <v>313690556</v>
      </c>
      <c r="F337" s="32">
        <v>291742369</v>
      </c>
      <c r="G337" s="33">
        <f t="shared" si="63"/>
        <v>0.9300323628486922</v>
      </c>
      <c r="H337" s="34">
        <v>55563160</v>
      </c>
      <c r="I337" s="32">
        <v>18864672</v>
      </c>
      <c r="J337" s="35">
        <v>18553083</v>
      </c>
      <c r="K337" s="35">
        <v>92980915</v>
      </c>
      <c r="L337" s="34">
        <v>17252354</v>
      </c>
      <c r="M337" s="32">
        <v>16539240</v>
      </c>
      <c r="N337" s="35">
        <v>24772380</v>
      </c>
      <c r="O337" s="35">
        <v>58563974</v>
      </c>
      <c r="P337" s="34">
        <v>31847872</v>
      </c>
      <c r="Q337" s="32">
        <v>17705282</v>
      </c>
      <c r="R337" s="35">
        <v>33599595</v>
      </c>
      <c r="S337" s="35">
        <v>83152749</v>
      </c>
      <c r="T337" s="34">
        <v>18236959</v>
      </c>
      <c r="U337" s="32">
        <v>14961460</v>
      </c>
      <c r="V337" s="35">
        <v>23846312</v>
      </c>
      <c r="W337" s="35">
        <v>57044731</v>
      </c>
    </row>
    <row r="338" spans="1:23" ht="11.25">
      <c r="A338" s="28" t="s">
        <v>26</v>
      </c>
      <c r="B338" s="29" t="s">
        <v>605</v>
      </c>
      <c r="C338" s="30" t="s">
        <v>606</v>
      </c>
      <c r="D338" s="31">
        <v>681520100</v>
      </c>
      <c r="E338" s="32">
        <v>685336653</v>
      </c>
      <c r="F338" s="32">
        <v>688086187</v>
      </c>
      <c r="G338" s="33">
        <f t="shared" si="63"/>
        <v>1.0040119465199535</v>
      </c>
      <c r="H338" s="34">
        <v>61398123</v>
      </c>
      <c r="I338" s="32">
        <v>54852426</v>
      </c>
      <c r="J338" s="35">
        <v>58092285</v>
      </c>
      <c r="K338" s="35">
        <v>174342834</v>
      </c>
      <c r="L338" s="34">
        <v>51237865</v>
      </c>
      <c r="M338" s="32">
        <v>52888376</v>
      </c>
      <c r="N338" s="35">
        <v>62943520</v>
      </c>
      <c r="O338" s="35">
        <v>167069761</v>
      </c>
      <c r="P338" s="34">
        <v>57418099</v>
      </c>
      <c r="Q338" s="32">
        <v>53117233</v>
      </c>
      <c r="R338" s="35">
        <v>57686099</v>
      </c>
      <c r="S338" s="35">
        <v>168221431</v>
      </c>
      <c r="T338" s="34">
        <v>49848620</v>
      </c>
      <c r="U338" s="32">
        <v>49157890</v>
      </c>
      <c r="V338" s="35">
        <v>79445651</v>
      </c>
      <c r="W338" s="35">
        <v>178452161</v>
      </c>
    </row>
    <row r="339" spans="1:23" ht="11.25">
      <c r="A339" s="28" t="s">
        <v>26</v>
      </c>
      <c r="B339" s="29" t="s">
        <v>607</v>
      </c>
      <c r="C339" s="30" t="s">
        <v>608</v>
      </c>
      <c r="D339" s="31">
        <v>177707691</v>
      </c>
      <c r="E339" s="32">
        <v>177707691</v>
      </c>
      <c r="F339" s="32">
        <v>175668860</v>
      </c>
      <c r="G339" s="33">
        <f t="shared" si="63"/>
        <v>0.9885270525517098</v>
      </c>
      <c r="H339" s="34">
        <v>48952446</v>
      </c>
      <c r="I339" s="32">
        <v>14982309</v>
      </c>
      <c r="J339" s="35">
        <v>9333638</v>
      </c>
      <c r="K339" s="35">
        <v>73268393</v>
      </c>
      <c r="L339" s="34">
        <v>16228276</v>
      </c>
      <c r="M339" s="32">
        <v>12250398</v>
      </c>
      <c r="N339" s="35">
        <v>11541923</v>
      </c>
      <c r="O339" s="35">
        <v>40020597</v>
      </c>
      <c r="P339" s="34">
        <v>11711181</v>
      </c>
      <c r="Q339" s="32">
        <v>11330589</v>
      </c>
      <c r="R339" s="35">
        <v>13511877</v>
      </c>
      <c r="S339" s="35">
        <v>36553647</v>
      </c>
      <c r="T339" s="34">
        <v>8227475</v>
      </c>
      <c r="U339" s="32">
        <v>8893091</v>
      </c>
      <c r="V339" s="35">
        <v>8705657</v>
      </c>
      <c r="W339" s="35">
        <v>25826223</v>
      </c>
    </row>
    <row r="340" spans="1:23" ht="11.25">
      <c r="A340" s="28" t="s">
        <v>26</v>
      </c>
      <c r="B340" s="29" t="s">
        <v>609</v>
      </c>
      <c r="C340" s="30" t="s">
        <v>610</v>
      </c>
      <c r="D340" s="31">
        <v>129114206</v>
      </c>
      <c r="E340" s="32">
        <v>129114206</v>
      </c>
      <c r="F340" s="32">
        <v>102723866</v>
      </c>
      <c r="G340" s="33">
        <f t="shared" si="63"/>
        <v>0.7956046757550443</v>
      </c>
      <c r="H340" s="34">
        <v>1264878</v>
      </c>
      <c r="I340" s="32">
        <v>35768264</v>
      </c>
      <c r="J340" s="35">
        <v>3009533</v>
      </c>
      <c r="K340" s="35">
        <v>40042675</v>
      </c>
      <c r="L340" s="34">
        <v>6582571</v>
      </c>
      <c r="M340" s="32">
        <v>6855554</v>
      </c>
      <c r="N340" s="35">
        <v>6478907</v>
      </c>
      <c r="O340" s="35">
        <v>19917032</v>
      </c>
      <c r="P340" s="34">
        <v>8380584</v>
      </c>
      <c r="Q340" s="32">
        <v>3240760</v>
      </c>
      <c r="R340" s="35">
        <v>11469342</v>
      </c>
      <c r="S340" s="35">
        <v>23090686</v>
      </c>
      <c r="T340" s="34">
        <v>1513520</v>
      </c>
      <c r="U340" s="32">
        <v>11612163</v>
      </c>
      <c r="V340" s="35">
        <v>6547790</v>
      </c>
      <c r="W340" s="35">
        <v>19673473</v>
      </c>
    </row>
    <row r="341" spans="1:23" ht="11.25">
      <c r="A341" s="28" t="s">
        <v>45</v>
      </c>
      <c r="B341" s="29" t="s">
        <v>611</v>
      </c>
      <c r="C341" s="30" t="s">
        <v>612</v>
      </c>
      <c r="D341" s="31">
        <v>111106789</v>
      </c>
      <c r="E341" s="32">
        <v>106188494</v>
      </c>
      <c r="F341" s="32">
        <v>101873877</v>
      </c>
      <c r="G341" s="33">
        <f t="shared" si="63"/>
        <v>0.9593683191325795</v>
      </c>
      <c r="H341" s="34">
        <v>24997238</v>
      </c>
      <c r="I341" s="32">
        <v>4340723</v>
      </c>
      <c r="J341" s="35">
        <v>5898471</v>
      </c>
      <c r="K341" s="35">
        <v>35236432</v>
      </c>
      <c r="L341" s="34">
        <v>5325316</v>
      </c>
      <c r="M341" s="32">
        <v>19312261</v>
      </c>
      <c r="N341" s="35">
        <v>6426534</v>
      </c>
      <c r="O341" s="35">
        <v>31064111</v>
      </c>
      <c r="P341" s="34">
        <v>8948942</v>
      </c>
      <c r="Q341" s="32">
        <v>835335</v>
      </c>
      <c r="R341" s="35">
        <v>15539087</v>
      </c>
      <c r="S341" s="35">
        <v>25323364</v>
      </c>
      <c r="T341" s="34">
        <v>645319</v>
      </c>
      <c r="U341" s="32">
        <v>6334293</v>
      </c>
      <c r="V341" s="35">
        <v>3270358</v>
      </c>
      <c r="W341" s="35">
        <v>10249970</v>
      </c>
    </row>
    <row r="342" spans="1:23" ht="11.25">
      <c r="A342" s="36"/>
      <c r="B342" s="37" t="s">
        <v>613</v>
      </c>
      <c r="C342" s="38"/>
      <c r="D342" s="39">
        <f>SUM(D337:D341)</f>
        <v>1400976697</v>
      </c>
      <c r="E342" s="40">
        <f>SUM(E337:E341)</f>
        <v>1412037600</v>
      </c>
      <c r="F342" s="40">
        <f>SUM(F337:F341)</f>
        <v>1360095159</v>
      </c>
      <c r="G342" s="41">
        <f t="shared" si="63"/>
        <v>0.9632145482528227</v>
      </c>
      <c r="H342" s="42">
        <f aca="true" t="shared" si="67" ref="H342:W342">SUM(H337:H341)</f>
        <v>192175845</v>
      </c>
      <c r="I342" s="40">
        <f t="shared" si="67"/>
        <v>128808394</v>
      </c>
      <c r="J342" s="43">
        <f t="shared" si="67"/>
        <v>94887010</v>
      </c>
      <c r="K342" s="43">
        <f t="shared" si="67"/>
        <v>415871249</v>
      </c>
      <c r="L342" s="42">
        <f t="shared" si="67"/>
        <v>96626382</v>
      </c>
      <c r="M342" s="40">
        <f t="shared" si="67"/>
        <v>107845829</v>
      </c>
      <c r="N342" s="43">
        <f t="shared" si="67"/>
        <v>112163264</v>
      </c>
      <c r="O342" s="43">
        <f t="shared" si="67"/>
        <v>316635475</v>
      </c>
      <c r="P342" s="42">
        <f t="shared" si="67"/>
        <v>118306678</v>
      </c>
      <c r="Q342" s="40">
        <f t="shared" si="67"/>
        <v>86229199</v>
      </c>
      <c r="R342" s="43">
        <f t="shared" si="67"/>
        <v>131806000</v>
      </c>
      <c r="S342" s="43">
        <f t="shared" si="67"/>
        <v>336341877</v>
      </c>
      <c r="T342" s="42">
        <f t="shared" si="67"/>
        <v>78471893</v>
      </c>
      <c r="U342" s="40">
        <f t="shared" si="67"/>
        <v>90958897</v>
      </c>
      <c r="V342" s="43">
        <f t="shared" si="67"/>
        <v>121815768</v>
      </c>
      <c r="W342" s="43">
        <f t="shared" si="67"/>
        <v>291246558</v>
      </c>
    </row>
    <row r="343" spans="1:23" ht="11.25">
      <c r="A343" s="28" t="s">
        <v>26</v>
      </c>
      <c r="B343" s="29" t="s">
        <v>614</v>
      </c>
      <c r="C343" s="30" t="s">
        <v>615</v>
      </c>
      <c r="D343" s="31">
        <v>86117029</v>
      </c>
      <c r="E343" s="32">
        <v>87799800</v>
      </c>
      <c r="F343" s="32">
        <v>62010410</v>
      </c>
      <c r="G343" s="33">
        <f t="shared" si="63"/>
        <v>0.7062705154225863</v>
      </c>
      <c r="H343" s="34">
        <v>14371498</v>
      </c>
      <c r="I343" s="32">
        <v>1491860</v>
      </c>
      <c r="J343" s="35">
        <v>4303023</v>
      </c>
      <c r="K343" s="35">
        <v>20166381</v>
      </c>
      <c r="L343" s="34">
        <v>2665027</v>
      </c>
      <c r="M343" s="32">
        <v>5174460</v>
      </c>
      <c r="N343" s="35">
        <v>4529360</v>
      </c>
      <c r="O343" s="35">
        <v>12368847</v>
      </c>
      <c r="P343" s="34">
        <v>5623664</v>
      </c>
      <c r="Q343" s="32">
        <v>4964326</v>
      </c>
      <c r="R343" s="35">
        <v>4841404</v>
      </c>
      <c r="S343" s="35">
        <v>15429394</v>
      </c>
      <c r="T343" s="34">
        <v>3389312</v>
      </c>
      <c r="U343" s="32">
        <v>5638040</v>
      </c>
      <c r="V343" s="35">
        <v>5018436</v>
      </c>
      <c r="W343" s="35">
        <v>14045788</v>
      </c>
    </row>
    <row r="344" spans="1:23" ht="11.25">
      <c r="A344" s="28" t="s">
        <v>26</v>
      </c>
      <c r="B344" s="29" t="s">
        <v>616</v>
      </c>
      <c r="C344" s="30" t="s">
        <v>617</v>
      </c>
      <c r="D344" s="31">
        <v>298923014</v>
      </c>
      <c r="E344" s="32">
        <v>282686320</v>
      </c>
      <c r="F344" s="32">
        <v>272958937</v>
      </c>
      <c r="G344" s="33">
        <f t="shared" si="63"/>
        <v>0.965589480948353</v>
      </c>
      <c r="H344" s="34">
        <v>79301602</v>
      </c>
      <c r="I344" s="32">
        <v>18508760</v>
      </c>
      <c r="J344" s="35">
        <v>13281102</v>
      </c>
      <c r="K344" s="35">
        <v>111091464</v>
      </c>
      <c r="L344" s="34">
        <v>20528153</v>
      </c>
      <c r="M344" s="32">
        <v>12309698</v>
      </c>
      <c r="N344" s="35">
        <v>15787609</v>
      </c>
      <c r="O344" s="35">
        <v>48625460</v>
      </c>
      <c r="P344" s="34">
        <v>18958364</v>
      </c>
      <c r="Q344" s="32">
        <v>17554037</v>
      </c>
      <c r="R344" s="35">
        <v>34710938</v>
      </c>
      <c r="S344" s="35">
        <v>71223339</v>
      </c>
      <c r="T344" s="34">
        <v>15886473</v>
      </c>
      <c r="U344" s="32">
        <v>12679104</v>
      </c>
      <c r="V344" s="35">
        <v>13453097</v>
      </c>
      <c r="W344" s="35">
        <v>42018674</v>
      </c>
    </row>
    <row r="345" spans="1:23" ht="11.25">
      <c r="A345" s="28" t="s">
        <v>26</v>
      </c>
      <c r="B345" s="29" t="s">
        <v>618</v>
      </c>
      <c r="C345" s="30" t="s">
        <v>619</v>
      </c>
      <c r="D345" s="31">
        <v>678942577</v>
      </c>
      <c r="E345" s="32">
        <v>717018591</v>
      </c>
      <c r="F345" s="32">
        <v>653386566</v>
      </c>
      <c r="G345" s="33">
        <f t="shared" si="63"/>
        <v>0.9112547069229339</v>
      </c>
      <c r="H345" s="34">
        <v>175836687</v>
      </c>
      <c r="I345" s="32">
        <v>34705800</v>
      </c>
      <c r="J345" s="35">
        <v>48823185</v>
      </c>
      <c r="K345" s="35">
        <v>259365672</v>
      </c>
      <c r="L345" s="34">
        <v>41977333</v>
      </c>
      <c r="M345" s="32">
        <v>39526651</v>
      </c>
      <c r="N345" s="35">
        <v>41941938</v>
      </c>
      <c r="O345" s="35">
        <v>123445922</v>
      </c>
      <c r="P345" s="34">
        <v>46768713</v>
      </c>
      <c r="Q345" s="32">
        <v>45615109</v>
      </c>
      <c r="R345" s="35">
        <v>41834446</v>
      </c>
      <c r="S345" s="35">
        <v>134218268</v>
      </c>
      <c r="T345" s="34">
        <v>43624040</v>
      </c>
      <c r="U345" s="32">
        <v>40826292</v>
      </c>
      <c r="V345" s="35">
        <v>51906372</v>
      </c>
      <c r="W345" s="35">
        <v>136356704</v>
      </c>
    </row>
    <row r="346" spans="1:23" ht="11.25">
      <c r="A346" s="28" t="s">
        <v>26</v>
      </c>
      <c r="B346" s="29" t="s">
        <v>620</v>
      </c>
      <c r="C346" s="30" t="s">
        <v>621</v>
      </c>
      <c r="D346" s="31">
        <v>1156984740</v>
      </c>
      <c r="E346" s="32">
        <v>1182943908</v>
      </c>
      <c r="F346" s="32">
        <v>879534365</v>
      </c>
      <c r="G346" s="33">
        <f t="shared" si="63"/>
        <v>0.7435131615724927</v>
      </c>
      <c r="H346" s="34">
        <v>327533770</v>
      </c>
      <c r="I346" s="32">
        <v>35047101</v>
      </c>
      <c r="J346" s="35">
        <v>43210725</v>
      </c>
      <c r="K346" s="35">
        <v>405791596</v>
      </c>
      <c r="L346" s="34">
        <v>43908638</v>
      </c>
      <c r="M346" s="32">
        <v>69996648</v>
      </c>
      <c r="N346" s="35">
        <v>49031515</v>
      </c>
      <c r="O346" s="35">
        <v>162936801</v>
      </c>
      <c r="P346" s="34">
        <v>46951790</v>
      </c>
      <c r="Q346" s="32">
        <v>42101005</v>
      </c>
      <c r="R346" s="35">
        <v>73632696</v>
      </c>
      <c r="S346" s="35">
        <v>162685491</v>
      </c>
      <c r="T346" s="34">
        <v>46199423</v>
      </c>
      <c r="U346" s="32">
        <v>48288069</v>
      </c>
      <c r="V346" s="35">
        <v>53632985</v>
      </c>
      <c r="W346" s="35">
        <v>148120477</v>
      </c>
    </row>
    <row r="347" spans="1:23" ht="11.25">
      <c r="A347" s="28" t="s">
        <v>26</v>
      </c>
      <c r="B347" s="29" t="s">
        <v>622</v>
      </c>
      <c r="C347" s="30" t="s">
        <v>623</v>
      </c>
      <c r="D347" s="31">
        <v>413656937</v>
      </c>
      <c r="E347" s="32">
        <v>393925727</v>
      </c>
      <c r="F347" s="32">
        <v>324205718</v>
      </c>
      <c r="G347" s="33">
        <f t="shared" si="63"/>
        <v>0.8230122984579781</v>
      </c>
      <c r="H347" s="34">
        <v>108523812</v>
      </c>
      <c r="I347" s="32">
        <v>20187583</v>
      </c>
      <c r="J347" s="35">
        <v>14371654</v>
      </c>
      <c r="K347" s="35">
        <v>143083049</v>
      </c>
      <c r="L347" s="34">
        <v>17621395</v>
      </c>
      <c r="M347" s="32">
        <v>16061379</v>
      </c>
      <c r="N347" s="35">
        <v>24841603</v>
      </c>
      <c r="O347" s="35">
        <v>58524377</v>
      </c>
      <c r="P347" s="34">
        <v>17490589</v>
      </c>
      <c r="Q347" s="32">
        <v>20191972</v>
      </c>
      <c r="R347" s="35">
        <v>31185765</v>
      </c>
      <c r="S347" s="35">
        <v>68868326</v>
      </c>
      <c r="T347" s="34">
        <v>15817501</v>
      </c>
      <c r="U347" s="32">
        <v>20950476</v>
      </c>
      <c r="V347" s="35">
        <v>16961989</v>
      </c>
      <c r="W347" s="35">
        <v>53729966</v>
      </c>
    </row>
    <row r="348" spans="1:23" ht="11.25">
      <c r="A348" s="28" t="s">
        <v>26</v>
      </c>
      <c r="B348" s="29" t="s">
        <v>624</v>
      </c>
      <c r="C348" s="30" t="s">
        <v>625</v>
      </c>
      <c r="D348" s="31">
        <v>349527744</v>
      </c>
      <c r="E348" s="32">
        <v>337983671</v>
      </c>
      <c r="F348" s="32">
        <v>323707004</v>
      </c>
      <c r="G348" s="33">
        <f t="shared" si="63"/>
        <v>0.9577592995609542</v>
      </c>
      <c r="H348" s="34">
        <v>139640032</v>
      </c>
      <c r="I348" s="32">
        <v>17268979</v>
      </c>
      <c r="J348" s="35">
        <v>13047407</v>
      </c>
      <c r="K348" s="35">
        <v>169956418</v>
      </c>
      <c r="L348" s="34">
        <v>12041823</v>
      </c>
      <c r="M348" s="32">
        <v>17739801</v>
      </c>
      <c r="N348" s="35">
        <v>23186037</v>
      </c>
      <c r="O348" s="35">
        <v>52967661</v>
      </c>
      <c r="P348" s="34">
        <v>18128474</v>
      </c>
      <c r="Q348" s="32">
        <v>13953383</v>
      </c>
      <c r="R348" s="35">
        <v>16939745</v>
      </c>
      <c r="S348" s="35">
        <v>49021602</v>
      </c>
      <c r="T348" s="34">
        <v>20027816</v>
      </c>
      <c r="U348" s="32">
        <v>11735198</v>
      </c>
      <c r="V348" s="35">
        <v>19998309</v>
      </c>
      <c r="W348" s="35">
        <v>51761323</v>
      </c>
    </row>
    <row r="349" spans="1:23" ht="11.25">
      <c r="A349" s="28" t="s">
        <v>26</v>
      </c>
      <c r="B349" s="29" t="s">
        <v>626</v>
      </c>
      <c r="C349" s="30" t="s">
        <v>627</v>
      </c>
      <c r="D349" s="31">
        <v>552775120</v>
      </c>
      <c r="E349" s="32">
        <v>567429120</v>
      </c>
      <c r="F349" s="32">
        <v>542455806</v>
      </c>
      <c r="G349" s="33">
        <f t="shared" si="63"/>
        <v>0.9559886633946456</v>
      </c>
      <c r="H349" s="34">
        <v>199193167</v>
      </c>
      <c r="I349" s="32">
        <v>24102978</v>
      </c>
      <c r="J349" s="35">
        <v>29519720</v>
      </c>
      <c r="K349" s="35">
        <v>252815865</v>
      </c>
      <c r="L349" s="34">
        <v>34611184</v>
      </c>
      <c r="M349" s="32">
        <v>29471263</v>
      </c>
      <c r="N349" s="35">
        <v>43881184</v>
      </c>
      <c r="O349" s="35">
        <v>107963631</v>
      </c>
      <c r="P349" s="34">
        <v>37802026</v>
      </c>
      <c r="Q349" s="32">
        <v>29764947</v>
      </c>
      <c r="R349" s="35">
        <v>37398583</v>
      </c>
      <c r="S349" s="35">
        <v>104965556</v>
      </c>
      <c r="T349" s="34">
        <v>27132248</v>
      </c>
      <c r="U349" s="32">
        <v>24856468</v>
      </c>
      <c r="V349" s="35">
        <v>24722038</v>
      </c>
      <c r="W349" s="35">
        <v>76710754</v>
      </c>
    </row>
    <row r="350" spans="1:23" ht="11.25">
      <c r="A350" s="28" t="s">
        <v>45</v>
      </c>
      <c r="B350" s="29" t="s">
        <v>628</v>
      </c>
      <c r="C350" s="30" t="s">
        <v>629</v>
      </c>
      <c r="D350" s="31">
        <v>176919628</v>
      </c>
      <c r="E350" s="32">
        <v>179017667</v>
      </c>
      <c r="F350" s="32">
        <v>148035868</v>
      </c>
      <c r="G350" s="33">
        <f t="shared" si="63"/>
        <v>0.8269344053064885</v>
      </c>
      <c r="H350" s="34">
        <v>54146592</v>
      </c>
      <c r="I350" s="32">
        <v>1046885</v>
      </c>
      <c r="J350" s="35">
        <v>3744879</v>
      </c>
      <c r="K350" s="35">
        <v>58938356</v>
      </c>
      <c r="L350" s="34">
        <v>3168011</v>
      </c>
      <c r="M350" s="32">
        <v>1875836</v>
      </c>
      <c r="N350" s="35">
        <v>39655006</v>
      </c>
      <c r="O350" s="35">
        <v>44698853</v>
      </c>
      <c r="P350" s="34">
        <v>812571</v>
      </c>
      <c r="Q350" s="32">
        <v>3360168</v>
      </c>
      <c r="R350" s="35">
        <v>34942841</v>
      </c>
      <c r="S350" s="35">
        <v>39115580</v>
      </c>
      <c r="T350" s="34">
        <v>1861369</v>
      </c>
      <c r="U350" s="32">
        <v>2511631</v>
      </c>
      <c r="V350" s="35">
        <v>910079</v>
      </c>
      <c r="W350" s="35">
        <v>5283079</v>
      </c>
    </row>
    <row r="351" spans="1:23" ht="11.25">
      <c r="A351" s="36"/>
      <c r="B351" s="37" t="s">
        <v>630</v>
      </c>
      <c r="C351" s="38"/>
      <c r="D351" s="39">
        <f>SUM(D343:D350)</f>
        <v>3713846789</v>
      </c>
      <c r="E351" s="40">
        <f>SUM(E343:E350)</f>
        <v>3748804804</v>
      </c>
      <c r="F351" s="40">
        <f>SUM(F343:F350)</f>
        <v>3206294674</v>
      </c>
      <c r="G351" s="41">
        <f t="shared" si="63"/>
        <v>0.8552845084328909</v>
      </c>
      <c r="H351" s="42">
        <f aca="true" t="shared" si="68" ref="H351:W351">SUM(H343:H350)</f>
        <v>1098547160</v>
      </c>
      <c r="I351" s="40">
        <f t="shared" si="68"/>
        <v>152359946</v>
      </c>
      <c r="J351" s="43">
        <f t="shared" si="68"/>
        <v>170301695</v>
      </c>
      <c r="K351" s="43">
        <f t="shared" si="68"/>
        <v>1421208801</v>
      </c>
      <c r="L351" s="42">
        <f t="shared" si="68"/>
        <v>176521564</v>
      </c>
      <c r="M351" s="40">
        <f t="shared" si="68"/>
        <v>192155736</v>
      </c>
      <c r="N351" s="43">
        <f t="shared" si="68"/>
        <v>242854252</v>
      </c>
      <c r="O351" s="43">
        <f t="shared" si="68"/>
        <v>611531552</v>
      </c>
      <c r="P351" s="42">
        <f t="shared" si="68"/>
        <v>192536191</v>
      </c>
      <c r="Q351" s="40">
        <f t="shared" si="68"/>
        <v>177504947</v>
      </c>
      <c r="R351" s="43">
        <f t="shared" si="68"/>
        <v>275486418</v>
      </c>
      <c r="S351" s="43">
        <f t="shared" si="68"/>
        <v>645527556</v>
      </c>
      <c r="T351" s="42">
        <f t="shared" si="68"/>
        <v>173938182</v>
      </c>
      <c r="U351" s="40">
        <f t="shared" si="68"/>
        <v>167485278</v>
      </c>
      <c r="V351" s="43">
        <f t="shared" si="68"/>
        <v>186603305</v>
      </c>
      <c r="W351" s="43">
        <f t="shared" si="68"/>
        <v>528026765</v>
      </c>
    </row>
    <row r="352" spans="1:23" ht="11.25">
      <c r="A352" s="28" t="s">
        <v>26</v>
      </c>
      <c r="B352" s="29" t="s">
        <v>631</v>
      </c>
      <c r="C352" s="30" t="s">
        <v>632</v>
      </c>
      <c r="D352" s="31">
        <v>14878826</v>
      </c>
      <c r="E352" s="32">
        <v>48254369</v>
      </c>
      <c r="F352" s="32">
        <v>23439872</v>
      </c>
      <c r="G352" s="33">
        <f t="shared" si="63"/>
        <v>0.48575647108762315</v>
      </c>
      <c r="H352" s="34">
        <v>946215</v>
      </c>
      <c r="I352" s="32">
        <v>1070803</v>
      </c>
      <c r="J352" s="35">
        <v>1577008</v>
      </c>
      <c r="K352" s="35">
        <v>3594026</v>
      </c>
      <c r="L352" s="34">
        <v>2002540</v>
      </c>
      <c r="M352" s="32">
        <v>3925443</v>
      </c>
      <c r="N352" s="35">
        <v>3906887</v>
      </c>
      <c r="O352" s="35">
        <v>9834870</v>
      </c>
      <c r="P352" s="34">
        <v>1056023</v>
      </c>
      <c r="Q352" s="32">
        <v>1331964</v>
      </c>
      <c r="R352" s="35">
        <v>4276426</v>
      </c>
      <c r="S352" s="35">
        <v>6664413</v>
      </c>
      <c r="T352" s="34">
        <v>1159008</v>
      </c>
      <c r="U352" s="32">
        <v>1256559</v>
      </c>
      <c r="V352" s="35">
        <v>930996</v>
      </c>
      <c r="W352" s="35">
        <v>3346563</v>
      </c>
    </row>
    <row r="353" spans="1:23" ht="11.25">
      <c r="A353" s="28" t="s">
        <v>26</v>
      </c>
      <c r="B353" s="29" t="s">
        <v>633</v>
      </c>
      <c r="C353" s="30" t="s">
        <v>634</v>
      </c>
      <c r="D353" s="31">
        <v>45803268</v>
      </c>
      <c r="E353" s="32">
        <v>46375111</v>
      </c>
      <c r="F353" s="32">
        <v>44997290</v>
      </c>
      <c r="G353" s="33">
        <f t="shared" si="63"/>
        <v>0.9702896452366443</v>
      </c>
      <c r="H353" s="34">
        <v>5637592</v>
      </c>
      <c r="I353" s="32">
        <v>9113755</v>
      </c>
      <c r="J353" s="35">
        <v>727584</v>
      </c>
      <c r="K353" s="35">
        <v>15478931</v>
      </c>
      <c r="L353" s="34">
        <v>1414204</v>
      </c>
      <c r="M353" s="32">
        <v>1997664</v>
      </c>
      <c r="N353" s="35">
        <v>4689220</v>
      </c>
      <c r="O353" s="35">
        <v>8101088</v>
      </c>
      <c r="P353" s="34">
        <v>3807547</v>
      </c>
      <c r="Q353" s="32">
        <v>1795346</v>
      </c>
      <c r="R353" s="35">
        <v>8978581</v>
      </c>
      <c r="S353" s="35">
        <v>14581474</v>
      </c>
      <c r="T353" s="34">
        <v>665049</v>
      </c>
      <c r="U353" s="32">
        <v>1172767</v>
      </c>
      <c r="V353" s="35">
        <v>4997981</v>
      </c>
      <c r="W353" s="35">
        <v>6835797</v>
      </c>
    </row>
    <row r="354" spans="1:23" ht="11.25">
      <c r="A354" s="28" t="s">
        <v>26</v>
      </c>
      <c r="B354" s="29" t="s">
        <v>635</v>
      </c>
      <c r="C354" s="30" t="s">
        <v>636</v>
      </c>
      <c r="D354" s="31">
        <v>211731747</v>
      </c>
      <c r="E354" s="32">
        <v>211731747</v>
      </c>
      <c r="F354" s="32">
        <v>135567542</v>
      </c>
      <c r="G354" s="33">
        <f t="shared" si="63"/>
        <v>0.6402797120452608</v>
      </c>
      <c r="H354" s="34">
        <v>38518718</v>
      </c>
      <c r="I354" s="32">
        <v>8276615</v>
      </c>
      <c r="J354" s="35">
        <v>7475061</v>
      </c>
      <c r="K354" s="35">
        <v>54270394</v>
      </c>
      <c r="L354" s="34">
        <v>8078610</v>
      </c>
      <c r="M354" s="32">
        <v>7351526</v>
      </c>
      <c r="N354" s="35">
        <v>7579500</v>
      </c>
      <c r="O354" s="35">
        <v>23009636</v>
      </c>
      <c r="P354" s="34">
        <v>9306042</v>
      </c>
      <c r="Q354" s="32">
        <v>10165567</v>
      </c>
      <c r="R354" s="35">
        <v>13164113</v>
      </c>
      <c r="S354" s="35">
        <v>32635722</v>
      </c>
      <c r="T354" s="34">
        <v>7761301</v>
      </c>
      <c r="U354" s="32">
        <v>8969860</v>
      </c>
      <c r="V354" s="35">
        <v>8920629</v>
      </c>
      <c r="W354" s="35">
        <v>25651790</v>
      </c>
    </row>
    <row r="355" spans="1:23" ht="11.25">
      <c r="A355" s="28" t="s">
        <v>45</v>
      </c>
      <c r="B355" s="29" t="s">
        <v>637</v>
      </c>
      <c r="C355" s="30" t="s">
        <v>638</v>
      </c>
      <c r="D355" s="31">
        <v>57673388</v>
      </c>
      <c r="E355" s="32">
        <v>62549816</v>
      </c>
      <c r="F355" s="32">
        <v>50447450</v>
      </c>
      <c r="G355" s="33">
        <f t="shared" si="63"/>
        <v>0.8065163612951316</v>
      </c>
      <c r="H355" s="34">
        <v>4963400</v>
      </c>
      <c r="I355" s="32">
        <v>6095186</v>
      </c>
      <c r="J355" s="35">
        <v>848660</v>
      </c>
      <c r="K355" s="35">
        <v>11907246</v>
      </c>
      <c r="L355" s="34">
        <v>4806860</v>
      </c>
      <c r="M355" s="32">
        <v>4399042</v>
      </c>
      <c r="N355" s="35">
        <v>3736630</v>
      </c>
      <c r="O355" s="35">
        <v>12942532</v>
      </c>
      <c r="P355" s="34">
        <v>7744988</v>
      </c>
      <c r="Q355" s="32">
        <v>410543</v>
      </c>
      <c r="R355" s="35">
        <v>5340080</v>
      </c>
      <c r="S355" s="35">
        <v>13495611</v>
      </c>
      <c r="T355" s="34">
        <v>5034598</v>
      </c>
      <c r="U355" s="32">
        <v>1589483</v>
      </c>
      <c r="V355" s="35">
        <v>5477980</v>
      </c>
      <c r="W355" s="35">
        <v>12102061</v>
      </c>
    </row>
    <row r="356" spans="1:23" ht="11.25">
      <c r="A356" s="58"/>
      <c r="B356" s="59" t="s">
        <v>639</v>
      </c>
      <c r="C356" s="60"/>
      <c r="D356" s="61">
        <f>SUM(D352:D355)</f>
        <v>330087229</v>
      </c>
      <c r="E356" s="62">
        <f>SUM(E352:E355)</f>
        <v>368911043</v>
      </c>
      <c r="F356" s="62">
        <f>SUM(F352:F355)</f>
        <v>254452154</v>
      </c>
      <c r="G356" s="63">
        <f t="shared" si="63"/>
        <v>0.6897385123816963</v>
      </c>
      <c r="H356" s="64">
        <f aca="true" t="shared" si="69" ref="H356:W356">SUM(H352:H355)</f>
        <v>50065925</v>
      </c>
      <c r="I356" s="62">
        <f t="shared" si="69"/>
        <v>24556359</v>
      </c>
      <c r="J356" s="65">
        <f t="shared" si="69"/>
        <v>10628313</v>
      </c>
      <c r="K356" s="65">
        <f t="shared" si="69"/>
        <v>85250597</v>
      </c>
      <c r="L356" s="64">
        <f t="shared" si="69"/>
        <v>16302214</v>
      </c>
      <c r="M356" s="62">
        <f t="shared" si="69"/>
        <v>17673675</v>
      </c>
      <c r="N356" s="65">
        <f t="shared" si="69"/>
        <v>19912237</v>
      </c>
      <c r="O356" s="65">
        <f t="shared" si="69"/>
        <v>53888126</v>
      </c>
      <c r="P356" s="64">
        <f t="shared" si="69"/>
        <v>21914600</v>
      </c>
      <c r="Q356" s="62">
        <f t="shared" si="69"/>
        <v>13703420</v>
      </c>
      <c r="R356" s="65">
        <f t="shared" si="69"/>
        <v>31759200</v>
      </c>
      <c r="S356" s="65">
        <f t="shared" si="69"/>
        <v>67377220</v>
      </c>
      <c r="T356" s="64">
        <f t="shared" si="69"/>
        <v>14619956</v>
      </c>
      <c r="U356" s="62">
        <f t="shared" si="69"/>
        <v>12988669</v>
      </c>
      <c r="V356" s="65">
        <f t="shared" si="69"/>
        <v>20327586</v>
      </c>
      <c r="W356" s="65">
        <f t="shared" si="69"/>
        <v>47936211</v>
      </c>
    </row>
    <row r="357" spans="1:23" ht="11.25">
      <c r="A357" s="66"/>
      <c r="B357" s="67" t="s">
        <v>640</v>
      </c>
      <c r="C357" s="68"/>
      <c r="D357" s="69">
        <f>SUM(D321,D323:D328,D330:D335,D337:D341,D343:D350,D352:D355)</f>
        <v>44538963479</v>
      </c>
      <c r="E357" s="70">
        <f>SUM(E321,E323:E328,E330:E335,E337:E341,E343:E350,E352:E355)</f>
        <v>43663023792</v>
      </c>
      <c r="F357" s="70">
        <f>SUM(F321,F323:F328,F330:F335,F337:F341,F343:F350,F352:F355)</f>
        <v>40736696133</v>
      </c>
      <c r="G357" s="71">
        <f t="shared" si="63"/>
        <v>0.932979271592817</v>
      </c>
      <c r="H357" s="72">
        <f aca="true" t="shared" si="70" ref="H357:W357">SUM(H321,H323:H328,H330:H335,H337:H341,H343:H350,H352:H355)</f>
        <v>4692333313</v>
      </c>
      <c r="I357" s="70">
        <f t="shared" si="70"/>
        <v>3607788477</v>
      </c>
      <c r="J357" s="73">
        <f t="shared" si="70"/>
        <v>2954997923</v>
      </c>
      <c r="K357" s="73">
        <f t="shared" si="70"/>
        <v>11255119713</v>
      </c>
      <c r="L357" s="72">
        <f t="shared" si="70"/>
        <v>2924028210</v>
      </c>
      <c r="M357" s="70">
        <f t="shared" si="70"/>
        <v>3001243738</v>
      </c>
      <c r="N357" s="73">
        <f t="shared" si="70"/>
        <v>3724349745</v>
      </c>
      <c r="O357" s="73">
        <f t="shared" si="70"/>
        <v>9649621693</v>
      </c>
      <c r="P357" s="72">
        <f t="shared" si="70"/>
        <v>3057950654</v>
      </c>
      <c r="Q357" s="70">
        <f t="shared" si="70"/>
        <v>3324943201</v>
      </c>
      <c r="R357" s="73">
        <f t="shared" si="70"/>
        <v>3957928425</v>
      </c>
      <c r="S357" s="73">
        <f t="shared" si="70"/>
        <v>10340822280</v>
      </c>
      <c r="T357" s="72">
        <f t="shared" si="70"/>
        <v>3097784899</v>
      </c>
      <c r="U357" s="70">
        <f t="shared" si="70"/>
        <v>3368199766</v>
      </c>
      <c r="V357" s="73">
        <f t="shared" si="70"/>
        <v>3025147782</v>
      </c>
      <c r="W357" s="73">
        <f t="shared" si="70"/>
        <v>9491132447</v>
      </c>
    </row>
    <row r="358" spans="1:23" ht="11.25">
      <c r="A358" s="74"/>
      <c r="B358" s="75" t="s">
        <v>641</v>
      </c>
      <c r="C358" s="76"/>
      <c r="D358" s="77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236533892728</v>
      </c>
      <c r="E358" s="78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242027082863</v>
      </c>
      <c r="F358" s="78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227460767797</v>
      </c>
      <c r="G358" s="79">
        <f t="shared" si="63"/>
        <v>0.9398153508537501</v>
      </c>
      <c r="H358" s="80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29514861713</v>
      </c>
      <c r="I358" s="81">
        <f t="shared" si="71"/>
        <v>19342727656</v>
      </c>
      <c r="J358" s="82">
        <f t="shared" si="71"/>
        <v>14846388985</v>
      </c>
      <c r="K358" s="82">
        <f t="shared" si="71"/>
        <v>63703978354</v>
      </c>
      <c r="L358" s="80">
        <f t="shared" si="71"/>
        <v>15540303808</v>
      </c>
      <c r="M358" s="81">
        <f t="shared" si="71"/>
        <v>17926214216</v>
      </c>
      <c r="N358" s="82">
        <f t="shared" si="71"/>
        <v>22757123676</v>
      </c>
      <c r="O358" s="82">
        <f t="shared" si="71"/>
        <v>56223641700</v>
      </c>
      <c r="P358" s="80">
        <f t="shared" si="71"/>
        <v>15600285979</v>
      </c>
      <c r="Q358" s="81">
        <f t="shared" si="71"/>
        <v>15632506408</v>
      </c>
      <c r="R358" s="82">
        <f t="shared" si="71"/>
        <v>24936652191</v>
      </c>
      <c r="S358" s="82">
        <f t="shared" si="71"/>
        <v>56169444578</v>
      </c>
      <c r="T358" s="80">
        <f t="shared" si="71"/>
        <v>15913326928</v>
      </c>
      <c r="U358" s="81">
        <f t="shared" si="71"/>
        <v>16062536731</v>
      </c>
      <c r="V358" s="82">
        <f t="shared" si="71"/>
        <v>19387839506</v>
      </c>
      <c r="W358" s="82">
        <f t="shared" si="71"/>
        <v>51363703165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5" r:id="rId1"/>
  <rowBreaks count="5" manualBreakCount="5">
    <brk id="58" max="22" man="1"/>
    <brk id="108" max="22" man="1"/>
    <brk id="183" max="22" man="1"/>
    <brk id="24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2012-08-01T07:52:54Z</dcterms:created>
  <dcterms:modified xsi:type="dcterms:W3CDTF">2012-08-10T10:39:26Z</dcterms:modified>
  <cp:category/>
  <cp:version/>
  <cp:contentType/>
  <cp:contentStatus/>
</cp:coreProperties>
</file>