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'Operating'!$A$1:$W$358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<sst xmlns="http://schemas.openxmlformats.org/spreadsheetml/2006/main" count="926" uniqueCount="647">
  <si>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2012/07/31</t>
  </si>
  <si>
    <t>MONTHLY OPERATING EXPENDITURE FOR THE 4th Quarter Ended 30 June 2012 (Preliminary results)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</si>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</sst>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23" width="10.7109375" style="1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2</v>
      </c>
      <c r="C3" s="2" t="s">
        <v>3</v>
      </c>
      <c r="D3" s="3" t="s">
        <v>4</v>
      </c>
      <c r="E3" s="4" t="s">
        <v>5</v>
      </c>
      <c r="F3" s="4" t="s">
        <v>644</v>
      </c>
      <c r="G3" s="5" t="s">
        <v>6</v>
      </c>
      <c r="H3" s="3" t="s">
        <v>645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646</v>
      </c>
      <c r="V3" s="5" t="s">
        <v>19</v>
      </c>
      <c r="W3" s="5" t="s">
        <v>20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21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22</v>
      </c>
      <c r="B6" s="32" t="s">
        <v>23</v>
      </c>
      <c r="C6" s="33" t="s">
        <v>24</v>
      </c>
      <c r="D6" s="52">
        <v>3616249546</v>
      </c>
      <c r="E6" s="53">
        <v>3723815611</v>
      </c>
      <c r="F6" s="53">
        <v>3092418554</v>
      </c>
      <c r="G6" s="6">
        <f>IF($E6=0,0,$F6/$E6)</f>
        <v>0.8304435227311259</v>
      </c>
      <c r="H6" s="67">
        <v>213879183</v>
      </c>
      <c r="I6" s="53">
        <v>245776619</v>
      </c>
      <c r="J6" s="68">
        <v>369876532</v>
      </c>
      <c r="K6" s="68">
        <v>829532334</v>
      </c>
      <c r="L6" s="67">
        <v>220942396</v>
      </c>
      <c r="M6" s="53">
        <v>243526451</v>
      </c>
      <c r="N6" s="68">
        <v>254045301</v>
      </c>
      <c r="O6" s="68">
        <v>718514148</v>
      </c>
      <c r="P6" s="67">
        <v>233597946</v>
      </c>
      <c r="Q6" s="53">
        <v>240235307</v>
      </c>
      <c r="R6" s="68">
        <v>267754846</v>
      </c>
      <c r="S6" s="68">
        <v>741588099</v>
      </c>
      <c r="T6" s="67">
        <v>221969280</v>
      </c>
      <c r="U6" s="53">
        <v>274873404</v>
      </c>
      <c r="V6" s="68">
        <v>305941289</v>
      </c>
      <c r="W6" s="68">
        <v>802783973</v>
      </c>
    </row>
    <row r="7" spans="1:23" ht="12.75">
      <c r="A7" s="31" t="s">
        <v>22</v>
      </c>
      <c r="B7" s="32" t="s">
        <v>25</v>
      </c>
      <c r="C7" s="33" t="s">
        <v>26</v>
      </c>
      <c r="D7" s="52">
        <v>6621118860</v>
      </c>
      <c r="E7" s="53">
        <v>6621118860</v>
      </c>
      <c r="F7" s="53">
        <v>6462111840</v>
      </c>
      <c r="G7" s="6">
        <f>IF($E7=0,0,$F7/$E7)</f>
        <v>0.9759848715357452</v>
      </c>
      <c r="H7" s="67">
        <v>284024085</v>
      </c>
      <c r="I7" s="53">
        <v>422529647</v>
      </c>
      <c r="J7" s="68">
        <v>735475161</v>
      </c>
      <c r="K7" s="68">
        <v>1442028893</v>
      </c>
      <c r="L7" s="67">
        <v>466177253</v>
      </c>
      <c r="M7" s="53">
        <v>532667077</v>
      </c>
      <c r="N7" s="68">
        <v>435134691</v>
      </c>
      <c r="O7" s="68">
        <v>1433979021</v>
      </c>
      <c r="P7" s="67">
        <v>491846235</v>
      </c>
      <c r="Q7" s="53">
        <v>502317708</v>
      </c>
      <c r="R7" s="68">
        <v>532082464</v>
      </c>
      <c r="S7" s="68">
        <v>1526246407</v>
      </c>
      <c r="T7" s="67">
        <v>470402393</v>
      </c>
      <c r="U7" s="53">
        <v>504633854</v>
      </c>
      <c r="V7" s="68">
        <v>1084821272</v>
      </c>
      <c r="W7" s="68">
        <v>2059857519</v>
      </c>
    </row>
    <row r="8" spans="1:23" ht="16.5">
      <c r="A8" s="34"/>
      <c r="B8" s="35" t="s">
        <v>27</v>
      </c>
      <c r="C8" s="36"/>
      <c r="D8" s="54">
        <f>SUM(D6:D7)</f>
        <v>10237368406</v>
      </c>
      <c r="E8" s="55">
        <f>SUM(E6:E7)</f>
        <v>10344934471</v>
      </c>
      <c r="F8" s="55">
        <f>SUM(F6:F7)</f>
        <v>9554530394</v>
      </c>
      <c r="G8" s="7">
        <f>IF($E8=0,0,$F8/$E8)</f>
        <v>0.9235950619875125</v>
      </c>
      <c r="H8" s="69">
        <f aca="true" t="shared" si="0" ref="H8:W8">SUM(H6:H7)</f>
        <v>497903268</v>
      </c>
      <c r="I8" s="55">
        <f t="shared" si="0"/>
        <v>668306266</v>
      </c>
      <c r="J8" s="70">
        <f t="shared" si="0"/>
        <v>1105351693</v>
      </c>
      <c r="K8" s="70">
        <f t="shared" si="0"/>
        <v>2271561227</v>
      </c>
      <c r="L8" s="69">
        <f t="shared" si="0"/>
        <v>687119649</v>
      </c>
      <c r="M8" s="55">
        <f t="shared" si="0"/>
        <v>776193528</v>
      </c>
      <c r="N8" s="70">
        <f t="shared" si="0"/>
        <v>689179992</v>
      </c>
      <c r="O8" s="70">
        <f t="shared" si="0"/>
        <v>2152493169</v>
      </c>
      <c r="P8" s="69">
        <f t="shared" si="0"/>
        <v>725444181</v>
      </c>
      <c r="Q8" s="55">
        <f t="shared" si="0"/>
        <v>742553015</v>
      </c>
      <c r="R8" s="70">
        <f t="shared" si="0"/>
        <v>799837310</v>
      </c>
      <c r="S8" s="70">
        <f t="shared" si="0"/>
        <v>2267834506</v>
      </c>
      <c r="T8" s="69">
        <f t="shared" si="0"/>
        <v>692371673</v>
      </c>
      <c r="U8" s="55">
        <f t="shared" si="0"/>
        <v>779507258</v>
      </c>
      <c r="V8" s="70">
        <f t="shared" si="0"/>
        <v>1390762561</v>
      </c>
      <c r="W8" s="70">
        <f t="shared" si="0"/>
        <v>2862641492</v>
      </c>
    </row>
    <row r="9" spans="1:23" ht="12.75">
      <c r="A9" s="31" t="s">
        <v>28</v>
      </c>
      <c r="B9" s="32" t="s">
        <v>29</v>
      </c>
      <c r="C9" s="33" t="s">
        <v>30</v>
      </c>
      <c r="D9" s="52">
        <v>144297296</v>
      </c>
      <c r="E9" s="53">
        <v>144297296</v>
      </c>
      <c r="F9" s="53">
        <v>114455996</v>
      </c>
      <c r="G9" s="6">
        <f>IF($E9=0,0,$F9/$E9)</f>
        <v>0.7931957089480042</v>
      </c>
      <c r="H9" s="67">
        <v>11254367</v>
      </c>
      <c r="I9" s="53">
        <v>11643376</v>
      </c>
      <c r="J9" s="68">
        <v>11080565</v>
      </c>
      <c r="K9" s="68">
        <v>33978308</v>
      </c>
      <c r="L9" s="67">
        <v>9124490</v>
      </c>
      <c r="M9" s="53">
        <v>12055671</v>
      </c>
      <c r="N9" s="68">
        <v>10544968</v>
      </c>
      <c r="O9" s="68">
        <v>31725129</v>
      </c>
      <c r="P9" s="67">
        <v>9235204</v>
      </c>
      <c r="Q9" s="53">
        <v>9712781</v>
      </c>
      <c r="R9" s="68">
        <v>9314291</v>
      </c>
      <c r="S9" s="68">
        <v>28262276</v>
      </c>
      <c r="T9" s="67">
        <v>9018593</v>
      </c>
      <c r="U9" s="53">
        <v>11471690</v>
      </c>
      <c r="V9" s="68">
        <v>0</v>
      </c>
      <c r="W9" s="68">
        <v>20490283</v>
      </c>
    </row>
    <row r="10" spans="1:23" ht="12.75">
      <c r="A10" s="31" t="s">
        <v>28</v>
      </c>
      <c r="B10" s="32" t="s">
        <v>31</v>
      </c>
      <c r="C10" s="33" t="s">
        <v>32</v>
      </c>
      <c r="D10" s="52">
        <v>138705905</v>
      </c>
      <c r="E10" s="53">
        <v>142285519</v>
      </c>
      <c r="F10" s="53">
        <v>146284851</v>
      </c>
      <c r="G10" s="6">
        <f aca="true" t="shared" si="1" ref="G10:G41">IF($E10=0,0,$F10/$E10)</f>
        <v>1.0281077935977447</v>
      </c>
      <c r="H10" s="67">
        <v>5678885</v>
      </c>
      <c r="I10" s="53">
        <v>11208342</v>
      </c>
      <c r="J10" s="68">
        <v>12042115</v>
      </c>
      <c r="K10" s="68">
        <v>28929342</v>
      </c>
      <c r="L10" s="67">
        <v>10811211</v>
      </c>
      <c r="M10" s="53">
        <v>11830055</v>
      </c>
      <c r="N10" s="68">
        <v>9143659</v>
      </c>
      <c r="O10" s="68">
        <v>31784925</v>
      </c>
      <c r="P10" s="67">
        <v>9448193</v>
      </c>
      <c r="Q10" s="53">
        <v>9582057</v>
      </c>
      <c r="R10" s="68">
        <v>9934994</v>
      </c>
      <c r="S10" s="68">
        <v>28965244</v>
      </c>
      <c r="T10" s="67">
        <v>25955430</v>
      </c>
      <c r="U10" s="53">
        <v>10861710</v>
      </c>
      <c r="V10" s="68">
        <v>19788200</v>
      </c>
      <c r="W10" s="68">
        <v>56605340</v>
      </c>
    </row>
    <row r="11" spans="1:23" ht="12.75">
      <c r="A11" s="31" t="s">
        <v>28</v>
      </c>
      <c r="B11" s="32" t="s">
        <v>33</v>
      </c>
      <c r="C11" s="33" t="s">
        <v>34</v>
      </c>
      <c r="D11" s="52">
        <v>30847331</v>
      </c>
      <c r="E11" s="53">
        <v>30847331</v>
      </c>
      <c r="F11" s="53">
        <v>26072638</v>
      </c>
      <c r="G11" s="6">
        <f t="shared" si="1"/>
        <v>0.8452153607714068</v>
      </c>
      <c r="H11" s="67">
        <v>2100430</v>
      </c>
      <c r="I11" s="53">
        <v>1893040</v>
      </c>
      <c r="J11" s="68">
        <v>2405379</v>
      </c>
      <c r="K11" s="68">
        <v>6398849</v>
      </c>
      <c r="L11" s="67">
        <v>1985788</v>
      </c>
      <c r="M11" s="53">
        <v>2788393</v>
      </c>
      <c r="N11" s="68">
        <v>1509019</v>
      </c>
      <c r="O11" s="68">
        <v>6283200</v>
      </c>
      <c r="P11" s="67">
        <v>1886146</v>
      </c>
      <c r="Q11" s="53">
        <v>2277298</v>
      </c>
      <c r="R11" s="68">
        <v>2674075</v>
      </c>
      <c r="S11" s="68">
        <v>6837519</v>
      </c>
      <c r="T11" s="67">
        <v>2081869</v>
      </c>
      <c r="U11" s="53">
        <v>2347369</v>
      </c>
      <c r="V11" s="68">
        <v>2123832</v>
      </c>
      <c r="W11" s="68">
        <v>6553070</v>
      </c>
    </row>
    <row r="12" spans="1:23" ht="12.75">
      <c r="A12" s="31" t="s">
        <v>28</v>
      </c>
      <c r="B12" s="32" t="s">
        <v>35</v>
      </c>
      <c r="C12" s="33" t="s">
        <v>36</v>
      </c>
      <c r="D12" s="52">
        <v>302733230</v>
      </c>
      <c r="E12" s="53">
        <v>94330420</v>
      </c>
      <c r="F12" s="53">
        <v>269681941</v>
      </c>
      <c r="G12" s="6">
        <f t="shared" si="1"/>
        <v>2.85890745530445</v>
      </c>
      <c r="H12" s="67">
        <v>20891625</v>
      </c>
      <c r="I12" s="53">
        <v>12451949</v>
      </c>
      <c r="J12" s="68">
        <v>24893337</v>
      </c>
      <c r="K12" s="68">
        <v>58236911</v>
      </c>
      <c r="L12" s="67">
        <v>29386636</v>
      </c>
      <c r="M12" s="53">
        <v>23247682</v>
      </c>
      <c r="N12" s="68">
        <v>18967747</v>
      </c>
      <c r="O12" s="68">
        <v>71602065</v>
      </c>
      <c r="P12" s="67">
        <v>21476333</v>
      </c>
      <c r="Q12" s="53">
        <v>20928283</v>
      </c>
      <c r="R12" s="68">
        <v>16256913</v>
      </c>
      <c r="S12" s="68">
        <v>58661529</v>
      </c>
      <c r="T12" s="67">
        <v>13882092</v>
      </c>
      <c r="U12" s="53">
        <v>34283673</v>
      </c>
      <c r="V12" s="68">
        <v>33015671</v>
      </c>
      <c r="W12" s="68">
        <v>81181436</v>
      </c>
    </row>
    <row r="13" spans="1:23" ht="12.75">
      <c r="A13" s="31" t="s">
        <v>28</v>
      </c>
      <c r="B13" s="32" t="s">
        <v>37</v>
      </c>
      <c r="C13" s="33" t="s">
        <v>38</v>
      </c>
      <c r="D13" s="52">
        <v>149536014</v>
      </c>
      <c r="E13" s="53">
        <v>149536014</v>
      </c>
      <c r="F13" s="53">
        <v>187225753</v>
      </c>
      <c r="G13" s="6">
        <f t="shared" si="1"/>
        <v>1.2520445609844864</v>
      </c>
      <c r="H13" s="67">
        <v>14740703</v>
      </c>
      <c r="I13" s="53">
        <v>18094934</v>
      </c>
      <c r="J13" s="68">
        <v>16065729</v>
      </c>
      <c r="K13" s="68">
        <v>48901366</v>
      </c>
      <c r="L13" s="67">
        <v>16015543</v>
      </c>
      <c r="M13" s="53">
        <v>18335676</v>
      </c>
      <c r="N13" s="68">
        <v>18118605</v>
      </c>
      <c r="O13" s="68">
        <v>52469824</v>
      </c>
      <c r="P13" s="67">
        <v>17787229</v>
      </c>
      <c r="Q13" s="53">
        <v>16791755</v>
      </c>
      <c r="R13" s="68">
        <v>16020579</v>
      </c>
      <c r="S13" s="68">
        <v>50599563</v>
      </c>
      <c r="T13" s="67">
        <v>17061431</v>
      </c>
      <c r="U13" s="53">
        <v>18193569</v>
      </c>
      <c r="V13" s="68">
        <v>0</v>
      </c>
      <c r="W13" s="68">
        <v>35255000</v>
      </c>
    </row>
    <row r="14" spans="1:23" ht="12.75">
      <c r="A14" s="31" t="s">
        <v>28</v>
      </c>
      <c r="B14" s="32" t="s">
        <v>39</v>
      </c>
      <c r="C14" s="33" t="s">
        <v>40</v>
      </c>
      <c r="D14" s="52">
        <v>91090445</v>
      </c>
      <c r="E14" s="53">
        <v>91090445</v>
      </c>
      <c r="F14" s="53">
        <v>65671637</v>
      </c>
      <c r="G14" s="6">
        <f t="shared" si="1"/>
        <v>0.7209497878729213</v>
      </c>
      <c r="H14" s="67">
        <v>4498358</v>
      </c>
      <c r="I14" s="53">
        <v>6285550</v>
      </c>
      <c r="J14" s="68">
        <v>5345413</v>
      </c>
      <c r="K14" s="68">
        <v>16129321</v>
      </c>
      <c r="L14" s="67">
        <v>4147269</v>
      </c>
      <c r="M14" s="53">
        <v>5443466</v>
      </c>
      <c r="N14" s="68">
        <v>5884461</v>
      </c>
      <c r="O14" s="68">
        <v>15475196</v>
      </c>
      <c r="P14" s="67">
        <v>5589022</v>
      </c>
      <c r="Q14" s="53">
        <v>5546288</v>
      </c>
      <c r="R14" s="68">
        <v>5308244</v>
      </c>
      <c r="S14" s="68">
        <v>16443554</v>
      </c>
      <c r="T14" s="67">
        <v>5161816</v>
      </c>
      <c r="U14" s="53">
        <v>5452391</v>
      </c>
      <c r="V14" s="68">
        <v>7009359</v>
      </c>
      <c r="W14" s="68">
        <v>17623566</v>
      </c>
    </row>
    <row r="15" spans="1:23" ht="12.75">
      <c r="A15" s="31" t="s">
        <v>28</v>
      </c>
      <c r="B15" s="32" t="s">
        <v>41</v>
      </c>
      <c r="C15" s="33" t="s">
        <v>42</v>
      </c>
      <c r="D15" s="52">
        <v>44468453</v>
      </c>
      <c r="E15" s="53">
        <v>44468453</v>
      </c>
      <c r="F15" s="53">
        <v>31089908</v>
      </c>
      <c r="G15" s="6">
        <f t="shared" si="1"/>
        <v>0.6991452569757711</v>
      </c>
      <c r="H15" s="67">
        <v>1440370</v>
      </c>
      <c r="I15" s="53">
        <v>3636092</v>
      </c>
      <c r="J15" s="68">
        <v>2755574</v>
      </c>
      <c r="K15" s="68">
        <v>7832036</v>
      </c>
      <c r="L15" s="67">
        <v>2486236</v>
      </c>
      <c r="M15" s="53">
        <v>2657545</v>
      </c>
      <c r="N15" s="68">
        <v>2341954</v>
      </c>
      <c r="O15" s="68">
        <v>7485735</v>
      </c>
      <c r="P15" s="67">
        <v>3358084</v>
      </c>
      <c r="Q15" s="53">
        <v>2556012</v>
      </c>
      <c r="R15" s="68">
        <v>2788890</v>
      </c>
      <c r="S15" s="68">
        <v>8702986</v>
      </c>
      <c r="T15" s="67">
        <v>2527553</v>
      </c>
      <c r="U15" s="53">
        <v>1936901</v>
      </c>
      <c r="V15" s="68">
        <v>2604697</v>
      </c>
      <c r="W15" s="68">
        <v>7069151</v>
      </c>
    </row>
    <row r="16" spans="1:23" ht="12.75">
      <c r="A16" s="31" t="s">
        <v>28</v>
      </c>
      <c r="B16" s="32" t="s">
        <v>43</v>
      </c>
      <c r="C16" s="33" t="s">
        <v>44</v>
      </c>
      <c r="D16" s="52">
        <v>483101473</v>
      </c>
      <c r="E16" s="53">
        <v>468491618</v>
      </c>
      <c r="F16" s="53">
        <v>366421206</v>
      </c>
      <c r="G16" s="6">
        <f t="shared" si="1"/>
        <v>0.7821296943673387</v>
      </c>
      <c r="H16" s="67">
        <v>14342970</v>
      </c>
      <c r="I16" s="53">
        <v>47567643</v>
      </c>
      <c r="J16" s="68">
        <v>19078424</v>
      </c>
      <c r="K16" s="68">
        <v>80989037</v>
      </c>
      <c r="L16" s="67">
        <v>38240968</v>
      </c>
      <c r="M16" s="53">
        <v>24592668</v>
      </c>
      <c r="N16" s="68">
        <v>7982630</v>
      </c>
      <c r="O16" s="68">
        <v>70816266</v>
      </c>
      <c r="P16" s="67">
        <v>47541283</v>
      </c>
      <c r="Q16" s="53">
        <v>32560801</v>
      </c>
      <c r="R16" s="68">
        <v>32170125</v>
      </c>
      <c r="S16" s="68">
        <v>112272209</v>
      </c>
      <c r="T16" s="67">
        <v>27934348</v>
      </c>
      <c r="U16" s="53">
        <v>33301179</v>
      </c>
      <c r="V16" s="68">
        <v>41108167</v>
      </c>
      <c r="W16" s="68">
        <v>102343694</v>
      </c>
    </row>
    <row r="17" spans="1:23" ht="12.75">
      <c r="A17" s="31" t="s">
        <v>28</v>
      </c>
      <c r="B17" s="32" t="s">
        <v>45</v>
      </c>
      <c r="C17" s="33" t="s">
        <v>46</v>
      </c>
      <c r="D17" s="52">
        <v>0</v>
      </c>
      <c r="E17" s="53">
        <v>123863846</v>
      </c>
      <c r="F17" s="53">
        <v>80178940</v>
      </c>
      <c r="G17" s="6">
        <f t="shared" si="1"/>
        <v>0.6473151172780474</v>
      </c>
      <c r="H17" s="67">
        <v>7468779</v>
      </c>
      <c r="I17" s="53">
        <v>4893169</v>
      </c>
      <c r="J17" s="68">
        <v>6248510</v>
      </c>
      <c r="K17" s="68">
        <v>18610458</v>
      </c>
      <c r="L17" s="67">
        <v>4657215</v>
      </c>
      <c r="M17" s="53">
        <v>8513965</v>
      </c>
      <c r="N17" s="68">
        <v>8430147</v>
      </c>
      <c r="O17" s="68">
        <v>21601327</v>
      </c>
      <c r="P17" s="67">
        <v>4190062</v>
      </c>
      <c r="Q17" s="53">
        <v>8115915</v>
      </c>
      <c r="R17" s="68">
        <v>3125986</v>
      </c>
      <c r="S17" s="68">
        <v>15431963</v>
      </c>
      <c r="T17" s="67">
        <v>8850939</v>
      </c>
      <c r="U17" s="53">
        <v>8055072</v>
      </c>
      <c r="V17" s="68">
        <v>7629181</v>
      </c>
      <c r="W17" s="68">
        <v>24535192</v>
      </c>
    </row>
    <row r="18" spans="1:23" ht="12.75">
      <c r="A18" s="31" t="s">
        <v>47</v>
      </c>
      <c r="B18" s="32" t="s">
        <v>48</v>
      </c>
      <c r="C18" s="33" t="s">
        <v>49</v>
      </c>
      <c r="D18" s="52">
        <v>191777934</v>
      </c>
      <c r="E18" s="53">
        <v>189620000</v>
      </c>
      <c r="F18" s="53">
        <v>123755476</v>
      </c>
      <c r="G18" s="6">
        <f t="shared" si="1"/>
        <v>0.6526499103470098</v>
      </c>
      <c r="H18" s="67">
        <v>5651649</v>
      </c>
      <c r="I18" s="53">
        <v>8252568</v>
      </c>
      <c r="J18" s="68">
        <v>9977727</v>
      </c>
      <c r="K18" s="68">
        <v>23881944</v>
      </c>
      <c r="L18" s="67">
        <v>9646024</v>
      </c>
      <c r="M18" s="53">
        <v>11700023</v>
      </c>
      <c r="N18" s="68">
        <v>5110549</v>
      </c>
      <c r="O18" s="68">
        <v>26456596</v>
      </c>
      <c r="P18" s="67">
        <v>15272615</v>
      </c>
      <c r="Q18" s="53">
        <v>9560554</v>
      </c>
      <c r="R18" s="68">
        <v>8005338</v>
      </c>
      <c r="S18" s="68">
        <v>32838507</v>
      </c>
      <c r="T18" s="67">
        <v>6691992</v>
      </c>
      <c r="U18" s="53">
        <v>14204115</v>
      </c>
      <c r="V18" s="68">
        <v>19682322</v>
      </c>
      <c r="W18" s="68">
        <v>40578429</v>
      </c>
    </row>
    <row r="19" spans="1:23" ht="16.5">
      <c r="A19" s="34"/>
      <c r="B19" s="35" t="s">
        <v>50</v>
      </c>
      <c r="C19" s="36"/>
      <c r="D19" s="54">
        <f>SUM(D9:D18)</f>
        <v>1576558081</v>
      </c>
      <c r="E19" s="55">
        <f>SUM(E9:E18)</f>
        <v>1478830942</v>
      </c>
      <c r="F19" s="55">
        <f>SUM(F9:F18)</f>
        <v>1410838346</v>
      </c>
      <c r="G19" s="7">
        <f t="shared" si="1"/>
        <v>0.9540227391320029</v>
      </c>
      <c r="H19" s="69">
        <f aca="true" t="shared" si="2" ref="H19:W19">SUM(H9:H18)</f>
        <v>88068136</v>
      </c>
      <c r="I19" s="55">
        <f t="shared" si="2"/>
        <v>125926663</v>
      </c>
      <c r="J19" s="70">
        <f t="shared" si="2"/>
        <v>109892773</v>
      </c>
      <c r="K19" s="70">
        <f t="shared" si="2"/>
        <v>323887572</v>
      </c>
      <c r="L19" s="69">
        <f t="shared" si="2"/>
        <v>126501380</v>
      </c>
      <c r="M19" s="55">
        <f t="shared" si="2"/>
        <v>121165144</v>
      </c>
      <c r="N19" s="70">
        <f t="shared" si="2"/>
        <v>88033739</v>
      </c>
      <c r="O19" s="70">
        <f t="shared" si="2"/>
        <v>335700263</v>
      </c>
      <c r="P19" s="69">
        <f t="shared" si="2"/>
        <v>135784171</v>
      </c>
      <c r="Q19" s="55">
        <f t="shared" si="2"/>
        <v>117631744</v>
      </c>
      <c r="R19" s="70">
        <f t="shared" si="2"/>
        <v>105599435</v>
      </c>
      <c r="S19" s="70">
        <f t="shared" si="2"/>
        <v>359015350</v>
      </c>
      <c r="T19" s="69">
        <f t="shared" si="2"/>
        <v>119166063</v>
      </c>
      <c r="U19" s="55">
        <f t="shared" si="2"/>
        <v>140107669</v>
      </c>
      <c r="V19" s="70">
        <f t="shared" si="2"/>
        <v>132961429</v>
      </c>
      <c r="W19" s="70">
        <f t="shared" si="2"/>
        <v>392235161</v>
      </c>
    </row>
    <row r="20" spans="1:23" ht="12.75">
      <c r="A20" s="31" t="s">
        <v>28</v>
      </c>
      <c r="B20" s="32" t="s">
        <v>51</v>
      </c>
      <c r="C20" s="33" t="s">
        <v>52</v>
      </c>
      <c r="D20" s="52">
        <v>119570238</v>
      </c>
      <c r="E20" s="53">
        <v>119570238</v>
      </c>
      <c r="F20" s="53">
        <v>80109188</v>
      </c>
      <c r="G20" s="6">
        <f t="shared" si="1"/>
        <v>0.6699759851611234</v>
      </c>
      <c r="H20" s="67">
        <v>5663997</v>
      </c>
      <c r="I20" s="53">
        <v>6034711</v>
      </c>
      <c r="J20" s="68">
        <v>9885853</v>
      </c>
      <c r="K20" s="68">
        <v>21584561</v>
      </c>
      <c r="L20" s="67">
        <v>6914540</v>
      </c>
      <c r="M20" s="53">
        <v>0</v>
      </c>
      <c r="N20" s="68">
        <v>0</v>
      </c>
      <c r="O20" s="68">
        <v>6914540</v>
      </c>
      <c r="P20" s="67">
        <v>7662922</v>
      </c>
      <c r="Q20" s="53">
        <v>6255687</v>
      </c>
      <c r="R20" s="68">
        <v>10197151</v>
      </c>
      <c r="S20" s="68">
        <v>24115760</v>
      </c>
      <c r="T20" s="67">
        <v>0</v>
      </c>
      <c r="U20" s="53">
        <v>11530305</v>
      </c>
      <c r="V20" s="68">
        <v>15964022</v>
      </c>
      <c r="W20" s="68">
        <v>27494327</v>
      </c>
    </row>
    <row r="21" spans="1:23" ht="12.75">
      <c r="A21" s="31" t="s">
        <v>28</v>
      </c>
      <c r="B21" s="32" t="s">
        <v>53</v>
      </c>
      <c r="C21" s="33" t="s">
        <v>54</v>
      </c>
      <c r="D21" s="52">
        <v>151795712</v>
      </c>
      <c r="E21" s="53">
        <v>165105919</v>
      </c>
      <c r="F21" s="53">
        <v>192187418</v>
      </c>
      <c r="G21" s="6">
        <f t="shared" si="1"/>
        <v>1.1640250038522242</v>
      </c>
      <c r="H21" s="67">
        <v>10011303</v>
      </c>
      <c r="I21" s="53">
        <v>12065065</v>
      </c>
      <c r="J21" s="68">
        <v>55671515</v>
      </c>
      <c r="K21" s="68">
        <v>77747883</v>
      </c>
      <c r="L21" s="67">
        <v>345038</v>
      </c>
      <c r="M21" s="53">
        <v>11610678</v>
      </c>
      <c r="N21" s="68">
        <v>14532537</v>
      </c>
      <c r="O21" s="68">
        <v>26488253</v>
      </c>
      <c r="P21" s="67">
        <v>10653005</v>
      </c>
      <c r="Q21" s="53">
        <v>20245168</v>
      </c>
      <c r="R21" s="68">
        <v>18435816</v>
      </c>
      <c r="S21" s="68">
        <v>49333989</v>
      </c>
      <c r="T21" s="67">
        <v>17100185</v>
      </c>
      <c r="U21" s="53">
        <v>10552108</v>
      </c>
      <c r="V21" s="68">
        <v>10965000</v>
      </c>
      <c r="W21" s="68">
        <v>38617293</v>
      </c>
    </row>
    <row r="22" spans="1:23" ht="12.75">
      <c r="A22" s="31" t="s">
        <v>28</v>
      </c>
      <c r="B22" s="32" t="s">
        <v>55</v>
      </c>
      <c r="C22" s="33" t="s">
        <v>56</v>
      </c>
      <c r="D22" s="52">
        <v>43647198</v>
      </c>
      <c r="E22" s="53">
        <v>59507369</v>
      </c>
      <c r="F22" s="53">
        <v>41074069</v>
      </c>
      <c r="G22" s="6">
        <f t="shared" si="1"/>
        <v>0.6902350026599227</v>
      </c>
      <c r="H22" s="67">
        <v>1562683</v>
      </c>
      <c r="I22" s="53">
        <v>3239945</v>
      </c>
      <c r="J22" s="68">
        <v>4259477</v>
      </c>
      <c r="K22" s="68">
        <v>9062105</v>
      </c>
      <c r="L22" s="67">
        <v>3958470</v>
      </c>
      <c r="M22" s="53">
        <v>5231559</v>
      </c>
      <c r="N22" s="68">
        <v>3430362</v>
      </c>
      <c r="O22" s="68">
        <v>12620391</v>
      </c>
      <c r="P22" s="67">
        <v>2593957</v>
      </c>
      <c r="Q22" s="53">
        <v>3120469</v>
      </c>
      <c r="R22" s="68">
        <v>5069376</v>
      </c>
      <c r="S22" s="68">
        <v>10783802</v>
      </c>
      <c r="T22" s="67">
        <v>3534701</v>
      </c>
      <c r="U22" s="53">
        <v>417996</v>
      </c>
      <c r="V22" s="68">
        <v>4655074</v>
      </c>
      <c r="W22" s="68">
        <v>8607771</v>
      </c>
    </row>
    <row r="23" spans="1:23" ht="12.75">
      <c r="A23" s="31" t="s">
        <v>28</v>
      </c>
      <c r="B23" s="32" t="s">
        <v>57</v>
      </c>
      <c r="C23" s="33" t="s">
        <v>58</v>
      </c>
      <c r="D23" s="52">
        <v>0</v>
      </c>
      <c r="E23" s="53">
        <v>0</v>
      </c>
      <c r="F23" s="53">
        <v>99904506</v>
      </c>
      <c r="G23" s="6">
        <f t="shared" si="1"/>
        <v>0</v>
      </c>
      <c r="H23" s="67">
        <v>5976515</v>
      </c>
      <c r="I23" s="53">
        <v>7042209</v>
      </c>
      <c r="J23" s="68">
        <v>8940401</v>
      </c>
      <c r="K23" s="68">
        <v>21959125</v>
      </c>
      <c r="L23" s="67">
        <v>8054174</v>
      </c>
      <c r="M23" s="53">
        <v>8614852</v>
      </c>
      <c r="N23" s="68">
        <v>4158786</v>
      </c>
      <c r="O23" s="68">
        <v>20827812</v>
      </c>
      <c r="P23" s="67">
        <v>11694918</v>
      </c>
      <c r="Q23" s="53">
        <v>8156324</v>
      </c>
      <c r="R23" s="68">
        <v>7918127</v>
      </c>
      <c r="S23" s="68">
        <v>27769369</v>
      </c>
      <c r="T23" s="67">
        <v>7492418</v>
      </c>
      <c r="U23" s="53">
        <v>11217665</v>
      </c>
      <c r="V23" s="68">
        <v>10638117</v>
      </c>
      <c r="W23" s="68">
        <v>29348200</v>
      </c>
    </row>
    <row r="24" spans="1:23" ht="12.75">
      <c r="A24" s="31" t="s">
        <v>28</v>
      </c>
      <c r="B24" s="32" t="s">
        <v>59</v>
      </c>
      <c r="C24" s="33" t="s">
        <v>60</v>
      </c>
      <c r="D24" s="52">
        <v>0</v>
      </c>
      <c r="E24" s="53">
        <v>0</v>
      </c>
      <c r="F24" s="53">
        <v>69866385</v>
      </c>
      <c r="G24" s="6">
        <f t="shared" si="1"/>
        <v>0</v>
      </c>
      <c r="H24" s="67">
        <v>8818847</v>
      </c>
      <c r="I24" s="53">
        <v>7196477</v>
      </c>
      <c r="J24" s="68">
        <v>8282881</v>
      </c>
      <c r="K24" s="68">
        <v>24298205</v>
      </c>
      <c r="L24" s="67">
        <v>3770512</v>
      </c>
      <c r="M24" s="53">
        <v>6475225</v>
      </c>
      <c r="N24" s="68">
        <v>5157737</v>
      </c>
      <c r="O24" s="68">
        <v>15403474</v>
      </c>
      <c r="P24" s="67">
        <v>4064520</v>
      </c>
      <c r="Q24" s="53">
        <v>4549495</v>
      </c>
      <c r="R24" s="68">
        <v>7144129</v>
      </c>
      <c r="S24" s="68">
        <v>15758144</v>
      </c>
      <c r="T24" s="67">
        <v>5611432</v>
      </c>
      <c r="U24" s="53">
        <v>4181781</v>
      </c>
      <c r="V24" s="68">
        <v>4613349</v>
      </c>
      <c r="W24" s="68">
        <v>14406562</v>
      </c>
    </row>
    <row r="25" spans="1:23" ht="12.75">
      <c r="A25" s="31" t="s">
        <v>28</v>
      </c>
      <c r="B25" s="32" t="s">
        <v>61</v>
      </c>
      <c r="C25" s="33" t="s">
        <v>62</v>
      </c>
      <c r="D25" s="52">
        <v>128756699</v>
      </c>
      <c r="E25" s="53">
        <v>128756699</v>
      </c>
      <c r="F25" s="53">
        <v>103959419</v>
      </c>
      <c r="G25" s="6">
        <f t="shared" si="1"/>
        <v>0.8074097876647179</v>
      </c>
      <c r="H25" s="67">
        <v>8102804</v>
      </c>
      <c r="I25" s="53">
        <v>10997944</v>
      </c>
      <c r="J25" s="68">
        <v>10467014</v>
      </c>
      <c r="K25" s="68">
        <v>29567762</v>
      </c>
      <c r="L25" s="67">
        <v>9971019</v>
      </c>
      <c r="M25" s="53">
        <v>8835728</v>
      </c>
      <c r="N25" s="68">
        <v>7193230</v>
      </c>
      <c r="O25" s="68">
        <v>25999977</v>
      </c>
      <c r="P25" s="67">
        <v>7969114</v>
      </c>
      <c r="Q25" s="53">
        <v>8456269</v>
      </c>
      <c r="R25" s="68">
        <v>7633931</v>
      </c>
      <c r="S25" s="68">
        <v>24059314</v>
      </c>
      <c r="T25" s="67">
        <v>6732124</v>
      </c>
      <c r="U25" s="53">
        <v>8404848</v>
      </c>
      <c r="V25" s="68">
        <v>9195394</v>
      </c>
      <c r="W25" s="68">
        <v>24332366</v>
      </c>
    </row>
    <row r="26" spans="1:23" ht="12.75">
      <c r="A26" s="31" t="s">
        <v>28</v>
      </c>
      <c r="B26" s="32" t="s">
        <v>63</v>
      </c>
      <c r="C26" s="33" t="s">
        <v>64</v>
      </c>
      <c r="D26" s="52">
        <v>49262826</v>
      </c>
      <c r="E26" s="53">
        <v>49262826</v>
      </c>
      <c r="F26" s="53">
        <v>31227698</v>
      </c>
      <c r="G26" s="6">
        <f t="shared" si="1"/>
        <v>0.6338998497568937</v>
      </c>
      <c r="H26" s="67">
        <v>2563885</v>
      </c>
      <c r="I26" s="53">
        <v>2204468</v>
      </c>
      <c r="J26" s="68">
        <v>4286789</v>
      </c>
      <c r="K26" s="68">
        <v>9055142</v>
      </c>
      <c r="L26" s="67">
        <v>1921034</v>
      </c>
      <c r="M26" s="53">
        <v>1832164</v>
      </c>
      <c r="N26" s="68">
        <v>2167459</v>
      </c>
      <c r="O26" s="68">
        <v>5920657</v>
      </c>
      <c r="P26" s="67">
        <v>2913896</v>
      </c>
      <c r="Q26" s="53">
        <v>1738795</v>
      </c>
      <c r="R26" s="68">
        <v>0</v>
      </c>
      <c r="S26" s="68">
        <v>4652691</v>
      </c>
      <c r="T26" s="67">
        <v>4132712</v>
      </c>
      <c r="U26" s="53">
        <v>5328081</v>
      </c>
      <c r="V26" s="68">
        <v>2138415</v>
      </c>
      <c r="W26" s="68">
        <v>11599208</v>
      </c>
    </row>
    <row r="27" spans="1:23" ht="12.75">
      <c r="A27" s="31" t="s">
        <v>47</v>
      </c>
      <c r="B27" s="32" t="s">
        <v>65</v>
      </c>
      <c r="C27" s="33" t="s">
        <v>66</v>
      </c>
      <c r="D27" s="52">
        <v>888707124</v>
      </c>
      <c r="E27" s="53">
        <v>888707124</v>
      </c>
      <c r="F27" s="53">
        <v>711094124</v>
      </c>
      <c r="G27" s="6">
        <f t="shared" si="1"/>
        <v>0.8001445074496781</v>
      </c>
      <c r="H27" s="67">
        <v>31479738</v>
      </c>
      <c r="I27" s="53">
        <v>55664544</v>
      </c>
      <c r="J27" s="68">
        <v>61454727</v>
      </c>
      <c r="K27" s="68">
        <v>148599009</v>
      </c>
      <c r="L27" s="67">
        <v>54178058</v>
      </c>
      <c r="M27" s="53">
        <v>60634959</v>
      </c>
      <c r="N27" s="68">
        <v>43549720</v>
      </c>
      <c r="O27" s="68">
        <v>158362737</v>
      </c>
      <c r="P27" s="67">
        <v>75393600</v>
      </c>
      <c r="Q27" s="53">
        <v>61425997</v>
      </c>
      <c r="R27" s="68">
        <v>64808382</v>
      </c>
      <c r="S27" s="68">
        <v>201627979</v>
      </c>
      <c r="T27" s="67">
        <v>56226314</v>
      </c>
      <c r="U27" s="53">
        <v>66281800</v>
      </c>
      <c r="V27" s="68">
        <v>79996285</v>
      </c>
      <c r="W27" s="68">
        <v>202504399</v>
      </c>
    </row>
    <row r="28" spans="1:23" ht="16.5">
      <c r="A28" s="34"/>
      <c r="B28" s="35" t="s">
        <v>67</v>
      </c>
      <c r="C28" s="36"/>
      <c r="D28" s="54">
        <f>SUM(D20:D27)</f>
        <v>1381739797</v>
      </c>
      <c r="E28" s="55">
        <f>SUM(E20:E27)</f>
        <v>1410910175</v>
      </c>
      <c r="F28" s="55">
        <f>SUM(F20:F27)</f>
        <v>1329422807</v>
      </c>
      <c r="G28" s="7">
        <f t="shared" si="1"/>
        <v>0.9422448222120164</v>
      </c>
      <c r="H28" s="69">
        <f aca="true" t="shared" si="3" ref="H28:W28">SUM(H20:H27)</f>
        <v>74179772</v>
      </c>
      <c r="I28" s="55">
        <f t="shared" si="3"/>
        <v>104445363</v>
      </c>
      <c r="J28" s="70">
        <f t="shared" si="3"/>
        <v>163248657</v>
      </c>
      <c r="K28" s="70">
        <f t="shared" si="3"/>
        <v>341873792</v>
      </c>
      <c r="L28" s="69">
        <f t="shared" si="3"/>
        <v>89112845</v>
      </c>
      <c r="M28" s="55">
        <f t="shared" si="3"/>
        <v>103235165</v>
      </c>
      <c r="N28" s="70">
        <f t="shared" si="3"/>
        <v>80189831</v>
      </c>
      <c r="O28" s="70">
        <f t="shared" si="3"/>
        <v>272537841</v>
      </c>
      <c r="P28" s="69">
        <f t="shared" si="3"/>
        <v>122945932</v>
      </c>
      <c r="Q28" s="55">
        <f t="shared" si="3"/>
        <v>113948204</v>
      </c>
      <c r="R28" s="70">
        <f t="shared" si="3"/>
        <v>121206912</v>
      </c>
      <c r="S28" s="70">
        <f t="shared" si="3"/>
        <v>358101048</v>
      </c>
      <c r="T28" s="69">
        <f t="shared" si="3"/>
        <v>100829886</v>
      </c>
      <c r="U28" s="55">
        <f t="shared" si="3"/>
        <v>117914584</v>
      </c>
      <c r="V28" s="70">
        <f t="shared" si="3"/>
        <v>138165656</v>
      </c>
      <c r="W28" s="70">
        <f t="shared" si="3"/>
        <v>356910126</v>
      </c>
    </row>
    <row r="29" spans="1:23" ht="12.75">
      <c r="A29" s="31" t="s">
        <v>28</v>
      </c>
      <c r="B29" s="32" t="s">
        <v>68</v>
      </c>
      <c r="C29" s="33" t="s">
        <v>69</v>
      </c>
      <c r="D29" s="52">
        <v>0</v>
      </c>
      <c r="E29" s="53">
        <v>36247144</v>
      </c>
      <c r="F29" s="53">
        <v>90731221</v>
      </c>
      <c r="G29" s="6">
        <f t="shared" si="1"/>
        <v>2.503127446399639</v>
      </c>
      <c r="H29" s="67">
        <v>13835143</v>
      </c>
      <c r="I29" s="53">
        <v>13001801</v>
      </c>
      <c r="J29" s="68">
        <v>12566052</v>
      </c>
      <c r="K29" s="68">
        <v>39402996</v>
      </c>
      <c r="L29" s="67">
        <v>8388513</v>
      </c>
      <c r="M29" s="53">
        <v>0</v>
      </c>
      <c r="N29" s="68">
        <v>0</v>
      </c>
      <c r="O29" s="68">
        <v>8388513</v>
      </c>
      <c r="P29" s="67">
        <v>0</v>
      </c>
      <c r="Q29" s="53">
        <v>0</v>
      </c>
      <c r="R29" s="68">
        <v>11368837</v>
      </c>
      <c r="S29" s="68">
        <v>11368837</v>
      </c>
      <c r="T29" s="67">
        <v>11317790</v>
      </c>
      <c r="U29" s="53">
        <v>11530409</v>
      </c>
      <c r="V29" s="68">
        <v>8722676</v>
      </c>
      <c r="W29" s="68">
        <v>31570875</v>
      </c>
    </row>
    <row r="30" spans="1:23" ht="12.75">
      <c r="A30" s="31" t="s">
        <v>28</v>
      </c>
      <c r="B30" s="32" t="s">
        <v>70</v>
      </c>
      <c r="C30" s="33" t="s">
        <v>71</v>
      </c>
      <c r="D30" s="52">
        <v>47337503</v>
      </c>
      <c r="E30" s="53">
        <v>49560917</v>
      </c>
      <c r="F30" s="53">
        <v>33340439</v>
      </c>
      <c r="G30" s="6">
        <f t="shared" si="1"/>
        <v>0.6727163462290255</v>
      </c>
      <c r="H30" s="67">
        <v>1839884</v>
      </c>
      <c r="I30" s="53">
        <v>3954893</v>
      </c>
      <c r="J30" s="68">
        <v>3406266</v>
      </c>
      <c r="K30" s="68">
        <v>9201043</v>
      </c>
      <c r="L30" s="67">
        <v>3338011</v>
      </c>
      <c r="M30" s="53">
        <v>3517389</v>
      </c>
      <c r="N30" s="68">
        <v>3328638</v>
      </c>
      <c r="O30" s="68">
        <v>10184038</v>
      </c>
      <c r="P30" s="67">
        <v>2548929</v>
      </c>
      <c r="Q30" s="53">
        <v>2880258</v>
      </c>
      <c r="R30" s="68">
        <v>3062939</v>
      </c>
      <c r="S30" s="68">
        <v>8492126</v>
      </c>
      <c r="T30" s="67">
        <v>2610982</v>
      </c>
      <c r="U30" s="53">
        <v>2852250</v>
      </c>
      <c r="V30" s="68">
        <v>0</v>
      </c>
      <c r="W30" s="68">
        <v>5463232</v>
      </c>
    </row>
    <row r="31" spans="1:23" ht="12.75">
      <c r="A31" s="31" t="s">
        <v>28</v>
      </c>
      <c r="B31" s="32" t="s">
        <v>72</v>
      </c>
      <c r="C31" s="33" t="s">
        <v>73</v>
      </c>
      <c r="D31" s="52">
        <v>38138204</v>
      </c>
      <c r="E31" s="53">
        <v>38138204</v>
      </c>
      <c r="F31" s="53">
        <v>67594393</v>
      </c>
      <c r="G31" s="6">
        <f t="shared" si="1"/>
        <v>1.7723538580893845</v>
      </c>
      <c r="H31" s="67">
        <v>2970038</v>
      </c>
      <c r="I31" s="53">
        <v>2434172</v>
      </c>
      <c r="J31" s="68">
        <v>3398476</v>
      </c>
      <c r="K31" s="68">
        <v>8802686</v>
      </c>
      <c r="L31" s="67">
        <v>3437389</v>
      </c>
      <c r="M31" s="53">
        <v>3402620</v>
      </c>
      <c r="N31" s="68">
        <v>2286347</v>
      </c>
      <c r="O31" s="68">
        <v>9126356</v>
      </c>
      <c r="P31" s="67">
        <v>4118460</v>
      </c>
      <c r="Q31" s="53">
        <v>3156660</v>
      </c>
      <c r="R31" s="68">
        <v>4490565</v>
      </c>
      <c r="S31" s="68">
        <v>11765685</v>
      </c>
      <c r="T31" s="67">
        <v>20926359</v>
      </c>
      <c r="U31" s="53">
        <v>11403620</v>
      </c>
      <c r="V31" s="68">
        <v>5569687</v>
      </c>
      <c r="W31" s="68">
        <v>37899666</v>
      </c>
    </row>
    <row r="32" spans="1:23" ht="12.75">
      <c r="A32" s="31" t="s">
        <v>28</v>
      </c>
      <c r="B32" s="32" t="s">
        <v>74</v>
      </c>
      <c r="C32" s="33" t="s">
        <v>75</v>
      </c>
      <c r="D32" s="52">
        <v>439695131</v>
      </c>
      <c r="E32" s="53">
        <v>433730998</v>
      </c>
      <c r="F32" s="53">
        <v>391620865</v>
      </c>
      <c r="G32" s="6">
        <f t="shared" si="1"/>
        <v>0.902911866585104</v>
      </c>
      <c r="H32" s="67">
        <v>27413944</v>
      </c>
      <c r="I32" s="53">
        <v>30400346</v>
      </c>
      <c r="J32" s="68">
        <v>28329118</v>
      </c>
      <c r="K32" s="68">
        <v>86143408</v>
      </c>
      <c r="L32" s="67">
        <v>23436865</v>
      </c>
      <c r="M32" s="53">
        <v>23055470</v>
      </c>
      <c r="N32" s="68">
        <v>30318538</v>
      </c>
      <c r="O32" s="68">
        <v>76810873</v>
      </c>
      <c r="P32" s="67">
        <v>11850815</v>
      </c>
      <c r="Q32" s="53">
        <v>36190914</v>
      </c>
      <c r="R32" s="68">
        <v>23885974</v>
      </c>
      <c r="S32" s="68">
        <v>71927703</v>
      </c>
      <c r="T32" s="67">
        <v>98797922</v>
      </c>
      <c r="U32" s="53">
        <v>15382940</v>
      </c>
      <c r="V32" s="68">
        <v>42558019</v>
      </c>
      <c r="W32" s="68">
        <v>156738881</v>
      </c>
    </row>
    <row r="33" spans="1:23" ht="12.75">
      <c r="A33" s="31" t="s">
        <v>28</v>
      </c>
      <c r="B33" s="32" t="s">
        <v>76</v>
      </c>
      <c r="C33" s="33" t="s">
        <v>77</v>
      </c>
      <c r="D33" s="52">
        <v>0</v>
      </c>
      <c r="E33" s="53">
        <v>0</v>
      </c>
      <c r="F33" s="53">
        <v>60890265</v>
      </c>
      <c r="G33" s="6">
        <f t="shared" si="1"/>
        <v>0</v>
      </c>
      <c r="H33" s="67">
        <v>4952406</v>
      </c>
      <c r="I33" s="53">
        <v>6032763</v>
      </c>
      <c r="J33" s="68">
        <v>5444011</v>
      </c>
      <c r="K33" s="68">
        <v>16429180</v>
      </c>
      <c r="L33" s="67">
        <v>1266388</v>
      </c>
      <c r="M33" s="53">
        <v>756862</v>
      </c>
      <c r="N33" s="68">
        <v>5961148</v>
      </c>
      <c r="O33" s="68">
        <v>7984398</v>
      </c>
      <c r="P33" s="67">
        <v>7913957</v>
      </c>
      <c r="Q33" s="53">
        <v>10004541</v>
      </c>
      <c r="R33" s="68">
        <v>7286167</v>
      </c>
      <c r="S33" s="68">
        <v>25204665</v>
      </c>
      <c r="T33" s="67">
        <v>2324126</v>
      </c>
      <c r="U33" s="53">
        <v>8947896</v>
      </c>
      <c r="V33" s="68">
        <v>0</v>
      </c>
      <c r="W33" s="68">
        <v>11272022</v>
      </c>
    </row>
    <row r="34" spans="1:23" ht="12.75">
      <c r="A34" s="31" t="s">
        <v>28</v>
      </c>
      <c r="B34" s="32" t="s">
        <v>78</v>
      </c>
      <c r="C34" s="33" t="s">
        <v>79</v>
      </c>
      <c r="D34" s="52">
        <v>148671000</v>
      </c>
      <c r="E34" s="53">
        <v>148671000</v>
      </c>
      <c r="F34" s="53">
        <v>104824555</v>
      </c>
      <c r="G34" s="6">
        <f t="shared" si="1"/>
        <v>0.7050773520054349</v>
      </c>
      <c r="H34" s="67">
        <v>5676537</v>
      </c>
      <c r="I34" s="53">
        <v>11778456</v>
      </c>
      <c r="J34" s="68">
        <v>7772237</v>
      </c>
      <c r="K34" s="68">
        <v>25227230</v>
      </c>
      <c r="L34" s="67">
        <v>11327009</v>
      </c>
      <c r="M34" s="53">
        <v>8882374</v>
      </c>
      <c r="N34" s="68">
        <v>10182809</v>
      </c>
      <c r="O34" s="68">
        <v>30392192</v>
      </c>
      <c r="P34" s="67">
        <v>7970469</v>
      </c>
      <c r="Q34" s="53">
        <v>7156165</v>
      </c>
      <c r="R34" s="68">
        <v>8419107</v>
      </c>
      <c r="S34" s="68">
        <v>23545741</v>
      </c>
      <c r="T34" s="67">
        <v>8742468</v>
      </c>
      <c r="U34" s="53">
        <v>8247217</v>
      </c>
      <c r="V34" s="68">
        <v>8669707</v>
      </c>
      <c r="W34" s="68">
        <v>25659392</v>
      </c>
    </row>
    <row r="35" spans="1:23" ht="12.75">
      <c r="A35" s="31" t="s">
        <v>28</v>
      </c>
      <c r="B35" s="32" t="s">
        <v>80</v>
      </c>
      <c r="C35" s="33" t="s">
        <v>81</v>
      </c>
      <c r="D35" s="52">
        <v>47118038</v>
      </c>
      <c r="E35" s="53">
        <v>47118038</v>
      </c>
      <c r="F35" s="53">
        <v>108274457</v>
      </c>
      <c r="G35" s="6">
        <f t="shared" si="1"/>
        <v>2.297940695238626</v>
      </c>
      <c r="H35" s="67">
        <v>5134364</v>
      </c>
      <c r="I35" s="53">
        <v>7694343</v>
      </c>
      <c r="J35" s="68">
        <v>10311335</v>
      </c>
      <c r="K35" s="68">
        <v>23140042</v>
      </c>
      <c r="L35" s="67">
        <v>7604870</v>
      </c>
      <c r="M35" s="53">
        <v>10475245</v>
      </c>
      <c r="N35" s="68">
        <v>16939385</v>
      </c>
      <c r="O35" s="68">
        <v>35019500</v>
      </c>
      <c r="P35" s="67">
        <v>6285730</v>
      </c>
      <c r="Q35" s="53">
        <v>12443511</v>
      </c>
      <c r="R35" s="68">
        <v>5140536</v>
      </c>
      <c r="S35" s="68">
        <v>23869777</v>
      </c>
      <c r="T35" s="67">
        <v>5523540</v>
      </c>
      <c r="U35" s="53">
        <v>6640486</v>
      </c>
      <c r="V35" s="68">
        <v>14081112</v>
      </c>
      <c r="W35" s="68">
        <v>26245138</v>
      </c>
    </row>
    <row r="36" spans="1:23" ht="12.75">
      <c r="A36" s="31" t="s">
        <v>28</v>
      </c>
      <c r="B36" s="32" t="s">
        <v>82</v>
      </c>
      <c r="C36" s="33" t="s">
        <v>83</v>
      </c>
      <c r="D36" s="52">
        <v>68223522</v>
      </c>
      <c r="E36" s="53">
        <v>68223522</v>
      </c>
      <c r="F36" s="53">
        <v>67583398</v>
      </c>
      <c r="G36" s="6">
        <f t="shared" si="1"/>
        <v>0.99061725367975</v>
      </c>
      <c r="H36" s="67">
        <v>3249729</v>
      </c>
      <c r="I36" s="53">
        <v>6505088</v>
      </c>
      <c r="J36" s="68">
        <v>6398057</v>
      </c>
      <c r="K36" s="68">
        <v>16152874</v>
      </c>
      <c r="L36" s="67">
        <v>5661047</v>
      </c>
      <c r="M36" s="53">
        <v>5816546</v>
      </c>
      <c r="N36" s="68">
        <v>5589579</v>
      </c>
      <c r="O36" s="68">
        <v>17067172</v>
      </c>
      <c r="P36" s="67">
        <v>4957045</v>
      </c>
      <c r="Q36" s="53">
        <v>4816652</v>
      </c>
      <c r="R36" s="68">
        <v>4907319</v>
      </c>
      <c r="S36" s="68">
        <v>14681016</v>
      </c>
      <c r="T36" s="67">
        <v>7496932</v>
      </c>
      <c r="U36" s="53">
        <v>5117538</v>
      </c>
      <c r="V36" s="68">
        <v>7067866</v>
      </c>
      <c r="W36" s="68">
        <v>19682336</v>
      </c>
    </row>
    <row r="37" spans="1:23" ht="12.75">
      <c r="A37" s="31" t="s">
        <v>47</v>
      </c>
      <c r="B37" s="32" t="s">
        <v>84</v>
      </c>
      <c r="C37" s="33" t="s">
        <v>85</v>
      </c>
      <c r="D37" s="52">
        <v>446873322</v>
      </c>
      <c r="E37" s="53">
        <v>446873322</v>
      </c>
      <c r="F37" s="53">
        <v>281411995</v>
      </c>
      <c r="G37" s="6">
        <f t="shared" si="1"/>
        <v>0.6297355002991205</v>
      </c>
      <c r="H37" s="67">
        <v>10682099</v>
      </c>
      <c r="I37" s="53">
        <v>16101158</v>
      </c>
      <c r="J37" s="68">
        <v>28111354</v>
      </c>
      <c r="K37" s="68">
        <v>54894611</v>
      </c>
      <c r="L37" s="67">
        <v>15543910</v>
      </c>
      <c r="M37" s="53">
        <v>24992960</v>
      </c>
      <c r="N37" s="68">
        <v>35933364</v>
      </c>
      <c r="O37" s="68">
        <v>76470234</v>
      </c>
      <c r="P37" s="67">
        <v>17846564</v>
      </c>
      <c r="Q37" s="53">
        <v>51144603</v>
      </c>
      <c r="R37" s="68">
        <v>22489231</v>
      </c>
      <c r="S37" s="68">
        <v>91480398</v>
      </c>
      <c r="T37" s="67">
        <v>12061789</v>
      </c>
      <c r="U37" s="53">
        <v>46504963</v>
      </c>
      <c r="V37" s="68">
        <v>0</v>
      </c>
      <c r="W37" s="68">
        <v>58566752</v>
      </c>
    </row>
    <row r="38" spans="1:23" ht="16.5">
      <c r="A38" s="34"/>
      <c r="B38" s="35" t="s">
        <v>86</v>
      </c>
      <c r="C38" s="36"/>
      <c r="D38" s="54">
        <f>SUM(D29:D37)</f>
        <v>1236056720</v>
      </c>
      <c r="E38" s="55">
        <f>SUM(E29:E37)</f>
        <v>1268563145</v>
      </c>
      <c r="F38" s="55">
        <f>SUM(F29:F37)</f>
        <v>1206271588</v>
      </c>
      <c r="G38" s="7">
        <f t="shared" si="1"/>
        <v>0.9508959745161129</v>
      </c>
      <c r="H38" s="69">
        <f aca="true" t="shared" si="4" ref="H38:W38">SUM(H29:H37)</f>
        <v>75754144</v>
      </c>
      <c r="I38" s="55">
        <f t="shared" si="4"/>
        <v>97903020</v>
      </c>
      <c r="J38" s="70">
        <f t="shared" si="4"/>
        <v>105736906</v>
      </c>
      <c r="K38" s="70">
        <f t="shared" si="4"/>
        <v>279394070</v>
      </c>
      <c r="L38" s="69">
        <f t="shared" si="4"/>
        <v>80004002</v>
      </c>
      <c r="M38" s="55">
        <f t="shared" si="4"/>
        <v>80899466</v>
      </c>
      <c r="N38" s="70">
        <f t="shared" si="4"/>
        <v>110539808</v>
      </c>
      <c r="O38" s="70">
        <f t="shared" si="4"/>
        <v>271443276</v>
      </c>
      <c r="P38" s="69">
        <f t="shared" si="4"/>
        <v>63491969</v>
      </c>
      <c r="Q38" s="55">
        <f t="shared" si="4"/>
        <v>127793304</v>
      </c>
      <c r="R38" s="70">
        <f t="shared" si="4"/>
        <v>91050675</v>
      </c>
      <c r="S38" s="70">
        <f t="shared" si="4"/>
        <v>282335948</v>
      </c>
      <c r="T38" s="69">
        <f t="shared" si="4"/>
        <v>169801908</v>
      </c>
      <c r="U38" s="55">
        <f t="shared" si="4"/>
        <v>116627319</v>
      </c>
      <c r="V38" s="70">
        <f t="shared" si="4"/>
        <v>86669067</v>
      </c>
      <c r="W38" s="70">
        <f t="shared" si="4"/>
        <v>373098294</v>
      </c>
    </row>
    <row r="39" spans="1:23" ht="12.75">
      <c r="A39" s="31" t="s">
        <v>28</v>
      </c>
      <c r="B39" s="32" t="s">
        <v>87</v>
      </c>
      <c r="C39" s="33" t="s">
        <v>88</v>
      </c>
      <c r="D39" s="52">
        <v>143577000</v>
      </c>
      <c r="E39" s="53">
        <v>143577000</v>
      </c>
      <c r="F39" s="53">
        <v>112535425</v>
      </c>
      <c r="G39" s="6">
        <f t="shared" si="1"/>
        <v>0.7837984147878838</v>
      </c>
      <c r="H39" s="67">
        <v>11419943</v>
      </c>
      <c r="I39" s="53">
        <v>10868800</v>
      </c>
      <c r="J39" s="68">
        <v>8002030</v>
      </c>
      <c r="K39" s="68">
        <v>30290773</v>
      </c>
      <c r="L39" s="67">
        <v>10815138</v>
      </c>
      <c r="M39" s="53">
        <v>8712427</v>
      </c>
      <c r="N39" s="68">
        <v>8050998</v>
      </c>
      <c r="O39" s="68">
        <v>27578563</v>
      </c>
      <c r="P39" s="67">
        <v>9757058</v>
      </c>
      <c r="Q39" s="53">
        <v>8086215</v>
      </c>
      <c r="R39" s="68">
        <v>9018251</v>
      </c>
      <c r="S39" s="68">
        <v>26861524</v>
      </c>
      <c r="T39" s="67">
        <v>8572427</v>
      </c>
      <c r="U39" s="53">
        <v>9045989</v>
      </c>
      <c r="V39" s="68">
        <v>10186149</v>
      </c>
      <c r="W39" s="68">
        <v>27804565</v>
      </c>
    </row>
    <row r="40" spans="1:23" ht="12.75">
      <c r="A40" s="31" t="s">
        <v>28</v>
      </c>
      <c r="B40" s="32" t="s">
        <v>89</v>
      </c>
      <c r="C40" s="33" t="s">
        <v>90</v>
      </c>
      <c r="D40" s="52">
        <v>121828000</v>
      </c>
      <c r="E40" s="53">
        <v>164114117</v>
      </c>
      <c r="F40" s="53">
        <v>128541645</v>
      </c>
      <c r="G40" s="6">
        <f t="shared" si="1"/>
        <v>0.7832455083678146</v>
      </c>
      <c r="H40" s="67">
        <v>9116342</v>
      </c>
      <c r="I40" s="53">
        <v>13354686</v>
      </c>
      <c r="J40" s="68">
        <v>13010425</v>
      </c>
      <c r="K40" s="68">
        <v>35481453</v>
      </c>
      <c r="L40" s="67">
        <v>7635967</v>
      </c>
      <c r="M40" s="53">
        <v>9619934</v>
      </c>
      <c r="N40" s="68">
        <v>8983743</v>
      </c>
      <c r="O40" s="68">
        <v>26239644</v>
      </c>
      <c r="P40" s="67">
        <v>7843350</v>
      </c>
      <c r="Q40" s="53">
        <v>8251270</v>
      </c>
      <c r="R40" s="68">
        <v>8483630</v>
      </c>
      <c r="S40" s="68">
        <v>24578250</v>
      </c>
      <c r="T40" s="67">
        <v>7130404</v>
      </c>
      <c r="U40" s="53">
        <v>8300624</v>
      </c>
      <c r="V40" s="68">
        <v>26811270</v>
      </c>
      <c r="W40" s="68">
        <v>42242298</v>
      </c>
    </row>
    <row r="41" spans="1:23" ht="12.75">
      <c r="A41" s="31" t="s">
        <v>28</v>
      </c>
      <c r="B41" s="32" t="s">
        <v>91</v>
      </c>
      <c r="C41" s="33" t="s">
        <v>92</v>
      </c>
      <c r="D41" s="52">
        <v>119789688</v>
      </c>
      <c r="E41" s="53">
        <v>112710571</v>
      </c>
      <c r="F41" s="53">
        <v>133283200</v>
      </c>
      <c r="G41" s="6">
        <f t="shared" si="1"/>
        <v>1.182526171391679</v>
      </c>
      <c r="H41" s="67">
        <v>9223080</v>
      </c>
      <c r="I41" s="53">
        <v>11627541</v>
      </c>
      <c r="J41" s="68">
        <v>11069831</v>
      </c>
      <c r="K41" s="68">
        <v>31920452</v>
      </c>
      <c r="L41" s="67">
        <v>8074464</v>
      </c>
      <c r="M41" s="53">
        <v>10154696</v>
      </c>
      <c r="N41" s="68">
        <v>15262211</v>
      </c>
      <c r="O41" s="68">
        <v>33491371</v>
      </c>
      <c r="P41" s="67">
        <v>10604136</v>
      </c>
      <c r="Q41" s="53">
        <v>10092887</v>
      </c>
      <c r="R41" s="68">
        <v>9086929</v>
      </c>
      <c r="S41" s="68">
        <v>29783952</v>
      </c>
      <c r="T41" s="67">
        <v>9102101</v>
      </c>
      <c r="U41" s="53">
        <v>10760445</v>
      </c>
      <c r="V41" s="68">
        <v>18224879</v>
      </c>
      <c r="W41" s="68">
        <v>38087425</v>
      </c>
    </row>
    <row r="42" spans="1:23" ht="12.75">
      <c r="A42" s="31" t="s">
        <v>28</v>
      </c>
      <c r="B42" s="32" t="s">
        <v>93</v>
      </c>
      <c r="C42" s="33" t="s">
        <v>94</v>
      </c>
      <c r="D42" s="52">
        <v>0</v>
      </c>
      <c r="E42" s="53">
        <v>0</v>
      </c>
      <c r="F42" s="53">
        <v>233989138</v>
      </c>
      <c r="G42" s="6">
        <f aca="true" t="shared" si="5" ref="G42:G58">IF($E42=0,0,$F42/$E42)</f>
        <v>0</v>
      </c>
      <c r="H42" s="67">
        <v>4393100</v>
      </c>
      <c r="I42" s="53">
        <v>139338827</v>
      </c>
      <c r="J42" s="68">
        <v>23385092</v>
      </c>
      <c r="K42" s="68">
        <v>167117019</v>
      </c>
      <c r="L42" s="67">
        <v>25161008</v>
      </c>
      <c r="M42" s="53">
        <v>8039766</v>
      </c>
      <c r="N42" s="68">
        <v>9950402</v>
      </c>
      <c r="O42" s="68">
        <v>43151176</v>
      </c>
      <c r="P42" s="67">
        <v>5204363</v>
      </c>
      <c r="Q42" s="53">
        <v>3659919</v>
      </c>
      <c r="R42" s="68">
        <v>6222411</v>
      </c>
      <c r="S42" s="68">
        <v>15086693</v>
      </c>
      <c r="T42" s="67">
        <v>2962320</v>
      </c>
      <c r="U42" s="53">
        <v>2104592</v>
      </c>
      <c r="V42" s="68">
        <v>3567338</v>
      </c>
      <c r="W42" s="68">
        <v>8634250</v>
      </c>
    </row>
    <row r="43" spans="1:23" ht="12.75">
      <c r="A43" s="31" t="s">
        <v>47</v>
      </c>
      <c r="B43" s="32" t="s">
        <v>95</v>
      </c>
      <c r="C43" s="33" t="s">
        <v>96</v>
      </c>
      <c r="D43" s="52">
        <v>190644761</v>
      </c>
      <c r="E43" s="53">
        <v>190644761</v>
      </c>
      <c r="F43" s="53">
        <v>247265129</v>
      </c>
      <c r="G43" s="6">
        <f t="shared" si="5"/>
        <v>1.2969940936378523</v>
      </c>
      <c r="H43" s="67">
        <v>9825236</v>
      </c>
      <c r="I43" s="53">
        <v>9243612</v>
      </c>
      <c r="J43" s="68">
        <v>16171121</v>
      </c>
      <c r="K43" s="68">
        <v>35239969</v>
      </c>
      <c r="L43" s="67">
        <v>16076283</v>
      </c>
      <c r="M43" s="53">
        <v>23387012</v>
      </c>
      <c r="N43" s="68">
        <v>29617108</v>
      </c>
      <c r="O43" s="68">
        <v>69080403</v>
      </c>
      <c r="P43" s="67">
        <v>8648469</v>
      </c>
      <c r="Q43" s="53">
        <v>47236990</v>
      </c>
      <c r="R43" s="68">
        <v>34128631</v>
      </c>
      <c r="S43" s="68">
        <v>90014090</v>
      </c>
      <c r="T43" s="67">
        <v>20944746</v>
      </c>
      <c r="U43" s="53">
        <v>12931936</v>
      </c>
      <c r="V43" s="68">
        <v>19053985</v>
      </c>
      <c r="W43" s="68">
        <v>52930667</v>
      </c>
    </row>
    <row r="44" spans="1:23" ht="16.5">
      <c r="A44" s="34"/>
      <c r="B44" s="35" t="s">
        <v>97</v>
      </c>
      <c r="C44" s="36"/>
      <c r="D44" s="54">
        <f>SUM(D39:D43)</f>
        <v>575839449</v>
      </c>
      <c r="E44" s="55">
        <f>SUM(E39:E43)</f>
        <v>611046449</v>
      </c>
      <c r="F44" s="55">
        <f>SUM(F39:F43)</f>
        <v>855614537</v>
      </c>
      <c r="G44" s="7">
        <f t="shared" si="5"/>
        <v>1.4002446759984362</v>
      </c>
      <c r="H44" s="69">
        <f aca="true" t="shared" si="6" ref="H44:W44">SUM(H39:H43)</f>
        <v>43977701</v>
      </c>
      <c r="I44" s="55">
        <f t="shared" si="6"/>
        <v>184433466</v>
      </c>
      <c r="J44" s="70">
        <f t="shared" si="6"/>
        <v>71638499</v>
      </c>
      <c r="K44" s="70">
        <f t="shared" si="6"/>
        <v>300049666</v>
      </c>
      <c r="L44" s="69">
        <f t="shared" si="6"/>
        <v>67762860</v>
      </c>
      <c r="M44" s="55">
        <f t="shared" si="6"/>
        <v>59913835</v>
      </c>
      <c r="N44" s="70">
        <f t="shared" si="6"/>
        <v>71864462</v>
      </c>
      <c r="O44" s="70">
        <f t="shared" si="6"/>
        <v>199541157</v>
      </c>
      <c r="P44" s="69">
        <f t="shared" si="6"/>
        <v>42057376</v>
      </c>
      <c r="Q44" s="55">
        <f t="shared" si="6"/>
        <v>77327281</v>
      </c>
      <c r="R44" s="70">
        <f t="shared" si="6"/>
        <v>66939852</v>
      </c>
      <c r="S44" s="70">
        <f t="shared" si="6"/>
        <v>186324509</v>
      </c>
      <c r="T44" s="69">
        <f t="shared" si="6"/>
        <v>48711998</v>
      </c>
      <c r="U44" s="55">
        <f t="shared" si="6"/>
        <v>43143586</v>
      </c>
      <c r="V44" s="70">
        <f t="shared" si="6"/>
        <v>77843621</v>
      </c>
      <c r="W44" s="70">
        <f t="shared" si="6"/>
        <v>169699205</v>
      </c>
    </row>
    <row r="45" spans="1:23" ht="12.75">
      <c r="A45" s="31" t="s">
        <v>28</v>
      </c>
      <c r="B45" s="32" t="s">
        <v>98</v>
      </c>
      <c r="C45" s="33" t="s">
        <v>99</v>
      </c>
      <c r="D45" s="52">
        <v>102280315</v>
      </c>
      <c r="E45" s="53">
        <v>102280315</v>
      </c>
      <c r="F45" s="53">
        <v>60636471</v>
      </c>
      <c r="G45" s="6">
        <f t="shared" si="5"/>
        <v>0.5928459547665648</v>
      </c>
      <c r="H45" s="67">
        <v>6168396</v>
      </c>
      <c r="I45" s="53">
        <v>5790098</v>
      </c>
      <c r="J45" s="68">
        <v>7180540</v>
      </c>
      <c r="K45" s="68">
        <v>19139034</v>
      </c>
      <c r="L45" s="67">
        <v>6263597</v>
      </c>
      <c r="M45" s="53">
        <v>6586948</v>
      </c>
      <c r="N45" s="68">
        <v>7351873</v>
      </c>
      <c r="O45" s="68">
        <v>20202418</v>
      </c>
      <c r="P45" s="67">
        <v>0</v>
      </c>
      <c r="Q45" s="53">
        <v>7740574</v>
      </c>
      <c r="R45" s="68">
        <v>7543224</v>
      </c>
      <c r="S45" s="68">
        <v>15283798</v>
      </c>
      <c r="T45" s="67">
        <v>6011221</v>
      </c>
      <c r="U45" s="53">
        <v>0</v>
      </c>
      <c r="V45" s="68">
        <v>0</v>
      </c>
      <c r="W45" s="68">
        <v>6011221</v>
      </c>
    </row>
    <row r="46" spans="1:23" ht="12.75">
      <c r="A46" s="31" t="s">
        <v>28</v>
      </c>
      <c r="B46" s="32" t="s">
        <v>100</v>
      </c>
      <c r="C46" s="33" t="s">
        <v>101</v>
      </c>
      <c r="D46" s="52">
        <v>65280589</v>
      </c>
      <c r="E46" s="53">
        <v>65280589</v>
      </c>
      <c r="F46" s="53">
        <v>108292590</v>
      </c>
      <c r="G46" s="6">
        <f t="shared" si="5"/>
        <v>1.658878874392509</v>
      </c>
      <c r="H46" s="67">
        <v>10482030</v>
      </c>
      <c r="I46" s="53">
        <v>9765327</v>
      </c>
      <c r="J46" s="68">
        <v>4202337</v>
      </c>
      <c r="K46" s="68">
        <v>24449694</v>
      </c>
      <c r="L46" s="67">
        <v>7694104</v>
      </c>
      <c r="M46" s="53">
        <v>4757152</v>
      </c>
      <c r="N46" s="68">
        <v>33882080</v>
      </c>
      <c r="O46" s="68">
        <v>46333336</v>
      </c>
      <c r="P46" s="67">
        <v>3117987</v>
      </c>
      <c r="Q46" s="53">
        <v>7776696</v>
      </c>
      <c r="R46" s="68">
        <v>4337462</v>
      </c>
      <c r="S46" s="68">
        <v>15232145</v>
      </c>
      <c r="T46" s="67">
        <v>5610489</v>
      </c>
      <c r="U46" s="53">
        <v>7129648</v>
      </c>
      <c r="V46" s="68">
        <v>9537278</v>
      </c>
      <c r="W46" s="68">
        <v>22277415</v>
      </c>
    </row>
    <row r="47" spans="1:23" ht="12.75">
      <c r="A47" s="31" t="s">
        <v>28</v>
      </c>
      <c r="B47" s="32" t="s">
        <v>102</v>
      </c>
      <c r="C47" s="33" t="s">
        <v>103</v>
      </c>
      <c r="D47" s="52">
        <v>90209949</v>
      </c>
      <c r="E47" s="53">
        <v>90209949</v>
      </c>
      <c r="F47" s="53">
        <v>102427839</v>
      </c>
      <c r="G47" s="6">
        <f t="shared" si="5"/>
        <v>1.1354383871783367</v>
      </c>
      <c r="H47" s="67">
        <v>13026927</v>
      </c>
      <c r="I47" s="53">
        <v>8520588</v>
      </c>
      <c r="J47" s="68">
        <v>8271896</v>
      </c>
      <c r="K47" s="68">
        <v>29819411</v>
      </c>
      <c r="L47" s="67">
        <v>7891728</v>
      </c>
      <c r="M47" s="53">
        <v>9517117</v>
      </c>
      <c r="N47" s="68">
        <v>8851043</v>
      </c>
      <c r="O47" s="68">
        <v>26259888</v>
      </c>
      <c r="P47" s="67">
        <v>7214543</v>
      </c>
      <c r="Q47" s="53">
        <v>7928773</v>
      </c>
      <c r="R47" s="68">
        <v>7164615</v>
      </c>
      <c r="S47" s="68">
        <v>22307931</v>
      </c>
      <c r="T47" s="67">
        <v>6613677</v>
      </c>
      <c r="U47" s="53">
        <v>6546886</v>
      </c>
      <c r="V47" s="68">
        <v>10880046</v>
      </c>
      <c r="W47" s="68">
        <v>24040609</v>
      </c>
    </row>
    <row r="48" spans="1:23" ht="12.75">
      <c r="A48" s="31" t="s">
        <v>28</v>
      </c>
      <c r="B48" s="32" t="s">
        <v>104</v>
      </c>
      <c r="C48" s="33" t="s">
        <v>105</v>
      </c>
      <c r="D48" s="52">
        <v>90823255</v>
      </c>
      <c r="E48" s="53">
        <v>90823255</v>
      </c>
      <c r="F48" s="53">
        <v>87496385</v>
      </c>
      <c r="G48" s="6">
        <f t="shared" si="5"/>
        <v>0.963369843989846</v>
      </c>
      <c r="H48" s="67">
        <v>4500810</v>
      </c>
      <c r="I48" s="53">
        <v>4500810</v>
      </c>
      <c r="J48" s="68">
        <v>7092019</v>
      </c>
      <c r="K48" s="68">
        <v>16093639</v>
      </c>
      <c r="L48" s="67">
        <v>5803670</v>
      </c>
      <c r="M48" s="53">
        <v>6457394</v>
      </c>
      <c r="N48" s="68">
        <v>6917432</v>
      </c>
      <c r="O48" s="68">
        <v>19178496</v>
      </c>
      <c r="P48" s="67">
        <v>11742659</v>
      </c>
      <c r="Q48" s="53">
        <v>5422075</v>
      </c>
      <c r="R48" s="68">
        <v>8729362</v>
      </c>
      <c r="S48" s="68">
        <v>25894096</v>
      </c>
      <c r="T48" s="67">
        <v>2928007</v>
      </c>
      <c r="U48" s="53">
        <v>10434668</v>
      </c>
      <c r="V48" s="68">
        <v>12967479</v>
      </c>
      <c r="W48" s="68">
        <v>26330154</v>
      </c>
    </row>
    <row r="49" spans="1:23" ht="12.75">
      <c r="A49" s="31" t="s">
        <v>28</v>
      </c>
      <c r="B49" s="32" t="s">
        <v>106</v>
      </c>
      <c r="C49" s="33" t="s">
        <v>107</v>
      </c>
      <c r="D49" s="52">
        <v>623641921</v>
      </c>
      <c r="E49" s="53">
        <v>624587634</v>
      </c>
      <c r="F49" s="53">
        <v>555478253</v>
      </c>
      <c r="G49" s="6">
        <f t="shared" si="5"/>
        <v>0.8893519864339805</v>
      </c>
      <c r="H49" s="67">
        <v>41596591</v>
      </c>
      <c r="I49" s="53">
        <v>52793510</v>
      </c>
      <c r="J49" s="68">
        <v>39851874</v>
      </c>
      <c r="K49" s="68">
        <v>134241975</v>
      </c>
      <c r="L49" s="67">
        <v>34430633</v>
      </c>
      <c r="M49" s="53">
        <v>46231413</v>
      </c>
      <c r="N49" s="68">
        <v>56459154</v>
      </c>
      <c r="O49" s="68">
        <v>137121200</v>
      </c>
      <c r="P49" s="67">
        <v>41580818</v>
      </c>
      <c r="Q49" s="53">
        <v>36079126</v>
      </c>
      <c r="R49" s="68">
        <v>51647116</v>
      </c>
      <c r="S49" s="68">
        <v>129307060</v>
      </c>
      <c r="T49" s="67">
        <v>44981473</v>
      </c>
      <c r="U49" s="53">
        <v>49163463</v>
      </c>
      <c r="V49" s="68">
        <v>60663082</v>
      </c>
      <c r="W49" s="68">
        <v>154808018</v>
      </c>
    </row>
    <row r="50" spans="1:23" ht="12.75">
      <c r="A50" s="31" t="s">
        <v>47</v>
      </c>
      <c r="B50" s="32" t="s">
        <v>108</v>
      </c>
      <c r="C50" s="33" t="s">
        <v>109</v>
      </c>
      <c r="D50" s="52">
        <v>1085268521</v>
      </c>
      <c r="E50" s="53">
        <v>1085268521</v>
      </c>
      <c r="F50" s="53">
        <v>737286466</v>
      </c>
      <c r="G50" s="6">
        <f t="shared" si="5"/>
        <v>0.6793585658604024</v>
      </c>
      <c r="H50" s="67">
        <v>51391573</v>
      </c>
      <c r="I50" s="53">
        <v>42367764</v>
      </c>
      <c r="J50" s="68">
        <v>66212445</v>
      </c>
      <c r="K50" s="68">
        <v>159971782</v>
      </c>
      <c r="L50" s="67">
        <v>51204133</v>
      </c>
      <c r="M50" s="53">
        <v>59693488</v>
      </c>
      <c r="N50" s="68">
        <v>69157569</v>
      </c>
      <c r="O50" s="68">
        <v>180055190</v>
      </c>
      <c r="P50" s="67">
        <v>53117293</v>
      </c>
      <c r="Q50" s="53">
        <v>53761785</v>
      </c>
      <c r="R50" s="68">
        <v>73815584</v>
      </c>
      <c r="S50" s="68">
        <v>180694662</v>
      </c>
      <c r="T50" s="67">
        <v>68216605</v>
      </c>
      <c r="U50" s="53">
        <v>70789362</v>
      </c>
      <c r="V50" s="68">
        <v>77558865</v>
      </c>
      <c r="W50" s="68">
        <v>216564832</v>
      </c>
    </row>
    <row r="51" spans="1:23" ht="16.5">
      <c r="A51" s="34"/>
      <c r="B51" s="35" t="s">
        <v>110</v>
      </c>
      <c r="C51" s="36"/>
      <c r="D51" s="54">
        <f>SUM(D45:D50)</f>
        <v>2057504550</v>
      </c>
      <c r="E51" s="55">
        <f>SUM(E45:E50)</f>
        <v>2058450263</v>
      </c>
      <c r="F51" s="55">
        <f>SUM(F45:F50)</f>
        <v>1651618004</v>
      </c>
      <c r="G51" s="7">
        <f t="shared" si="5"/>
        <v>0.8023599276054016</v>
      </c>
      <c r="H51" s="69">
        <f aca="true" t="shared" si="7" ref="H51:W51">SUM(H45:H50)</f>
        <v>127166327</v>
      </c>
      <c r="I51" s="55">
        <f t="shared" si="7"/>
        <v>123738097</v>
      </c>
      <c r="J51" s="70">
        <f t="shared" si="7"/>
        <v>132811111</v>
      </c>
      <c r="K51" s="70">
        <f t="shared" si="7"/>
        <v>383715535</v>
      </c>
      <c r="L51" s="69">
        <f t="shared" si="7"/>
        <v>113287865</v>
      </c>
      <c r="M51" s="55">
        <f t="shared" si="7"/>
        <v>133243512</v>
      </c>
      <c r="N51" s="70">
        <f t="shared" si="7"/>
        <v>182619151</v>
      </c>
      <c r="O51" s="70">
        <f t="shared" si="7"/>
        <v>429150528</v>
      </c>
      <c r="P51" s="69">
        <f t="shared" si="7"/>
        <v>116773300</v>
      </c>
      <c r="Q51" s="55">
        <f t="shared" si="7"/>
        <v>118709029</v>
      </c>
      <c r="R51" s="70">
        <f t="shared" si="7"/>
        <v>153237363</v>
      </c>
      <c r="S51" s="70">
        <f t="shared" si="7"/>
        <v>388719692</v>
      </c>
      <c r="T51" s="69">
        <f t="shared" si="7"/>
        <v>134361472</v>
      </c>
      <c r="U51" s="55">
        <f t="shared" si="7"/>
        <v>144064027</v>
      </c>
      <c r="V51" s="70">
        <f t="shared" si="7"/>
        <v>171606750</v>
      </c>
      <c r="W51" s="70">
        <f t="shared" si="7"/>
        <v>450032249</v>
      </c>
    </row>
    <row r="52" spans="1:23" ht="12.75">
      <c r="A52" s="31" t="s">
        <v>28</v>
      </c>
      <c r="B52" s="32" t="s">
        <v>111</v>
      </c>
      <c r="C52" s="33" t="s">
        <v>112</v>
      </c>
      <c r="D52" s="52">
        <v>170914</v>
      </c>
      <c r="E52" s="53">
        <v>191370000</v>
      </c>
      <c r="F52" s="53">
        <v>104853351</v>
      </c>
      <c r="G52" s="6">
        <f t="shared" si="5"/>
        <v>0.5479090296284684</v>
      </c>
      <c r="H52" s="67">
        <v>8114381</v>
      </c>
      <c r="I52" s="53">
        <v>0</v>
      </c>
      <c r="J52" s="68">
        <v>10647598</v>
      </c>
      <c r="K52" s="68">
        <v>18761979</v>
      </c>
      <c r="L52" s="67">
        <v>11612173</v>
      </c>
      <c r="M52" s="53">
        <v>12154773</v>
      </c>
      <c r="N52" s="68">
        <v>0</v>
      </c>
      <c r="O52" s="68">
        <v>23766946</v>
      </c>
      <c r="P52" s="67">
        <v>11477481</v>
      </c>
      <c r="Q52" s="53">
        <v>10547442</v>
      </c>
      <c r="R52" s="68">
        <v>10213944</v>
      </c>
      <c r="S52" s="68">
        <v>32238867</v>
      </c>
      <c r="T52" s="67">
        <v>10447441</v>
      </c>
      <c r="U52" s="53">
        <v>11772875</v>
      </c>
      <c r="V52" s="68">
        <v>7865243</v>
      </c>
      <c r="W52" s="68">
        <v>30085559</v>
      </c>
    </row>
    <row r="53" spans="1:23" ht="12.75">
      <c r="A53" s="31" t="s">
        <v>28</v>
      </c>
      <c r="B53" s="32" t="s">
        <v>113</v>
      </c>
      <c r="C53" s="33" t="s">
        <v>114</v>
      </c>
      <c r="D53" s="52">
        <v>78738284</v>
      </c>
      <c r="E53" s="53">
        <v>140314091</v>
      </c>
      <c r="F53" s="53">
        <v>81271107</v>
      </c>
      <c r="G53" s="6">
        <f t="shared" si="5"/>
        <v>0.5792084488506575</v>
      </c>
      <c r="H53" s="67">
        <v>5493016</v>
      </c>
      <c r="I53" s="53">
        <v>4377351</v>
      </c>
      <c r="J53" s="68">
        <v>3665818</v>
      </c>
      <c r="K53" s="68">
        <v>13536185</v>
      </c>
      <c r="L53" s="67">
        <v>5164366</v>
      </c>
      <c r="M53" s="53">
        <v>6061428</v>
      </c>
      <c r="N53" s="68">
        <v>6067246</v>
      </c>
      <c r="O53" s="68">
        <v>17293040</v>
      </c>
      <c r="P53" s="67">
        <v>7325895</v>
      </c>
      <c r="Q53" s="53">
        <v>9877617</v>
      </c>
      <c r="R53" s="68">
        <v>9877617</v>
      </c>
      <c r="S53" s="68">
        <v>27081129</v>
      </c>
      <c r="T53" s="67">
        <v>9877617</v>
      </c>
      <c r="U53" s="53">
        <v>6741568</v>
      </c>
      <c r="V53" s="68">
        <v>6741568</v>
      </c>
      <c r="W53" s="68">
        <v>23360753</v>
      </c>
    </row>
    <row r="54" spans="1:23" ht="12.75">
      <c r="A54" s="31" t="s">
        <v>28</v>
      </c>
      <c r="B54" s="32" t="s">
        <v>115</v>
      </c>
      <c r="C54" s="33" t="s">
        <v>116</v>
      </c>
      <c r="D54" s="52">
        <v>0</v>
      </c>
      <c r="E54" s="53">
        <v>0</v>
      </c>
      <c r="F54" s="53">
        <v>96288333</v>
      </c>
      <c r="G54" s="6">
        <f t="shared" si="5"/>
        <v>0</v>
      </c>
      <c r="H54" s="67">
        <v>6657439</v>
      </c>
      <c r="I54" s="53">
        <v>6657439</v>
      </c>
      <c r="J54" s="68">
        <v>7679884</v>
      </c>
      <c r="K54" s="68">
        <v>20994762</v>
      </c>
      <c r="L54" s="67">
        <v>9296159</v>
      </c>
      <c r="M54" s="53">
        <v>6469126</v>
      </c>
      <c r="N54" s="68">
        <v>7103769</v>
      </c>
      <c r="O54" s="68">
        <v>22869054</v>
      </c>
      <c r="P54" s="67">
        <v>7695244</v>
      </c>
      <c r="Q54" s="53">
        <v>7373343</v>
      </c>
      <c r="R54" s="68">
        <v>12202514</v>
      </c>
      <c r="S54" s="68">
        <v>27271101</v>
      </c>
      <c r="T54" s="67">
        <v>6351881</v>
      </c>
      <c r="U54" s="53">
        <v>8233548</v>
      </c>
      <c r="V54" s="68">
        <v>10567987</v>
      </c>
      <c r="W54" s="68">
        <v>25153416</v>
      </c>
    </row>
    <row r="55" spans="1:23" ht="12.75">
      <c r="A55" s="31" t="s">
        <v>28</v>
      </c>
      <c r="B55" s="32" t="s">
        <v>117</v>
      </c>
      <c r="C55" s="33" t="s">
        <v>118</v>
      </c>
      <c r="D55" s="52">
        <v>59488428</v>
      </c>
      <c r="E55" s="53">
        <v>59488428</v>
      </c>
      <c r="F55" s="53">
        <v>58224781</v>
      </c>
      <c r="G55" s="6">
        <f t="shared" si="5"/>
        <v>0.9787581040131031</v>
      </c>
      <c r="H55" s="67">
        <v>9061415</v>
      </c>
      <c r="I55" s="53">
        <v>3166880</v>
      </c>
      <c r="J55" s="68">
        <v>5356158</v>
      </c>
      <c r="K55" s="68">
        <v>17584453</v>
      </c>
      <c r="L55" s="67">
        <v>5553143</v>
      </c>
      <c r="M55" s="53">
        <v>4393180</v>
      </c>
      <c r="N55" s="68">
        <v>5059442</v>
      </c>
      <c r="O55" s="68">
        <v>15005765</v>
      </c>
      <c r="P55" s="67">
        <v>3726175</v>
      </c>
      <c r="Q55" s="53">
        <v>4068179</v>
      </c>
      <c r="R55" s="68">
        <v>3691740</v>
      </c>
      <c r="S55" s="68">
        <v>11486094</v>
      </c>
      <c r="T55" s="67">
        <v>4369109</v>
      </c>
      <c r="U55" s="53">
        <v>3601997</v>
      </c>
      <c r="V55" s="68">
        <v>6177363</v>
      </c>
      <c r="W55" s="68">
        <v>14148469</v>
      </c>
    </row>
    <row r="56" spans="1:23" ht="12.75">
      <c r="A56" s="31" t="s">
        <v>47</v>
      </c>
      <c r="B56" s="32" t="s">
        <v>119</v>
      </c>
      <c r="C56" s="33" t="s">
        <v>120</v>
      </c>
      <c r="D56" s="52">
        <v>314767551</v>
      </c>
      <c r="E56" s="53">
        <v>334217128</v>
      </c>
      <c r="F56" s="53">
        <v>274427224</v>
      </c>
      <c r="G56" s="6">
        <f t="shared" si="5"/>
        <v>0.8211046083790176</v>
      </c>
      <c r="H56" s="67">
        <v>22059840</v>
      </c>
      <c r="I56" s="53">
        <v>10269382</v>
      </c>
      <c r="J56" s="68">
        <v>19892871</v>
      </c>
      <c r="K56" s="68">
        <v>52222093</v>
      </c>
      <c r="L56" s="67">
        <v>13824755</v>
      </c>
      <c r="M56" s="53">
        <v>18251717</v>
      </c>
      <c r="N56" s="68">
        <v>21591665</v>
      </c>
      <c r="O56" s="68">
        <v>53668137</v>
      </c>
      <c r="P56" s="67">
        <v>20664161</v>
      </c>
      <c r="Q56" s="53">
        <v>19480226</v>
      </c>
      <c r="R56" s="68">
        <v>25609623</v>
      </c>
      <c r="S56" s="68">
        <v>65754010</v>
      </c>
      <c r="T56" s="67">
        <v>24013822</v>
      </c>
      <c r="U56" s="53">
        <v>27673089</v>
      </c>
      <c r="V56" s="68">
        <v>51096073</v>
      </c>
      <c r="W56" s="68">
        <v>102782984</v>
      </c>
    </row>
    <row r="57" spans="1:23" ht="16.5">
      <c r="A57" s="34"/>
      <c r="B57" s="35" t="s">
        <v>121</v>
      </c>
      <c r="C57" s="36"/>
      <c r="D57" s="54">
        <f>SUM(D52:D56)</f>
        <v>453165177</v>
      </c>
      <c r="E57" s="55">
        <f>SUM(E52:E56)</f>
        <v>725389647</v>
      </c>
      <c r="F57" s="55">
        <f>SUM(F52:F56)</f>
        <v>615064796</v>
      </c>
      <c r="G57" s="7">
        <f t="shared" si="5"/>
        <v>0.8479095318546778</v>
      </c>
      <c r="H57" s="69">
        <f aca="true" t="shared" si="8" ref="H57:W57">SUM(H52:H56)</f>
        <v>51386091</v>
      </c>
      <c r="I57" s="55">
        <f t="shared" si="8"/>
        <v>24471052</v>
      </c>
      <c r="J57" s="70">
        <f t="shared" si="8"/>
        <v>47242329</v>
      </c>
      <c r="K57" s="70">
        <f t="shared" si="8"/>
        <v>123099472</v>
      </c>
      <c r="L57" s="69">
        <f t="shared" si="8"/>
        <v>45450596</v>
      </c>
      <c r="M57" s="55">
        <f t="shared" si="8"/>
        <v>47330224</v>
      </c>
      <c r="N57" s="70">
        <f t="shared" si="8"/>
        <v>39822122</v>
      </c>
      <c r="O57" s="70">
        <f t="shared" si="8"/>
        <v>132602942</v>
      </c>
      <c r="P57" s="69">
        <f t="shared" si="8"/>
        <v>50888956</v>
      </c>
      <c r="Q57" s="55">
        <f t="shared" si="8"/>
        <v>51346807</v>
      </c>
      <c r="R57" s="70">
        <f t="shared" si="8"/>
        <v>61595438</v>
      </c>
      <c r="S57" s="70">
        <f t="shared" si="8"/>
        <v>163831201</v>
      </c>
      <c r="T57" s="69">
        <f t="shared" si="8"/>
        <v>55059870</v>
      </c>
      <c r="U57" s="55">
        <f t="shared" si="8"/>
        <v>58023077</v>
      </c>
      <c r="V57" s="70">
        <f t="shared" si="8"/>
        <v>82448234</v>
      </c>
      <c r="W57" s="70">
        <f t="shared" si="8"/>
        <v>195531181</v>
      </c>
    </row>
    <row r="58" spans="1:23" ht="16.5">
      <c r="A58" s="37"/>
      <c r="B58" s="38" t="s">
        <v>122</v>
      </c>
      <c r="C58" s="39"/>
      <c r="D58" s="56">
        <f>SUM(D6:D7,D9:D18,D20:D27,D29:D37,D39:D43,D45:D50,D52:D56)</f>
        <v>17518232180</v>
      </c>
      <c r="E58" s="57">
        <f>SUM(E6:E7,E9:E18,E20:E27,E29:E37,E39:E43,E45:E50,E52:E56)</f>
        <v>17898125092</v>
      </c>
      <c r="F58" s="57">
        <f>SUM(F6:F7,F9:F18,F20:F27,F29:F37,F39:F43,F45:F50,F52:F56)</f>
        <v>16623360472</v>
      </c>
      <c r="G58" s="8">
        <f t="shared" si="5"/>
        <v>0.9287766392598414</v>
      </c>
      <c r="H58" s="71">
        <f aca="true" t="shared" si="9" ref="H58:W58">SUM(H6:H7,H9:H18,H20:H27,H29:H37,H39:H43,H45:H50,H52:H56)</f>
        <v>958435439</v>
      </c>
      <c r="I58" s="57">
        <f t="shared" si="9"/>
        <v>1329223927</v>
      </c>
      <c r="J58" s="72">
        <f t="shared" si="9"/>
        <v>1735921968</v>
      </c>
      <c r="K58" s="72">
        <f t="shared" si="9"/>
        <v>4023581334</v>
      </c>
      <c r="L58" s="71">
        <f t="shared" si="9"/>
        <v>1209239197</v>
      </c>
      <c r="M58" s="57">
        <f t="shared" si="9"/>
        <v>1321980874</v>
      </c>
      <c r="N58" s="72">
        <f t="shared" si="9"/>
        <v>1262249105</v>
      </c>
      <c r="O58" s="72">
        <f t="shared" si="9"/>
        <v>3793469176</v>
      </c>
      <c r="P58" s="71">
        <f t="shared" si="9"/>
        <v>1257385885</v>
      </c>
      <c r="Q58" s="57">
        <f t="shared" si="9"/>
        <v>1349309384</v>
      </c>
      <c r="R58" s="72">
        <f t="shared" si="9"/>
        <v>1399466985</v>
      </c>
      <c r="S58" s="72">
        <f t="shared" si="9"/>
        <v>4006162254</v>
      </c>
      <c r="T58" s="71">
        <f t="shared" si="9"/>
        <v>1320302870</v>
      </c>
      <c r="U58" s="57">
        <f t="shared" si="9"/>
        <v>1399387520</v>
      </c>
      <c r="V58" s="72">
        <f t="shared" si="9"/>
        <v>2080457318</v>
      </c>
      <c r="W58" s="72">
        <f t="shared" si="9"/>
        <v>4800147708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123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22</v>
      </c>
      <c r="B61" s="32" t="s">
        <v>124</v>
      </c>
      <c r="C61" s="33" t="s">
        <v>125</v>
      </c>
      <c r="D61" s="52">
        <v>3691529790</v>
      </c>
      <c r="E61" s="53">
        <v>3750588414</v>
      </c>
      <c r="F61" s="53">
        <v>2958353575</v>
      </c>
      <c r="G61" s="6">
        <f aca="true" t="shared" si="10" ref="G61:G90">IF($E61=0,0,$F61/$E61)</f>
        <v>0.7887705203688073</v>
      </c>
      <c r="H61" s="67">
        <v>95648507</v>
      </c>
      <c r="I61" s="53">
        <v>282120346</v>
      </c>
      <c r="J61" s="68">
        <v>298988526</v>
      </c>
      <c r="K61" s="68">
        <v>676757379</v>
      </c>
      <c r="L61" s="67">
        <v>308142648</v>
      </c>
      <c r="M61" s="53">
        <v>239968765</v>
      </c>
      <c r="N61" s="68">
        <v>244957013</v>
      </c>
      <c r="O61" s="68">
        <v>793068426</v>
      </c>
      <c r="P61" s="67">
        <v>246672866</v>
      </c>
      <c r="Q61" s="53">
        <v>247270860</v>
      </c>
      <c r="R61" s="68">
        <v>254899933</v>
      </c>
      <c r="S61" s="68">
        <v>748843659</v>
      </c>
      <c r="T61" s="67">
        <v>248106525</v>
      </c>
      <c r="U61" s="53">
        <v>215676684</v>
      </c>
      <c r="V61" s="68">
        <v>275900902</v>
      </c>
      <c r="W61" s="68">
        <v>739684111</v>
      </c>
    </row>
    <row r="62" spans="1:23" ht="16.5">
      <c r="A62" s="34"/>
      <c r="B62" s="35" t="s">
        <v>27</v>
      </c>
      <c r="C62" s="36"/>
      <c r="D62" s="54">
        <f>D61</f>
        <v>3691529790</v>
      </c>
      <c r="E62" s="55">
        <f>E61</f>
        <v>3750588414</v>
      </c>
      <c r="F62" s="55">
        <f>F61</f>
        <v>2958353575</v>
      </c>
      <c r="G62" s="7">
        <f t="shared" si="10"/>
        <v>0.7887705203688073</v>
      </c>
      <c r="H62" s="69">
        <f aca="true" t="shared" si="11" ref="H62:W62">H61</f>
        <v>95648507</v>
      </c>
      <c r="I62" s="55">
        <f t="shared" si="11"/>
        <v>282120346</v>
      </c>
      <c r="J62" s="70">
        <f t="shared" si="11"/>
        <v>298988526</v>
      </c>
      <c r="K62" s="70">
        <f t="shared" si="11"/>
        <v>676757379</v>
      </c>
      <c r="L62" s="69">
        <f t="shared" si="11"/>
        <v>308142648</v>
      </c>
      <c r="M62" s="55">
        <f t="shared" si="11"/>
        <v>239968765</v>
      </c>
      <c r="N62" s="70">
        <f t="shared" si="11"/>
        <v>244957013</v>
      </c>
      <c r="O62" s="70">
        <f t="shared" si="11"/>
        <v>793068426</v>
      </c>
      <c r="P62" s="69">
        <f t="shared" si="11"/>
        <v>246672866</v>
      </c>
      <c r="Q62" s="55">
        <f t="shared" si="11"/>
        <v>247270860</v>
      </c>
      <c r="R62" s="70">
        <f t="shared" si="11"/>
        <v>254899933</v>
      </c>
      <c r="S62" s="70">
        <f t="shared" si="11"/>
        <v>748843659</v>
      </c>
      <c r="T62" s="69">
        <f t="shared" si="11"/>
        <v>248106525</v>
      </c>
      <c r="U62" s="55">
        <f t="shared" si="11"/>
        <v>215676684</v>
      </c>
      <c r="V62" s="70">
        <f t="shared" si="11"/>
        <v>275900902</v>
      </c>
      <c r="W62" s="70">
        <f t="shared" si="11"/>
        <v>739684111</v>
      </c>
    </row>
    <row r="63" spans="1:23" ht="12.75">
      <c r="A63" s="31" t="s">
        <v>28</v>
      </c>
      <c r="B63" s="32" t="s">
        <v>126</v>
      </c>
      <c r="C63" s="33" t="s">
        <v>127</v>
      </c>
      <c r="D63" s="52">
        <v>88603675</v>
      </c>
      <c r="E63" s="53">
        <v>88001673</v>
      </c>
      <c r="F63" s="53">
        <v>62418882</v>
      </c>
      <c r="G63" s="6">
        <f t="shared" si="10"/>
        <v>0.7092919926647303</v>
      </c>
      <c r="H63" s="67">
        <v>4031034</v>
      </c>
      <c r="I63" s="53">
        <v>6260355</v>
      </c>
      <c r="J63" s="68">
        <v>5544218</v>
      </c>
      <c r="K63" s="68">
        <v>15835607</v>
      </c>
      <c r="L63" s="67">
        <v>5956654</v>
      </c>
      <c r="M63" s="53">
        <v>4938955</v>
      </c>
      <c r="N63" s="68">
        <v>5054957</v>
      </c>
      <c r="O63" s="68">
        <v>15950566</v>
      </c>
      <c r="P63" s="67">
        <v>5409194</v>
      </c>
      <c r="Q63" s="53">
        <v>4956173</v>
      </c>
      <c r="R63" s="68">
        <v>5799384</v>
      </c>
      <c r="S63" s="68">
        <v>16164751</v>
      </c>
      <c r="T63" s="67">
        <v>4752643</v>
      </c>
      <c r="U63" s="53">
        <v>4391164</v>
      </c>
      <c r="V63" s="68">
        <v>5324151</v>
      </c>
      <c r="W63" s="68">
        <v>14467958</v>
      </c>
    </row>
    <row r="64" spans="1:23" ht="12.75">
      <c r="A64" s="31" t="s">
        <v>28</v>
      </c>
      <c r="B64" s="32" t="s">
        <v>128</v>
      </c>
      <c r="C64" s="33" t="s">
        <v>129</v>
      </c>
      <c r="D64" s="52">
        <v>172055217</v>
      </c>
      <c r="E64" s="53">
        <v>171840935</v>
      </c>
      <c r="F64" s="53">
        <v>235483057</v>
      </c>
      <c r="G64" s="6">
        <f t="shared" si="10"/>
        <v>1.3703548400734669</v>
      </c>
      <c r="H64" s="67">
        <v>40190341</v>
      </c>
      <c r="I64" s="53">
        <v>17527187</v>
      </c>
      <c r="J64" s="68">
        <v>15674899</v>
      </c>
      <c r="K64" s="68">
        <v>73392427</v>
      </c>
      <c r="L64" s="67">
        <v>11318621</v>
      </c>
      <c r="M64" s="53">
        <v>9681584</v>
      </c>
      <c r="N64" s="68">
        <v>39852028</v>
      </c>
      <c r="O64" s="68">
        <v>60852233</v>
      </c>
      <c r="P64" s="67">
        <v>12575870</v>
      </c>
      <c r="Q64" s="53">
        <v>13932033</v>
      </c>
      <c r="R64" s="68">
        <v>17829269</v>
      </c>
      <c r="S64" s="68">
        <v>44337172</v>
      </c>
      <c r="T64" s="67">
        <v>31401983</v>
      </c>
      <c r="U64" s="53">
        <v>12096977</v>
      </c>
      <c r="V64" s="68">
        <v>13402265</v>
      </c>
      <c r="W64" s="68">
        <v>56901225</v>
      </c>
    </row>
    <row r="65" spans="1:23" ht="12.75">
      <c r="A65" s="31" t="s">
        <v>28</v>
      </c>
      <c r="B65" s="32" t="s">
        <v>130</v>
      </c>
      <c r="C65" s="33" t="s">
        <v>131</v>
      </c>
      <c r="D65" s="52">
        <v>72614275</v>
      </c>
      <c r="E65" s="53">
        <v>97947146</v>
      </c>
      <c r="F65" s="53">
        <v>63108836</v>
      </c>
      <c r="G65" s="6">
        <f t="shared" si="10"/>
        <v>0.6443152105728532</v>
      </c>
      <c r="H65" s="67">
        <v>5305249</v>
      </c>
      <c r="I65" s="53">
        <v>5292892</v>
      </c>
      <c r="J65" s="68">
        <v>4650949</v>
      </c>
      <c r="K65" s="68">
        <v>15249090</v>
      </c>
      <c r="L65" s="67">
        <v>4811008</v>
      </c>
      <c r="M65" s="53">
        <v>5015755</v>
      </c>
      <c r="N65" s="68">
        <v>6145865</v>
      </c>
      <c r="O65" s="68">
        <v>15972628</v>
      </c>
      <c r="P65" s="67">
        <v>6110103</v>
      </c>
      <c r="Q65" s="53">
        <v>5381861</v>
      </c>
      <c r="R65" s="68">
        <v>5513481</v>
      </c>
      <c r="S65" s="68">
        <v>17005445</v>
      </c>
      <c r="T65" s="67">
        <v>4355809</v>
      </c>
      <c r="U65" s="53">
        <v>5238023</v>
      </c>
      <c r="V65" s="68">
        <v>5287841</v>
      </c>
      <c r="W65" s="68">
        <v>14881673</v>
      </c>
    </row>
    <row r="66" spans="1:23" ht="12.75">
      <c r="A66" s="31" t="s">
        <v>28</v>
      </c>
      <c r="B66" s="32" t="s">
        <v>132</v>
      </c>
      <c r="C66" s="33" t="s">
        <v>133</v>
      </c>
      <c r="D66" s="52">
        <v>48769259</v>
      </c>
      <c r="E66" s="53">
        <v>50015361</v>
      </c>
      <c r="F66" s="53">
        <v>42805617</v>
      </c>
      <c r="G66" s="6">
        <f t="shared" si="10"/>
        <v>0.8558494059455054</v>
      </c>
      <c r="H66" s="67">
        <v>13486296</v>
      </c>
      <c r="I66" s="53">
        <v>3037908</v>
      </c>
      <c r="J66" s="68">
        <v>2782962</v>
      </c>
      <c r="K66" s="68">
        <v>19307166</v>
      </c>
      <c r="L66" s="67">
        <v>2487430</v>
      </c>
      <c r="M66" s="53">
        <v>2105566</v>
      </c>
      <c r="N66" s="68">
        <v>3850054</v>
      </c>
      <c r="O66" s="68">
        <v>8443050</v>
      </c>
      <c r="P66" s="67">
        <v>3367293</v>
      </c>
      <c r="Q66" s="53">
        <v>3393138</v>
      </c>
      <c r="R66" s="68">
        <v>3336854</v>
      </c>
      <c r="S66" s="68">
        <v>10097285</v>
      </c>
      <c r="T66" s="67">
        <v>2998171</v>
      </c>
      <c r="U66" s="53">
        <v>1959945</v>
      </c>
      <c r="V66" s="68">
        <v>0</v>
      </c>
      <c r="W66" s="68">
        <v>4958116</v>
      </c>
    </row>
    <row r="67" spans="1:23" ht="12.75">
      <c r="A67" s="31" t="s">
        <v>47</v>
      </c>
      <c r="B67" s="32" t="s">
        <v>134</v>
      </c>
      <c r="C67" s="33" t="s">
        <v>135</v>
      </c>
      <c r="D67" s="52">
        <v>50351322</v>
      </c>
      <c r="E67" s="53">
        <v>82417738</v>
      </c>
      <c r="F67" s="53">
        <v>62562498</v>
      </c>
      <c r="G67" s="6">
        <f t="shared" si="10"/>
        <v>0.7590902094401086</v>
      </c>
      <c r="H67" s="67">
        <v>3769328</v>
      </c>
      <c r="I67" s="53">
        <v>4559437</v>
      </c>
      <c r="J67" s="68">
        <v>4290452</v>
      </c>
      <c r="K67" s="68">
        <v>12619217</v>
      </c>
      <c r="L67" s="67">
        <v>4635890</v>
      </c>
      <c r="M67" s="53">
        <v>4129916</v>
      </c>
      <c r="N67" s="68">
        <v>9376803</v>
      </c>
      <c r="O67" s="68">
        <v>18142609</v>
      </c>
      <c r="P67" s="67">
        <v>4800666</v>
      </c>
      <c r="Q67" s="53">
        <v>3608451</v>
      </c>
      <c r="R67" s="68">
        <v>4826287</v>
      </c>
      <c r="S67" s="68">
        <v>13235404</v>
      </c>
      <c r="T67" s="67">
        <v>3510906</v>
      </c>
      <c r="U67" s="53">
        <v>5590705</v>
      </c>
      <c r="V67" s="68">
        <v>9463657</v>
      </c>
      <c r="W67" s="68">
        <v>18565268</v>
      </c>
    </row>
    <row r="68" spans="1:23" ht="16.5">
      <c r="A68" s="34"/>
      <c r="B68" s="35" t="s">
        <v>136</v>
      </c>
      <c r="C68" s="36"/>
      <c r="D68" s="54">
        <f>SUM(D63:D67)</f>
        <v>432393748</v>
      </c>
      <c r="E68" s="55">
        <f>SUM(E63:E67)</f>
        <v>490222853</v>
      </c>
      <c r="F68" s="55">
        <f>SUM(F63:F67)</f>
        <v>466378890</v>
      </c>
      <c r="G68" s="7">
        <f t="shared" si="10"/>
        <v>0.9513609721495379</v>
      </c>
      <c r="H68" s="69">
        <f aca="true" t="shared" si="12" ref="H68:W68">SUM(H63:H67)</f>
        <v>66782248</v>
      </c>
      <c r="I68" s="55">
        <f t="shared" si="12"/>
        <v>36677779</v>
      </c>
      <c r="J68" s="70">
        <f t="shared" si="12"/>
        <v>32943480</v>
      </c>
      <c r="K68" s="70">
        <f t="shared" si="12"/>
        <v>136403507</v>
      </c>
      <c r="L68" s="69">
        <f t="shared" si="12"/>
        <v>29209603</v>
      </c>
      <c r="M68" s="55">
        <f t="shared" si="12"/>
        <v>25871776</v>
      </c>
      <c r="N68" s="70">
        <f t="shared" si="12"/>
        <v>64279707</v>
      </c>
      <c r="O68" s="70">
        <f t="shared" si="12"/>
        <v>119361086</v>
      </c>
      <c r="P68" s="69">
        <f t="shared" si="12"/>
        <v>32263126</v>
      </c>
      <c r="Q68" s="55">
        <f t="shared" si="12"/>
        <v>31271656</v>
      </c>
      <c r="R68" s="70">
        <f t="shared" si="12"/>
        <v>37305275</v>
      </c>
      <c r="S68" s="70">
        <f t="shared" si="12"/>
        <v>100840057</v>
      </c>
      <c r="T68" s="69">
        <f t="shared" si="12"/>
        <v>47019512</v>
      </c>
      <c r="U68" s="55">
        <f t="shared" si="12"/>
        <v>29276814</v>
      </c>
      <c r="V68" s="70">
        <f t="shared" si="12"/>
        <v>33477914</v>
      </c>
      <c r="W68" s="70">
        <f t="shared" si="12"/>
        <v>109774240</v>
      </c>
    </row>
    <row r="69" spans="1:23" ht="12.75">
      <c r="A69" s="31" t="s">
        <v>28</v>
      </c>
      <c r="B69" s="32" t="s">
        <v>137</v>
      </c>
      <c r="C69" s="33" t="s">
        <v>138</v>
      </c>
      <c r="D69" s="52">
        <v>155053880</v>
      </c>
      <c r="E69" s="53">
        <v>155053880</v>
      </c>
      <c r="F69" s="53">
        <v>82649459</v>
      </c>
      <c r="G69" s="6">
        <f t="shared" si="10"/>
        <v>0.5330370255810432</v>
      </c>
      <c r="H69" s="67">
        <v>9654389</v>
      </c>
      <c r="I69" s="53">
        <v>11655538</v>
      </c>
      <c r="J69" s="68">
        <v>8729958</v>
      </c>
      <c r="K69" s="68">
        <v>30039885</v>
      </c>
      <c r="L69" s="67">
        <v>8321845</v>
      </c>
      <c r="M69" s="53">
        <v>11711093</v>
      </c>
      <c r="N69" s="68">
        <v>8572234</v>
      </c>
      <c r="O69" s="68">
        <v>28605172</v>
      </c>
      <c r="P69" s="67">
        <v>5998386</v>
      </c>
      <c r="Q69" s="53">
        <v>3576128</v>
      </c>
      <c r="R69" s="68">
        <v>2020603</v>
      </c>
      <c r="S69" s="68">
        <v>11595117</v>
      </c>
      <c r="T69" s="67">
        <v>2185127</v>
      </c>
      <c r="U69" s="53">
        <v>8393965</v>
      </c>
      <c r="V69" s="68">
        <v>1830193</v>
      </c>
      <c r="W69" s="68">
        <v>12409285</v>
      </c>
    </row>
    <row r="70" spans="1:23" ht="12.75">
      <c r="A70" s="31" t="s">
        <v>28</v>
      </c>
      <c r="B70" s="32" t="s">
        <v>139</v>
      </c>
      <c r="C70" s="33" t="s">
        <v>140</v>
      </c>
      <c r="D70" s="52">
        <v>66465000</v>
      </c>
      <c r="E70" s="53">
        <v>66465000</v>
      </c>
      <c r="F70" s="53">
        <v>45072768</v>
      </c>
      <c r="G70" s="6">
        <f t="shared" si="10"/>
        <v>0.6781429022793952</v>
      </c>
      <c r="H70" s="67">
        <v>2598612</v>
      </c>
      <c r="I70" s="53">
        <v>2527772</v>
      </c>
      <c r="J70" s="68">
        <v>3520971</v>
      </c>
      <c r="K70" s="68">
        <v>8647355</v>
      </c>
      <c r="L70" s="67">
        <v>9272283</v>
      </c>
      <c r="M70" s="53">
        <v>3879043</v>
      </c>
      <c r="N70" s="68">
        <v>4541526</v>
      </c>
      <c r="O70" s="68">
        <v>17692852</v>
      </c>
      <c r="P70" s="67">
        <v>2615802</v>
      </c>
      <c r="Q70" s="53">
        <v>5586067</v>
      </c>
      <c r="R70" s="68">
        <v>2672230</v>
      </c>
      <c r="S70" s="68">
        <v>10874099</v>
      </c>
      <c r="T70" s="67">
        <v>3322335</v>
      </c>
      <c r="U70" s="53">
        <v>4536127</v>
      </c>
      <c r="V70" s="68">
        <v>0</v>
      </c>
      <c r="W70" s="68">
        <v>7858462</v>
      </c>
    </row>
    <row r="71" spans="1:23" ht="12.75">
      <c r="A71" s="31" t="s">
        <v>28</v>
      </c>
      <c r="B71" s="32" t="s">
        <v>141</v>
      </c>
      <c r="C71" s="33" t="s">
        <v>142</v>
      </c>
      <c r="D71" s="52">
        <v>93403859</v>
      </c>
      <c r="E71" s="53">
        <v>92401021</v>
      </c>
      <c r="F71" s="53">
        <v>92973748</v>
      </c>
      <c r="G71" s="6">
        <f t="shared" si="10"/>
        <v>1.0061982756662398</v>
      </c>
      <c r="H71" s="67">
        <v>8082415</v>
      </c>
      <c r="I71" s="53">
        <v>6737798</v>
      </c>
      <c r="J71" s="68">
        <v>11439722</v>
      </c>
      <c r="K71" s="68">
        <v>26259935</v>
      </c>
      <c r="L71" s="67">
        <v>5921287</v>
      </c>
      <c r="M71" s="53">
        <v>6316471</v>
      </c>
      <c r="N71" s="68">
        <v>7981551</v>
      </c>
      <c r="O71" s="68">
        <v>20219309</v>
      </c>
      <c r="P71" s="67">
        <v>6991992</v>
      </c>
      <c r="Q71" s="53">
        <v>7539076</v>
      </c>
      <c r="R71" s="68">
        <v>7642629</v>
      </c>
      <c r="S71" s="68">
        <v>22173697</v>
      </c>
      <c r="T71" s="67">
        <v>6214754</v>
      </c>
      <c r="U71" s="53">
        <v>6548813</v>
      </c>
      <c r="V71" s="68">
        <v>11557240</v>
      </c>
      <c r="W71" s="68">
        <v>24320807</v>
      </c>
    </row>
    <row r="72" spans="1:23" ht="12.75">
      <c r="A72" s="31" t="s">
        <v>28</v>
      </c>
      <c r="B72" s="32" t="s">
        <v>143</v>
      </c>
      <c r="C72" s="33" t="s">
        <v>144</v>
      </c>
      <c r="D72" s="52">
        <v>1339583000</v>
      </c>
      <c r="E72" s="53">
        <v>1487579000</v>
      </c>
      <c r="F72" s="53">
        <v>1015678856</v>
      </c>
      <c r="G72" s="6">
        <f t="shared" si="10"/>
        <v>0.6827730533975003</v>
      </c>
      <c r="H72" s="67">
        <v>135081949</v>
      </c>
      <c r="I72" s="53">
        <v>64758782</v>
      </c>
      <c r="J72" s="68">
        <v>84219303</v>
      </c>
      <c r="K72" s="68">
        <v>284060034</v>
      </c>
      <c r="L72" s="67">
        <v>62580282</v>
      </c>
      <c r="M72" s="53">
        <v>71726340</v>
      </c>
      <c r="N72" s="68">
        <v>101467446</v>
      </c>
      <c r="O72" s="68">
        <v>235774068</v>
      </c>
      <c r="P72" s="67">
        <v>58806765</v>
      </c>
      <c r="Q72" s="53">
        <v>85984603</v>
      </c>
      <c r="R72" s="68">
        <v>142354978</v>
      </c>
      <c r="S72" s="68">
        <v>287146346</v>
      </c>
      <c r="T72" s="67">
        <v>60346333</v>
      </c>
      <c r="U72" s="53">
        <v>72738171</v>
      </c>
      <c r="V72" s="68">
        <v>75613904</v>
      </c>
      <c r="W72" s="68">
        <v>208698408</v>
      </c>
    </row>
    <row r="73" spans="1:23" ht="12.75">
      <c r="A73" s="31" t="s">
        <v>28</v>
      </c>
      <c r="B73" s="32" t="s">
        <v>145</v>
      </c>
      <c r="C73" s="33" t="s">
        <v>146</v>
      </c>
      <c r="D73" s="52">
        <v>259170000</v>
      </c>
      <c r="E73" s="53">
        <v>259170000</v>
      </c>
      <c r="F73" s="53">
        <v>254567650</v>
      </c>
      <c r="G73" s="6">
        <f t="shared" si="10"/>
        <v>0.9822419647335725</v>
      </c>
      <c r="H73" s="67">
        <v>44338968</v>
      </c>
      <c r="I73" s="53">
        <v>24632303</v>
      </c>
      <c r="J73" s="68">
        <v>26216302</v>
      </c>
      <c r="K73" s="68">
        <v>95187573</v>
      </c>
      <c r="L73" s="67">
        <v>9605683</v>
      </c>
      <c r="M73" s="53">
        <v>12137541</v>
      </c>
      <c r="N73" s="68">
        <v>32511620</v>
      </c>
      <c r="O73" s="68">
        <v>54254844</v>
      </c>
      <c r="P73" s="67">
        <v>16205821</v>
      </c>
      <c r="Q73" s="53">
        <v>20499096</v>
      </c>
      <c r="R73" s="68">
        <v>52518162</v>
      </c>
      <c r="S73" s="68">
        <v>89223079</v>
      </c>
      <c r="T73" s="67">
        <v>8906963</v>
      </c>
      <c r="U73" s="53">
        <v>6995191</v>
      </c>
      <c r="V73" s="68">
        <v>0</v>
      </c>
      <c r="W73" s="68">
        <v>15902154</v>
      </c>
    </row>
    <row r="74" spans="1:23" ht="12.75">
      <c r="A74" s="31" t="s">
        <v>47</v>
      </c>
      <c r="B74" s="32" t="s">
        <v>147</v>
      </c>
      <c r="C74" s="33" t="s">
        <v>148</v>
      </c>
      <c r="D74" s="52">
        <v>99916000</v>
      </c>
      <c r="E74" s="53">
        <v>123363236</v>
      </c>
      <c r="F74" s="53">
        <v>113928005</v>
      </c>
      <c r="G74" s="6">
        <f t="shared" si="10"/>
        <v>0.9235166707202784</v>
      </c>
      <c r="H74" s="67">
        <v>4838886</v>
      </c>
      <c r="I74" s="53">
        <v>7105309</v>
      </c>
      <c r="J74" s="68">
        <v>8507185</v>
      </c>
      <c r="K74" s="68">
        <v>20451380</v>
      </c>
      <c r="L74" s="67">
        <v>9231858</v>
      </c>
      <c r="M74" s="53">
        <v>7938820</v>
      </c>
      <c r="N74" s="68">
        <v>12139579</v>
      </c>
      <c r="O74" s="68">
        <v>29310257</v>
      </c>
      <c r="P74" s="67">
        <v>7937242</v>
      </c>
      <c r="Q74" s="53">
        <v>6962757</v>
      </c>
      <c r="R74" s="68">
        <v>6929454</v>
      </c>
      <c r="S74" s="68">
        <v>21829453</v>
      </c>
      <c r="T74" s="67">
        <v>8221134</v>
      </c>
      <c r="U74" s="53">
        <v>7783817</v>
      </c>
      <c r="V74" s="68">
        <v>26331964</v>
      </c>
      <c r="W74" s="68">
        <v>42336915</v>
      </c>
    </row>
    <row r="75" spans="1:23" ht="16.5">
      <c r="A75" s="34"/>
      <c r="B75" s="35" t="s">
        <v>149</v>
      </c>
      <c r="C75" s="36"/>
      <c r="D75" s="54">
        <f>SUM(D69:D74)</f>
        <v>2013591739</v>
      </c>
      <c r="E75" s="55">
        <f>SUM(E69:E74)</f>
        <v>2184032137</v>
      </c>
      <c r="F75" s="55">
        <f>SUM(F69:F74)</f>
        <v>1604870486</v>
      </c>
      <c r="G75" s="7">
        <f t="shared" si="10"/>
        <v>0.7348199959202341</v>
      </c>
      <c r="H75" s="69">
        <f aca="true" t="shared" si="13" ref="H75:W75">SUM(H69:H74)</f>
        <v>204595219</v>
      </c>
      <c r="I75" s="55">
        <f t="shared" si="13"/>
        <v>117417502</v>
      </c>
      <c r="J75" s="70">
        <f t="shared" si="13"/>
        <v>142633441</v>
      </c>
      <c r="K75" s="70">
        <f t="shared" si="13"/>
        <v>464646162</v>
      </c>
      <c r="L75" s="69">
        <f t="shared" si="13"/>
        <v>104933238</v>
      </c>
      <c r="M75" s="55">
        <f t="shared" si="13"/>
        <v>113709308</v>
      </c>
      <c r="N75" s="70">
        <f t="shared" si="13"/>
        <v>167213956</v>
      </c>
      <c r="O75" s="70">
        <f t="shared" si="13"/>
        <v>385856502</v>
      </c>
      <c r="P75" s="69">
        <f t="shared" si="13"/>
        <v>98556008</v>
      </c>
      <c r="Q75" s="55">
        <f t="shared" si="13"/>
        <v>130147727</v>
      </c>
      <c r="R75" s="70">
        <f t="shared" si="13"/>
        <v>214138056</v>
      </c>
      <c r="S75" s="70">
        <f t="shared" si="13"/>
        <v>442841791</v>
      </c>
      <c r="T75" s="69">
        <f t="shared" si="13"/>
        <v>89196646</v>
      </c>
      <c r="U75" s="55">
        <f t="shared" si="13"/>
        <v>106996084</v>
      </c>
      <c r="V75" s="70">
        <f t="shared" si="13"/>
        <v>115333301</v>
      </c>
      <c r="W75" s="70">
        <f t="shared" si="13"/>
        <v>311526031</v>
      </c>
    </row>
    <row r="76" spans="1:23" ht="12.75">
      <c r="A76" s="31" t="s">
        <v>28</v>
      </c>
      <c r="B76" s="32" t="s">
        <v>150</v>
      </c>
      <c r="C76" s="33" t="s">
        <v>151</v>
      </c>
      <c r="D76" s="52">
        <v>294251348</v>
      </c>
      <c r="E76" s="53">
        <v>294251348</v>
      </c>
      <c r="F76" s="53">
        <v>201317701</v>
      </c>
      <c r="G76" s="6">
        <f t="shared" si="10"/>
        <v>0.6841691715886379</v>
      </c>
      <c r="H76" s="67">
        <v>14412593</v>
      </c>
      <c r="I76" s="53">
        <v>17455852</v>
      </c>
      <c r="J76" s="68">
        <v>16562718</v>
      </c>
      <c r="K76" s="68">
        <v>48431163</v>
      </c>
      <c r="L76" s="67">
        <v>15986357</v>
      </c>
      <c r="M76" s="53">
        <v>15343099</v>
      </c>
      <c r="N76" s="68">
        <v>14467798</v>
      </c>
      <c r="O76" s="68">
        <v>45797254</v>
      </c>
      <c r="P76" s="67">
        <v>27817354</v>
      </c>
      <c r="Q76" s="53">
        <v>14772721</v>
      </c>
      <c r="R76" s="68">
        <v>13397911</v>
      </c>
      <c r="S76" s="68">
        <v>55987986</v>
      </c>
      <c r="T76" s="67">
        <v>16155974</v>
      </c>
      <c r="U76" s="53">
        <v>13342338</v>
      </c>
      <c r="V76" s="68">
        <v>21602986</v>
      </c>
      <c r="W76" s="68">
        <v>51101298</v>
      </c>
    </row>
    <row r="77" spans="1:23" ht="12.75">
      <c r="A77" s="31" t="s">
        <v>28</v>
      </c>
      <c r="B77" s="32" t="s">
        <v>152</v>
      </c>
      <c r="C77" s="33" t="s">
        <v>153</v>
      </c>
      <c r="D77" s="52">
        <v>465428000</v>
      </c>
      <c r="E77" s="53">
        <v>462251000</v>
      </c>
      <c r="F77" s="53">
        <v>343138483</v>
      </c>
      <c r="G77" s="6">
        <f t="shared" si="10"/>
        <v>0.7423206937356545</v>
      </c>
      <c r="H77" s="67">
        <v>20830056</v>
      </c>
      <c r="I77" s="53">
        <v>27824873</v>
      </c>
      <c r="J77" s="68">
        <v>19964294</v>
      </c>
      <c r="K77" s="68">
        <v>68619223</v>
      </c>
      <c r="L77" s="67">
        <v>57435934</v>
      </c>
      <c r="M77" s="53">
        <v>23687733</v>
      </c>
      <c r="N77" s="68">
        <v>44860698</v>
      </c>
      <c r="O77" s="68">
        <v>125984365</v>
      </c>
      <c r="P77" s="67">
        <v>23545049</v>
      </c>
      <c r="Q77" s="53">
        <v>29302899</v>
      </c>
      <c r="R77" s="68">
        <v>47311778</v>
      </c>
      <c r="S77" s="68">
        <v>100159726</v>
      </c>
      <c r="T77" s="67">
        <v>16131329</v>
      </c>
      <c r="U77" s="53">
        <v>1058287</v>
      </c>
      <c r="V77" s="68">
        <v>31185553</v>
      </c>
      <c r="W77" s="68">
        <v>48375169</v>
      </c>
    </row>
    <row r="78" spans="1:23" ht="12.75">
      <c r="A78" s="31" t="s">
        <v>28</v>
      </c>
      <c r="B78" s="32" t="s">
        <v>154</v>
      </c>
      <c r="C78" s="33" t="s">
        <v>155</v>
      </c>
      <c r="D78" s="52">
        <v>120336000</v>
      </c>
      <c r="E78" s="53">
        <v>120336000</v>
      </c>
      <c r="F78" s="53">
        <v>202173976</v>
      </c>
      <c r="G78" s="6">
        <f t="shared" si="10"/>
        <v>1.680078912378673</v>
      </c>
      <c r="H78" s="67">
        <v>17886749</v>
      </c>
      <c r="I78" s="53">
        <v>19252847</v>
      </c>
      <c r="J78" s="68">
        <v>29261036</v>
      </c>
      <c r="K78" s="68">
        <v>66400632</v>
      </c>
      <c r="L78" s="67">
        <v>0</v>
      </c>
      <c r="M78" s="53">
        <v>13064569</v>
      </c>
      <c r="N78" s="68">
        <v>9619892</v>
      </c>
      <c r="O78" s="68">
        <v>22684461</v>
      </c>
      <c r="P78" s="67">
        <v>23265735</v>
      </c>
      <c r="Q78" s="53">
        <v>34755904</v>
      </c>
      <c r="R78" s="68">
        <v>0</v>
      </c>
      <c r="S78" s="68">
        <v>58021639</v>
      </c>
      <c r="T78" s="67">
        <v>55067244</v>
      </c>
      <c r="U78" s="53">
        <v>0</v>
      </c>
      <c r="V78" s="68">
        <v>0</v>
      </c>
      <c r="W78" s="68">
        <v>55067244</v>
      </c>
    </row>
    <row r="79" spans="1:23" ht="12.75">
      <c r="A79" s="31" t="s">
        <v>28</v>
      </c>
      <c r="B79" s="32" t="s">
        <v>156</v>
      </c>
      <c r="C79" s="33" t="s">
        <v>157</v>
      </c>
      <c r="D79" s="52">
        <v>1096901449</v>
      </c>
      <c r="E79" s="53">
        <v>1111218105</v>
      </c>
      <c r="F79" s="53">
        <v>906905775</v>
      </c>
      <c r="G79" s="6">
        <f t="shared" si="10"/>
        <v>0.8161366080333977</v>
      </c>
      <c r="H79" s="67">
        <v>71513493</v>
      </c>
      <c r="I79" s="53">
        <v>59104179</v>
      </c>
      <c r="J79" s="68">
        <v>88378139</v>
      </c>
      <c r="K79" s="68">
        <v>218995811</v>
      </c>
      <c r="L79" s="67">
        <v>77234608</v>
      </c>
      <c r="M79" s="53">
        <v>47872157</v>
      </c>
      <c r="N79" s="68">
        <v>69323198</v>
      </c>
      <c r="O79" s="68">
        <v>194429963</v>
      </c>
      <c r="P79" s="67">
        <v>82443361</v>
      </c>
      <c r="Q79" s="53">
        <v>80032030</v>
      </c>
      <c r="R79" s="68">
        <v>69075701</v>
      </c>
      <c r="S79" s="68">
        <v>231551092</v>
      </c>
      <c r="T79" s="67">
        <v>70210296</v>
      </c>
      <c r="U79" s="53">
        <v>69724028</v>
      </c>
      <c r="V79" s="68">
        <v>121994585</v>
      </c>
      <c r="W79" s="68">
        <v>261928909</v>
      </c>
    </row>
    <row r="80" spans="1:23" ht="12.75">
      <c r="A80" s="31" t="s">
        <v>28</v>
      </c>
      <c r="B80" s="32" t="s">
        <v>158</v>
      </c>
      <c r="C80" s="33" t="s">
        <v>159</v>
      </c>
      <c r="D80" s="52">
        <v>107269000</v>
      </c>
      <c r="E80" s="53">
        <v>93052522</v>
      </c>
      <c r="F80" s="53">
        <v>72678469</v>
      </c>
      <c r="G80" s="6">
        <f t="shared" si="10"/>
        <v>0.7810478151253117</v>
      </c>
      <c r="H80" s="67">
        <v>4006717</v>
      </c>
      <c r="I80" s="53">
        <v>5301669</v>
      </c>
      <c r="J80" s="68">
        <v>6430051</v>
      </c>
      <c r="K80" s="68">
        <v>15738437</v>
      </c>
      <c r="L80" s="67">
        <v>4258016</v>
      </c>
      <c r="M80" s="53">
        <v>7181213</v>
      </c>
      <c r="N80" s="68">
        <v>6642420</v>
      </c>
      <c r="O80" s="68">
        <v>18081649</v>
      </c>
      <c r="P80" s="67">
        <v>6145962</v>
      </c>
      <c r="Q80" s="53">
        <v>4341290</v>
      </c>
      <c r="R80" s="68">
        <v>7438936</v>
      </c>
      <c r="S80" s="68">
        <v>17926188</v>
      </c>
      <c r="T80" s="67">
        <v>4332348</v>
      </c>
      <c r="U80" s="53">
        <v>5439411</v>
      </c>
      <c r="V80" s="68">
        <v>11160436</v>
      </c>
      <c r="W80" s="68">
        <v>20932195</v>
      </c>
    </row>
    <row r="81" spans="1:23" ht="12.75">
      <c r="A81" s="31" t="s">
        <v>28</v>
      </c>
      <c r="B81" s="32" t="s">
        <v>160</v>
      </c>
      <c r="C81" s="33" t="s">
        <v>161</v>
      </c>
      <c r="D81" s="52">
        <v>111892442</v>
      </c>
      <c r="E81" s="53">
        <v>167996466</v>
      </c>
      <c r="F81" s="53">
        <v>131314268</v>
      </c>
      <c r="G81" s="6">
        <f t="shared" si="10"/>
        <v>0.7816489901638765</v>
      </c>
      <c r="H81" s="67">
        <v>10242302</v>
      </c>
      <c r="I81" s="53">
        <v>15303419</v>
      </c>
      <c r="J81" s="68">
        <v>9810959</v>
      </c>
      <c r="K81" s="68">
        <v>35356680</v>
      </c>
      <c r="L81" s="67">
        <v>5950746</v>
      </c>
      <c r="M81" s="53">
        <v>6581875</v>
      </c>
      <c r="N81" s="68">
        <v>27669261</v>
      </c>
      <c r="O81" s="68">
        <v>40201882</v>
      </c>
      <c r="P81" s="67">
        <v>10355314</v>
      </c>
      <c r="Q81" s="53">
        <v>7835767</v>
      </c>
      <c r="R81" s="68">
        <v>9911098</v>
      </c>
      <c r="S81" s="68">
        <v>28102179</v>
      </c>
      <c r="T81" s="67">
        <v>9406348</v>
      </c>
      <c r="U81" s="53">
        <v>10169576</v>
      </c>
      <c r="V81" s="68">
        <v>8077603</v>
      </c>
      <c r="W81" s="68">
        <v>27653527</v>
      </c>
    </row>
    <row r="82" spans="1:23" ht="12.75">
      <c r="A82" s="31" t="s">
        <v>47</v>
      </c>
      <c r="B82" s="32" t="s">
        <v>162</v>
      </c>
      <c r="C82" s="33" t="s">
        <v>163</v>
      </c>
      <c r="D82" s="52">
        <v>66180051</v>
      </c>
      <c r="E82" s="53">
        <v>106275131</v>
      </c>
      <c r="F82" s="53">
        <v>73028449</v>
      </c>
      <c r="G82" s="6">
        <f t="shared" si="10"/>
        <v>0.6871640459328157</v>
      </c>
      <c r="H82" s="67">
        <v>9507862</v>
      </c>
      <c r="I82" s="53">
        <v>4283722</v>
      </c>
      <c r="J82" s="68">
        <v>6355021</v>
      </c>
      <c r="K82" s="68">
        <v>20146605</v>
      </c>
      <c r="L82" s="67">
        <v>5330123</v>
      </c>
      <c r="M82" s="53">
        <v>4644882</v>
      </c>
      <c r="N82" s="68">
        <v>5388941</v>
      </c>
      <c r="O82" s="68">
        <v>15363946</v>
      </c>
      <c r="P82" s="67">
        <v>6533461</v>
      </c>
      <c r="Q82" s="53">
        <v>3459658</v>
      </c>
      <c r="R82" s="68">
        <v>7218774</v>
      </c>
      <c r="S82" s="68">
        <v>17211893</v>
      </c>
      <c r="T82" s="67">
        <v>7170827</v>
      </c>
      <c r="U82" s="53">
        <v>5398447</v>
      </c>
      <c r="V82" s="68">
        <v>7736731</v>
      </c>
      <c r="W82" s="68">
        <v>20306005</v>
      </c>
    </row>
    <row r="83" spans="1:23" ht="16.5">
      <c r="A83" s="34"/>
      <c r="B83" s="35" t="s">
        <v>164</v>
      </c>
      <c r="C83" s="36"/>
      <c r="D83" s="54">
        <f>SUM(D76:D82)</f>
        <v>2262258290</v>
      </c>
      <c r="E83" s="55">
        <f>SUM(E76:E82)</f>
        <v>2355380572</v>
      </c>
      <c r="F83" s="55">
        <f>SUM(F76:F82)</f>
        <v>1930557121</v>
      </c>
      <c r="G83" s="7">
        <f t="shared" si="10"/>
        <v>0.8196370233964891</v>
      </c>
      <c r="H83" s="69">
        <f aca="true" t="shared" si="14" ref="H83:W83">SUM(H76:H82)</f>
        <v>148399772</v>
      </c>
      <c r="I83" s="55">
        <f t="shared" si="14"/>
        <v>148526561</v>
      </c>
      <c r="J83" s="70">
        <f t="shared" si="14"/>
        <v>176762218</v>
      </c>
      <c r="K83" s="70">
        <f t="shared" si="14"/>
        <v>473688551</v>
      </c>
      <c r="L83" s="69">
        <f t="shared" si="14"/>
        <v>166195784</v>
      </c>
      <c r="M83" s="55">
        <f t="shared" si="14"/>
        <v>118375528</v>
      </c>
      <c r="N83" s="70">
        <f t="shared" si="14"/>
        <v>177972208</v>
      </c>
      <c r="O83" s="70">
        <f t="shared" si="14"/>
        <v>462543520</v>
      </c>
      <c r="P83" s="69">
        <f t="shared" si="14"/>
        <v>180106236</v>
      </c>
      <c r="Q83" s="55">
        <f t="shared" si="14"/>
        <v>174500269</v>
      </c>
      <c r="R83" s="70">
        <f t="shared" si="14"/>
        <v>154354198</v>
      </c>
      <c r="S83" s="70">
        <f t="shared" si="14"/>
        <v>508960703</v>
      </c>
      <c r="T83" s="69">
        <f t="shared" si="14"/>
        <v>178474366</v>
      </c>
      <c r="U83" s="55">
        <f t="shared" si="14"/>
        <v>105132087</v>
      </c>
      <c r="V83" s="70">
        <f t="shared" si="14"/>
        <v>201757894</v>
      </c>
      <c r="W83" s="70">
        <f t="shared" si="14"/>
        <v>485364347</v>
      </c>
    </row>
    <row r="84" spans="1:23" ht="12.75">
      <c r="A84" s="31" t="s">
        <v>28</v>
      </c>
      <c r="B84" s="32" t="s">
        <v>165</v>
      </c>
      <c r="C84" s="33" t="s">
        <v>166</v>
      </c>
      <c r="D84" s="52">
        <v>439462347</v>
      </c>
      <c r="E84" s="53">
        <v>439462347</v>
      </c>
      <c r="F84" s="53">
        <v>329097980</v>
      </c>
      <c r="G84" s="6">
        <f t="shared" si="10"/>
        <v>0.7488650216488285</v>
      </c>
      <c r="H84" s="67">
        <v>2934433</v>
      </c>
      <c r="I84" s="53">
        <v>25266490</v>
      </c>
      <c r="J84" s="68">
        <v>26630015</v>
      </c>
      <c r="K84" s="68">
        <v>54830938</v>
      </c>
      <c r="L84" s="67">
        <v>20186116</v>
      </c>
      <c r="M84" s="53">
        <v>25255185</v>
      </c>
      <c r="N84" s="68">
        <v>77403959</v>
      </c>
      <c r="O84" s="68">
        <v>122845260</v>
      </c>
      <c r="P84" s="67">
        <v>19355707</v>
      </c>
      <c r="Q84" s="53">
        <v>25865626</v>
      </c>
      <c r="R84" s="68">
        <v>49698597</v>
      </c>
      <c r="S84" s="68">
        <v>94919930</v>
      </c>
      <c r="T84" s="67">
        <v>18589749</v>
      </c>
      <c r="U84" s="53">
        <v>20570649</v>
      </c>
      <c r="V84" s="68">
        <v>17341454</v>
      </c>
      <c r="W84" s="68">
        <v>56501852</v>
      </c>
    </row>
    <row r="85" spans="1:23" ht="12.75">
      <c r="A85" s="31" t="s">
        <v>28</v>
      </c>
      <c r="B85" s="32" t="s">
        <v>167</v>
      </c>
      <c r="C85" s="33" t="s">
        <v>168</v>
      </c>
      <c r="D85" s="52">
        <v>417854860</v>
      </c>
      <c r="E85" s="53">
        <v>417854860</v>
      </c>
      <c r="F85" s="53">
        <v>320381409</v>
      </c>
      <c r="G85" s="6">
        <f t="shared" si="10"/>
        <v>0.7667289283173588</v>
      </c>
      <c r="H85" s="67">
        <v>13026455</v>
      </c>
      <c r="I85" s="53">
        <v>5032091</v>
      </c>
      <c r="J85" s="68">
        <v>16298446</v>
      </c>
      <c r="K85" s="68">
        <v>34356992</v>
      </c>
      <c r="L85" s="67">
        <v>55135580</v>
      </c>
      <c r="M85" s="53">
        <v>12542774</v>
      </c>
      <c r="N85" s="68">
        <v>53833797</v>
      </c>
      <c r="O85" s="68">
        <v>121512151</v>
      </c>
      <c r="P85" s="67">
        <v>15247328</v>
      </c>
      <c r="Q85" s="53">
        <v>18926358</v>
      </c>
      <c r="R85" s="68">
        <v>34799852</v>
      </c>
      <c r="S85" s="68">
        <v>68973538</v>
      </c>
      <c r="T85" s="67">
        <v>16977827</v>
      </c>
      <c r="U85" s="53">
        <v>26427105</v>
      </c>
      <c r="V85" s="68">
        <v>52133796</v>
      </c>
      <c r="W85" s="68">
        <v>95538728</v>
      </c>
    </row>
    <row r="86" spans="1:23" ht="12.75">
      <c r="A86" s="31" t="s">
        <v>28</v>
      </c>
      <c r="B86" s="32" t="s">
        <v>169</v>
      </c>
      <c r="C86" s="33" t="s">
        <v>170</v>
      </c>
      <c r="D86" s="52">
        <v>728304010</v>
      </c>
      <c r="E86" s="53">
        <v>651483520</v>
      </c>
      <c r="F86" s="53">
        <v>488728364</v>
      </c>
      <c r="G86" s="6">
        <f t="shared" si="10"/>
        <v>0.7501776315078545</v>
      </c>
      <c r="H86" s="67">
        <v>19417079</v>
      </c>
      <c r="I86" s="53">
        <v>49823961</v>
      </c>
      <c r="J86" s="68">
        <v>49928036</v>
      </c>
      <c r="K86" s="68">
        <v>119169076</v>
      </c>
      <c r="L86" s="67">
        <v>41693141</v>
      </c>
      <c r="M86" s="53">
        <v>45915731</v>
      </c>
      <c r="N86" s="68">
        <v>39205888</v>
      </c>
      <c r="O86" s="68">
        <v>126814760</v>
      </c>
      <c r="P86" s="67">
        <v>13794067</v>
      </c>
      <c r="Q86" s="53">
        <v>67409629</v>
      </c>
      <c r="R86" s="68">
        <v>42922844</v>
      </c>
      <c r="S86" s="68">
        <v>124126540</v>
      </c>
      <c r="T86" s="67">
        <v>37399445</v>
      </c>
      <c r="U86" s="53">
        <v>43221489</v>
      </c>
      <c r="V86" s="68">
        <v>37997054</v>
      </c>
      <c r="W86" s="68">
        <v>118617988</v>
      </c>
    </row>
    <row r="87" spans="1:23" ht="12.75">
      <c r="A87" s="31" t="s">
        <v>28</v>
      </c>
      <c r="B87" s="32" t="s">
        <v>171</v>
      </c>
      <c r="C87" s="33" t="s">
        <v>172</v>
      </c>
      <c r="D87" s="52">
        <v>162344434</v>
      </c>
      <c r="E87" s="53">
        <v>145813589</v>
      </c>
      <c r="F87" s="53">
        <v>152029411</v>
      </c>
      <c r="G87" s="6">
        <f t="shared" si="10"/>
        <v>1.0426285508958977</v>
      </c>
      <c r="H87" s="67">
        <v>24637198</v>
      </c>
      <c r="I87" s="53">
        <v>7933390</v>
      </c>
      <c r="J87" s="68">
        <v>8391758</v>
      </c>
      <c r="K87" s="68">
        <v>40962346</v>
      </c>
      <c r="L87" s="67">
        <v>7904319</v>
      </c>
      <c r="M87" s="53">
        <v>8399566</v>
      </c>
      <c r="N87" s="68">
        <v>30225540</v>
      </c>
      <c r="O87" s="68">
        <v>46529425</v>
      </c>
      <c r="P87" s="67">
        <v>6905126</v>
      </c>
      <c r="Q87" s="53">
        <v>8342808</v>
      </c>
      <c r="R87" s="68">
        <v>24581061</v>
      </c>
      <c r="S87" s="68">
        <v>39828995</v>
      </c>
      <c r="T87" s="67">
        <v>9260790</v>
      </c>
      <c r="U87" s="53">
        <v>9579881</v>
      </c>
      <c r="V87" s="68">
        <v>5867974</v>
      </c>
      <c r="W87" s="68">
        <v>24708645</v>
      </c>
    </row>
    <row r="88" spans="1:23" ht="12.75">
      <c r="A88" s="31" t="s">
        <v>47</v>
      </c>
      <c r="B88" s="32" t="s">
        <v>173</v>
      </c>
      <c r="C88" s="33" t="s">
        <v>174</v>
      </c>
      <c r="D88" s="52">
        <v>212395830</v>
      </c>
      <c r="E88" s="53">
        <v>157077645</v>
      </c>
      <c r="F88" s="53">
        <v>137962544</v>
      </c>
      <c r="G88" s="6">
        <f t="shared" si="10"/>
        <v>0.8783079476395257</v>
      </c>
      <c r="H88" s="67">
        <v>7321450</v>
      </c>
      <c r="I88" s="53">
        <v>9519739</v>
      </c>
      <c r="J88" s="68">
        <v>9990087</v>
      </c>
      <c r="K88" s="68">
        <v>26831276</v>
      </c>
      <c r="L88" s="67">
        <v>9227877</v>
      </c>
      <c r="M88" s="53">
        <v>12035695</v>
      </c>
      <c r="N88" s="68">
        <v>15900120</v>
      </c>
      <c r="O88" s="68">
        <v>37163692</v>
      </c>
      <c r="P88" s="67">
        <v>8870184</v>
      </c>
      <c r="Q88" s="53">
        <v>9642080</v>
      </c>
      <c r="R88" s="68">
        <v>10322900</v>
      </c>
      <c r="S88" s="68">
        <v>28835164</v>
      </c>
      <c r="T88" s="67">
        <v>9324429</v>
      </c>
      <c r="U88" s="53">
        <v>10807456</v>
      </c>
      <c r="V88" s="68">
        <v>25000527</v>
      </c>
      <c r="W88" s="68">
        <v>45132412</v>
      </c>
    </row>
    <row r="89" spans="1:23" ht="16.5">
      <c r="A89" s="34"/>
      <c r="B89" s="35" t="s">
        <v>175</v>
      </c>
      <c r="C89" s="36"/>
      <c r="D89" s="54">
        <f>SUM(D84:D88)</f>
        <v>1960361481</v>
      </c>
      <c r="E89" s="55">
        <f>SUM(E84:E88)</f>
        <v>1811691961</v>
      </c>
      <c r="F89" s="55">
        <f>SUM(F84:F88)</f>
        <v>1428199708</v>
      </c>
      <c r="G89" s="7">
        <f t="shared" si="10"/>
        <v>0.78832369892047</v>
      </c>
      <c r="H89" s="69">
        <f aca="true" t="shared" si="15" ref="H89:W89">SUM(H84:H88)</f>
        <v>67336615</v>
      </c>
      <c r="I89" s="55">
        <f t="shared" si="15"/>
        <v>97575671</v>
      </c>
      <c r="J89" s="70">
        <f t="shared" si="15"/>
        <v>111238342</v>
      </c>
      <c r="K89" s="70">
        <f t="shared" si="15"/>
        <v>276150628</v>
      </c>
      <c r="L89" s="69">
        <f t="shared" si="15"/>
        <v>134147033</v>
      </c>
      <c r="M89" s="55">
        <f t="shared" si="15"/>
        <v>104148951</v>
      </c>
      <c r="N89" s="70">
        <f t="shared" si="15"/>
        <v>216569304</v>
      </c>
      <c r="O89" s="70">
        <f t="shared" si="15"/>
        <v>454865288</v>
      </c>
      <c r="P89" s="69">
        <f t="shared" si="15"/>
        <v>64172412</v>
      </c>
      <c r="Q89" s="55">
        <f t="shared" si="15"/>
        <v>130186501</v>
      </c>
      <c r="R89" s="70">
        <f t="shared" si="15"/>
        <v>162325254</v>
      </c>
      <c r="S89" s="70">
        <f t="shared" si="15"/>
        <v>356684167</v>
      </c>
      <c r="T89" s="69">
        <f t="shared" si="15"/>
        <v>91552240</v>
      </c>
      <c r="U89" s="55">
        <f t="shared" si="15"/>
        <v>110606580</v>
      </c>
      <c r="V89" s="70">
        <f t="shared" si="15"/>
        <v>138340805</v>
      </c>
      <c r="W89" s="70">
        <f t="shared" si="15"/>
        <v>340499625</v>
      </c>
    </row>
    <row r="90" spans="1:23" ht="16.5">
      <c r="A90" s="37"/>
      <c r="B90" s="38" t="s">
        <v>176</v>
      </c>
      <c r="C90" s="39"/>
      <c r="D90" s="56">
        <f>SUM(D61,D63:D67,D69:D74,D76:D82,D84:D88)</f>
        <v>10360135048</v>
      </c>
      <c r="E90" s="57">
        <f>SUM(E61,E63:E67,E69:E74,E76:E82,E84:E88)</f>
        <v>10591915937</v>
      </c>
      <c r="F90" s="57">
        <f>SUM(F61,F63:F67,F69:F74,F76:F82,F84:F88)</f>
        <v>8388359780</v>
      </c>
      <c r="G90" s="8">
        <f t="shared" si="10"/>
        <v>0.791958681497606</v>
      </c>
      <c r="H90" s="71">
        <f aca="true" t="shared" si="16" ref="H90:W90">SUM(H61,H63:H67,H69:H74,H76:H82,H84:H88)</f>
        <v>582762361</v>
      </c>
      <c r="I90" s="57">
        <f t="shared" si="16"/>
        <v>682317859</v>
      </c>
      <c r="J90" s="72">
        <f t="shared" si="16"/>
        <v>762566007</v>
      </c>
      <c r="K90" s="72">
        <f t="shared" si="16"/>
        <v>2027646227</v>
      </c>
      <c r="L90" s="71">
        <f t="shared" si="16"/>
        <v>742628306</v>
      </c>
      <c r="M90" s="57">
        <f t="shared" si="16"/>
        <v>602074328</v>
      </c>
      <c r="N90" s="72">
        <f t="shared" si="16"/>
        <v>870992188</v>
      </c>
      <c r="O90" s="72">
        <f t="shared" si="16"/>
        <v>2215694822</v>
      </c>
      <c r="P90" s="71">
        <f t="shared" si="16"/>
        <v>621770648</v>
      </c>
      <c r="Q90" s="57">
        <f t="shared" si="16"/>
        <v>713377013</v>
      </c>
      <c r="R90" s="72">
        <f t="shared" si="16"/>
        <v>823022716</v>
      </c>
      <c r="S90" s="72">
        <f t="shared" si="16"/>
        <v>2158170377</v>
      </c>
      <c r="T90" s="71">
        <f t="shared" si="16"/>
        <v>654349289</v>
      </c>
      <c r="U90" s="57">
        <f t="shared" si="16"/>
        <v>567688249</v>
      </c>
      <c r="V90" s="72">
        <f t="shared" si="16"/>
        <v>764810816</v>
      </c>
      <c r="W90" s="72">
        <f t="shared" si="16"/>
        <v>1986848354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177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22</v>
      </c>
      <c r="B93" s="32" t="s">
        <v>178</v>
      </c>
      <c r="C93" s="33" t="s">
        <v>179</v>
      </c>
      <c r="D93" s="52">
        <v>21151308313</v>
      </c>
      <c r="E93" s="53">
        <v>21085004327</v>
      </c>
      <c r="F93" s="53">
        <v>20396133014</v>
      </c>
      <c r="G93" s="6">
        <f aca="true" t="shared" si="17" ref="G93:G99">IF($E93=0,0,$F93/$E93)</f>
        <v>0.9673288512387034</v>
      </c>
      <c r="H93" s="67">
        <v>1656465057</v>
      </c>
      <c r="I93" s="53">
        <v>2040967625</v>
      </c>
      <c r="J93" s="68">
        <v>1704885445</v>
      </c>
      <c r="K93" s="68">
        <v>5402318127</v>
      </c>
      <c r="L93" s="67">
        <v>1608647697</v>
      </c>
      <c r="M93" s="53">
        <v>1570963631</v>
      </c>
      <c r="N93" s="68">
        <v>1509929339</v>
      </c>
      <c r="O93" s="68">
        <v>4689540667</v>
      </c>
      <c r="P93" s="67">
        <v>1516943635</v>
      </c>
      <c r="Q93" s="53">
        <v>1541117116</v>
      </c>
      <c r="R93" s="68">
        <v>1819445223</v>
      </c>
      <c r="S93" s="68">
        <v>4877505974</v>
      </c>
      <c r="T93" s="67">
        <v>1437567104</v>
      </c>
      <c r="U93" s="53">
        <v>1751126968</v>
      </c>
      <c r="V93" s="68">
        <v>2238074174</v>
      </c>
      <c r="W93" s="68">
        <v>5426768246</v>
      </c>
    </row>
    <row r="94" spans="1:23" ht="12.75">
      <c r="A94" s="31" t="s">
        <v>22</v>
      </c>
      <c r="B94" s="32" t="s">
        <v>180</v>
      </c>
      <c r="C94" s="33" t="s">
        <v>181</v>
      </c>
      <c r="D94" s="52">
        <v>28561967681</v>
      </c>
      <c r="E94" s="53">
        <v>29358253681</v>
      </c>
      <c r="F94" s="53">
        <v>28533452331</v>
      </c>
      <c r="G94" s="6">
        <f t="shared" si="17"/>
        <v>0.9719056399279705</v>
      </c>
      <c r="H94" s="67">
        <v>2440818422</v>
      </c>
      <c r="I94" s="53">
        <v>3069229156</v>
      </c>
      <c r="J94" s="68">
        <v>2049625833</v>
      </c>
      <c r="K94" s="68">
        <v>7559673411</v>
      </c>
      <c r="L94" s="67">
        <v>2136042483</v>
      </c>
      <c r="M94" s="53">
        <v>2668110608</v>
      </c>
      <c r="N94" s="68">
        <v>2075697601</v>
      </c>
      <c r="O94" s="68">
        <v>6879850692</v>
      </c>
      <c r="P94" s="67">
        <v>2099183090</v>
      </c>
      <c r="Q94" s="53">
        <v>2274239758</v>
      </c>
      <c r="R94" s="68">
        <v>2267822013</v>
      </c>
      <c r="S94" s="68">
        <v>6641244861</v>
      </c>
      <c r="T94" s="67">
        <v>2169414091</v>
      </c>
      <c r="U94" s="53">
        <v>2138052230</v>
      </c>
      <c r="V94" s="68">
        <v>3145217046</v>
      </c>
      <c r="W94" s="68">
        <v>7452683367</v>
      </c>
    </row>
    <row r="95" spans="1:23" ht="12.75">
      <c r="A95" s="31" t="s">
        <v>22</v>
      </c>
      <c r="B95" s="32" t="s">
        <v>182</v>
      </c>
      <c r="C95" s="33" t="s">
        <v>183</v>
      </c>
      <c r="D95" s="52">
        <v>18218843639</v>
      </c>
      <c r="E95" s="53">
        <v>18403368961</v>
      </c>
      <c r="F95" s="53">
        <v>17708114358</v>
      </c>
      <c r="G95" s="6">
        <f t="shared" si="17"/>
        <v>0.9622213408602867</v>
      </c>
      <c r="H95" s="67">
        <v>721469336</v>
      </c>
      <c r="I95" s="53">
        <v>1493479357</v>
      </c>
      <c r="J95" s="68">
        <v>1712359674</v>
      </c>
      <c r="K95" s="68">
        <v>3927308367</v>
      </c>
      <c r="L95" s="67">
        <v>1357211045</v>
      </c>
      <c r="M95" s="53">
        <v>1605246867</v>
      </c>
      <c r="N95" s="68">
        <v>1375709255</v>
      </c>
      <c r="O95" s="68">
        <v>4338167167</v>
      </c>
      <c r="P95" s="67">
        <v>1386678995</v>
      </c>
      <c r="Q95" s="53">
        <v>1318941198</v>
      </c>
      <c r="R95" s="68">
        <v>1301852338</v>
      </c>
      <c r="S95" s="68">
        <v>4007472531</v>
      </c>
      <c r="T95" s="67">
        <v>1186191966</v>
      </c>
      <c r="U95" s="53">
        <v>1580832765</v>
      </c>
      <c r="V95" s="68">
        <v>2668141562</v>
      </c>
      <c r="W95" s="68">
        <v>5435166293</v>
      </c>
    </row>
    <row r="96" spans="1:23" ht="16.5">
      <c r="A96" s="34"/>
      <c r="B96" s="35" t="s">
        <v>27</v>
      </c>
      <c r="C96" s="36"/>
      <c r="D96" s="54">
        <f>SUM(D93:D95)</f>
        <v>67932119633</v>
      </c>
      <c r="E96" s="55">
        <f>SUM(E93:E95)</f>
        <v>68846626969</v>
      </c>
      <c r="F96" s="55">
        <f>SUM(F93:F95)</f>
        <v>66637699703</v>
      </c>
      <c r="G96" s="7">
        <f t="shared" si="17"/>
        <v>0.9679152434440307</v>
      </c>
      <c r="H96" s="69">
        <f aca="true" t="shared" si="18" ref="H96:W96">SUM(H93:H95)</f>
        <v>4818752815</v>
      </c>
      <c r="I96" s="55">
        <f t="shared" si="18"/>
        <v>6603676138</v>
      </c>
      <c r="J96" s="70">
        <f t="shared" si="18"/>
        <v>5466870952</v>
      </c>
      <c r="K96" s="70">
        <f t="shared" si="18"/>
        <v>16889299905</v>
      </c>
      <c r="L96" s="69">
        <f t="shared" si="18"/>
        <v>5101901225</v>
      </c>
      <c r="M96" s="55">
        <f t="shared" si="18"/>
        <v>5844321106</v>
      </c>
      <c r="N96" s="70">
        <f t="shared" si="18"/>
        <v>4961336195</v>
      </c>
      <c r="O96" s="70">
        <f t="shared" si="18"/>
        <v>15907558526</v>
      </c>
      <c r="P96" s="69">
        <f t="shared" si="18"/>
        <v>5002805720</v>
      </c>
      <c r="Q96" s="55">
        <f t="shared" si="18"/>
        <v>5134298072</v>
      </c>
      <c r="R96" s="70">
        <f t="shared" si="18"/>
        <v>5389119574</v>
      </c>
      <c r="S96" s="70">
        <f t="shared" si="18"/>
        <v>15526223366</v>
      </c>
      <c r="T96" s="69">
        <f t="shared" si="18"/>
        <v>4793173161</v>
      </c>
      <c r="U96" s="55">
        <f t="shared" si="18"/>
        <v>5470011963</v>
      </c>
      <c r="V96" s="70">
        <f t="shared" si="18"/>
        <v>8051432782</v>
      </c>
      <c r="W96" s="70">
        <f t="shared" si="18"/>
        <v>18314617906</v>
      </c>
    </row>
    <row r="97" spans="1:23" ht="12.75">
      <c r="A97" s="31" t="s">
        <v>28</v>
      </c>
      <c r="B97" s="32" t="s">
        <v>184</v>
      </c>
      <c r="C97" s="33" t="s">
        <v>185</v>
      </c>
      <c r="D97" s="52">
        <v>3362656834</v>
      </c>
      <c r="E97" s="53">
        <v>3822930200</v>
      </c>
      <c r="F97" s="53">
        <v>2704095984</v>
      </c>
      <c r="G97" s="6">
        <f t="shared" si="17"/>
        <v>0.7073359550221451</v>
      </c>
      <c r="H97" s="67">
        <v>221360386</v>
      </c>
      <c r="I97" s="53">
        <v>268255289</v>
      </c>
      <c r="J97" s="68">
        <v>291484660</v>
      </c>
      <c r="K97" s="68">
        <v>781100335</v>
      </c>
      <c r="L97" s="67">
        <v>226196428</v>
      </c>
      <c r="M97" s="53">
        <v>226991321</v>
      </c>
      <c r="N97" s="68">
        <v>225161427</v>
      </c>
      <c r="O97" s="68">
        <v>678349176</v>
      </c>
      <c r="P97" s="67">
        <v>206909053</v>
      </c>
      <c r="Q97" s="53">
        <v>214811934</v>
      </c>
      <c r="R97" s="68">
        <v>233116781</v>
      </c>
      <c r="S97" s="68">
        <v>654837768</v>
      </c>
      <c r="T97" s="67">
        <v>224413799</v>
      </c>
      <c r="U97" s="53">
        <v>204475884</v>
      </c>
      <c r="V97" s="68">
        <v>160919022</v>
      </c>
      <c r="W97" s="68">
        <v>589808705</v>
      </c>
    </row>
    <row r="98" spans="1:23" ht="12.75">
      <c r="A98" s="31" t="s">
        <v>28</v>
      </c>
      <c r="B98" s="32" t="s">
        <v>186</v>
      </c>
      <c r="C98" s="33" t="s">
        <v>187</v>
      </c>
      <c r="D98" s="52">
        <v>549765673</v>
      </c>
      <c r="E98" s="53">
        <v>565272957</v>
      </c>
      <c r="F98" s="53">
        <v>409627591</v>
      </c>
      <c r="G98" s="6">
        <f t="shared" si="17"/>
        <v>0.7246544981984695</v>
      </c>
      <c r="H98" s="67">
        <v>12341028</v>
      </c>
      <c r="I98" s="53">
        <v>40037378</v>
      </c>
      <c r="J98" s="68">
        <v>37197397</v>
      </c>
      <c r="K98" s="68">
        <v>89575803</v>
      </c>
      <c r="L98" s="67">
        <v>32259671</v>
      </c>
      <c r="M98" s="53">
        <v>39635262</v>
      </c>
      <c r="N98" s="68">
        <v>42101092</v>
      </c>
      <c r="O98" s="68">
        <v>113996025</v>
      </c>
      <c r="P98" s="67">
        <v>23858511</v>
      </c>
      <c r="Q98" s="53">
        <v>40299948</v>
      </c>
      <c r="R98" s="68">
        <v>33692448</v>
      </c>
      <c r="S98" s="68">
        <v>97850907</v>
      </c>
      <c r="T98" s="67">
        <v>31710147</v>
      </c>
      <c r="U98" s="53">
        <v>34067757</v>
      </c>
      <c r="V98" s="68">
        <v>42426952</v>
      </c>
      <c r="W98" s="68">
        <v>108204856</v>
      </c>
    </row>
    <row r="99" spans="1:23" ht="12.75">
      <c r="A99" s="31" t="s">
        <v>28</v>
      </c>
      <c r="B99" s="32" t="s">
        <v>188</v>
      </c>
      <c r="C99" s="33" t="s">
        <v>189</v>
      </c>
      <c r="D99" s="52">
        <v>390316444</v>
      </c>
      <c r="E99" s="53">
        <v>390316444</v>
      </c>
      <c r="F99" s="53">
        <v>399379796</v>
      </c>
      <c r="G99" s="6">
        <f t="shared" si="17"/>
        <v>1.023220523089209</v>
      </c>
      <c r="H99" s="67">
        <v>35390563</v>
      </c>
      <c r="I99" s="53">
        <v>41903385</v>
      </c>
      <c r="J99" s="68">
        <v>40052748</v>
      </c>
      <c r="K99" s="68">
        <v>117346696</v>
      </c>
      <c r="L99" s="67">
        <v>31405281</v>
      </c>
      <c r="M99" s="53">
        <v>29478114</v>
      </c>
      <c r="N99" s="68">
        <v>29844504</v>
      </c>
      <c r="O99" s="68">
        <v>90727899</v>
      </c>
      <c r="P99" s="67">
        <v>27784094</v>
      </c>
      <c r="Q99" s="53">
        <v>33706418</v>
      </c>
      <c r="R99" s="68">
        <v>26615878</v>
      </c>
      <c r="S99" s="68">
        <v>88106390</v>
      </c>
      <c r="T99" s="67">
        <v>29583880</v>
      </c>
      <c r="U99" s="53">
        <v>42075903</v>
      </c>
      <c r="V99" s="68">
        <v>31539028</v>
      </c>
      <c r="W99" s="68">
        <v>103198811</v>
      </c>
    </row>
    <row r="100" spans="1:23" ht="12.75">
      <c r="A100" s="31" t="s">
        <v>47</v>
      </c>
      <c r="B100" s="32" t="s">
        <v>190</v>
      </c>
      <c r="C100" s="33" t="s">
        <v>191</v>
      </c>
      <c r="D100" s="52">
        <v>354050736</v>
      </c>
      <c r="E100" s="53">
        <v>354050736</v>
      </c>
      <c r="F100" s="53">
        <v>348078706</v>
      </c>
      <c r="G100" s="6">
        <f aca="true" t="shared" si="19" ref="G100:G108">IF($E100=0,0,$F100/$E100)</f>
        <v>0.9831322762735338</v>
      </c>
      <c r="H100" s="67">
        <v>24304497</v>
      </c>
      <c r="I100" s="53">
        <v>26691991</v>
      </c>
      <c r="J100" s="68">
        <v>36388164</v>
      </c>
      <c r="K100" s="68">
        <v>87384652</v>
      </c>
      <c r="L100" s="67">
        <v>25441782</v>
      </c>
      <c r="M100" s="53">
        <v>29023662</v>
      </c>
      <c r="N100" s="68">
        <v>27094557</v>
      </c>
      <c r="O100" s="68">
        <v>81560001</v>
      </c>
      <c r="P100" s="67">
        <v>28236752</v>
      </c>
      <c r="Q100" s="53">
        <v>38398369</v>
      </c>
      <c r="R100" s="68">
        <v>28488178</v>
      </c>
      <c r="S100" s="68">
        <v>95123299</v>
      </c>
      <c r="T100" s="67">
        <v>24435459</v>
      </c>
      <c r="U100" s="53">
        <v>25483639</v>
      </c>
      <c r="V100" s="68">
        <v>34091656</v>
      </c>
      <c r="W100" s="68">
        <v>84010754</v>
      </c>
    </row>
    <row r="101" spans="1:23" ht="16.5">
      <c r="A101" s="34"/>
      <c r="B101" s="35" t="s">
        <v>192</v>
      </c>
      <c r="C101" s="36"/>
      <c r="D101" s="54">
        <f>SUM(D97:D100)</f>
        <v>4656789687</v>
      </c>
      <c r="E101" s="55">
        <f>SUM(E97:E100)</f>
        <v>5132570337</v>
      </c>
      <c r="F101" s="55">
        <f>SUM(F97:F100)</f>
        <v>3861182077</v>
      </c>
      <c r="G101" s="7">
        <f t="shared" si="19"/>
        <v>0.7522901438223388</v>
      </c>
      <c r="H101" s="69">
        <f aca="true" t="shared" si="20" ref="H101:W101">SUM(H97:H100)</f>
        <v>293396474</v>
      </c>
      <c r="I101" s="55">
        <f t="shared" si="20"/>
        <v>376888043</v>
      </c>
      <c r="J101" s="70">
        <f t="shared" si="20"/>
        <v>405122969</v>
      </c>
      <c r="K101" s="70">
        <f t="shared" si="20"/>
        <v>1075407486</v>
      </c>
      <c r="L101" s="69">
        <f t="shared" si="20"/>
        <v>315303162</v>
      </c>
      <c r="M101" s="55">
        <f t="shared" si="20"/>
        <v>325128359</v>
      </c>
      <c r="N101" s="70">
        <f t="shared" si="20"/>
        <v>324201580</v>
      </c>
      <c r="O101" s="70">
        <f t="shared" si="20"/>
        <v>964633101</v>
      </c>
      <c r="P101" s="69">
        <f t="shared" si="20"/>
        <v>286788410</v>
      </c>
      <c r="Q101" s="55">
        <f t="shared" si="20"/>
        <v>327216669</v>
      </c>
      <c r="R101" s="70">
        <f t="shared" si="20"/>
        <v>321913285</v>
      </c>
      <c r="S101" s="70">
        <f t="shared" si="20"/>
        <v>935918364</v>
      </c>
      <c r="T101" s="69">
        <f t="shared" si="20"/>
        <v>310143285</v>
      </c>
      <c r="U101" s="55">
        <f t="shared" si="20"/>
        <v>306103183</v>
      </c>
      <c r="V101" s="70">
        <f t="shared" si="20"/>
        <v>268976658</v>
      </c>
      <c r="W101" s="70">
        <f t="shared" si="20"/>
        <v>885223126</v>
      </c>
    </row>
    <row r="102" spans="1:23" ht="12.75">
      <c r="A102" s="31" t="s">
        <v>28</v>
      </c>
      <c r="B102" s="32" t="s">
        <v>193</v>
      </c>
      <c r="C102" s="33" t="s">
        <v>194</v>
      </c>
      <c r="D102" s="52">
        <v>1374612047</v>
      </c>
      <c r="E102" s="53">
        <v>1663896050</v>
      </c>
      <c r="F102" s="53">
        <v>1659669766</v>
      </c>
      <c r="G102" s="6">
        <f t="shared" si="19"/>
        <v>0.997460007192156</v>
      </c>
      <c r="H102" s="67">
        <v>56339808</v>
      </c>
      <c r="I102" s="53">
        <v>130167294</v>
      </c>
      <c r="J102" s="68">
        <v>135363026</v>
      </c>
      <c r="K102" s="68">
        <v>321870128</v>
      </c>
      <c r="L102" s="67">
        <v>83617100</v>
      </c>
      <c r="M102" s="53">
        <v>163080119</v>
      </c>
      <c r="N102" s="68">
        <v>116211763</v>
      </c>
      <c r="O102" s="68">
        <v>362908982</v>
      </c>
      <c r="P102" s="67">
        <v>108342457</v>
      </c>
      <c r="Q102" s="53">
        <v>231885425</v>
      </c>
      <c r="R102" s="68">
        <v>152487709</v>
      </c>
      <c r="S102" s="68">
        <v>492715591</v>
      </c>
      <c r="T102" s="67">
        <v>126392522</v>
      </c>
      <c r="U102" s="53">
        <v>125926292</v>
      </c>
      <c r="V102" s="68">
        <v>229856251</v>
      </c>
      <c r="W102" s="68">
        <v>482175065</v>
      </c>
    </row>
    <row r="103" spans="1:23" ht="12.75">
      <c r="A103" s="31" t="s">
        <v>28</v>
      </c>
      <c r="B103" s="32" t="s">
        <v>195</v>
      </c>
      <c r="C103" s="33" t="s">
        <v>196</v>
      </c>
      <c r="D103" s="52">
        <v>704449575</v>
      </c>
      <c r="E103" s="53">
        <v>796882107</v>
      </c>
      <c r="F103" s="53">
        <v>606389763</v>
      </c>
      <c r="G103" s="6">
        <f t="shared" si="19"/>
        <v>0.7609529159625114</v>
      </c>
      <c r="H103" s="67">
        <v>20891014</v>
      </c>
      <c r="I103" s="53">
        <v>56345893</v>
      </c>
      <c r="J103" s="68">
        <v>62623213</v>
      </c>
      <c r="K103" s="68">
        <v>139860120</v>
      </c>
      <c r="L103" s="67">
        <v>29631649</v>
      </c>
      <c r="M103" s="53">
        <v>67720697</v>
      </c>
      <c r="N103" s="68">
        <v>48198536</v>
      </c>
      <c r="O103" s="68">
        <v>145550882</v>
      </c>
      <c r="P103" s="67">
        <v>42953097</v>
      </c>
      <c r="Q103" s="53">
        <v>54343654</v>
      </c>
      <c r="R103" s="68">
        <v>73129204</v>
      </c>
      <c r="S103" s="68">
        <v>170425955</v>
      </c>
      <c r="T103" s="67">
        <v>44663490</v>
      </c>
      <c r="U103" s="53">
        <v>53389035</v>
      </c>
      <c r="V103" s="68">
        <v>52500281</v>
      </c>
      <c r="W103" s="68">
        <v>150552806</v>
      </c>
    </row>
    <row r="104" spans="1:23" ht="12.75">
      <c r="A104" s="31" t="s">
        <v>28</v>
      </c>
      <c r="B104" s="32" t="s">
        <v>197</v>
      </c>
      <c r="C104" s="33" t="s">
        <v>198</v>
      </c>
      <c r="D104" s="52">
        <v>355442184</v>
      </c>
      <c r="E104" s="53">
        <v>405818000</v>
      </c>
      <c r="F104" s="53">
        <v>385843493</v>
      </c>
      <c r="G104" s="6">
        <f t="shared" si="19"/>
        <v>0.9507796425984062</v>
      </c>
      <c r="H104" s="67">
        <v>20026638</v>
      </c>
      <c r="I104" s="53">
        <v>27529172</v>
      </c>
      <c r="J104" s="68">
        <v>25670722</v>
      </c>
      <c r="K104" s="68">
        <v>73226532</v>
      </c>
      <c r="L104" s="67">
        <v>24458527</v>
      </c>
      <c r="M104" s="53">
        <v>24428555</v>
      </c>
      <c r="N104" s="68">
        <v>27802824</v>
      </c>
      <c r="O104" s="68">
        <v>76689906</v>
      </c>
      <c r="P104" s="67">
        <v>40086795</v>
      </c>
      <c r="Q104" s="53">
        <v>47382113</v>
      </c>
      <c r="R104" s="68">
        <v>40286945</v>
      </c>
      <c r="S104" s="68">
        <v>127755853</v>
      </c>
      <c r="T104" s="67">
        <v>33619783</v>
      </c>
      <c r="U104" s="53">
        <v>34951922</v>
      </c>
      <c r="V104" s="68">
        <v>39599497</v>
      </c>
      <c r="W104" s="68">
        <v>108171202</v>
      </c>
    </row>
    <row r="105" spans="1:23" ht="12.75">
      <c r="A105" s="31" t="s">
        <v>28</v>
      </c>
      <c r="B105" s="32" t="s">
        <v>199</v>
      </c>
      <c r="C105" s="33" t="s">
        <v>200</v>
      </c>
      <c r="D105" s="52">
        <v>1336288878</v>
      </c>
      <c r="E105" s="53">
        <v>1336288878</v>
      </c>
      <c r="F105" s="53">
        <v>777663935</v>
      </c>
      <c r="G105" s="6">
        <f t="shared" si="19"/>
        <v>0.5819579492152295</v>
      </c>
      <c r="H105" s="67">
        <v>27617274</v>
      </c>
      <c r="I105" s="53">
        <v>69056138</v>
      </c>
      <c r="J105" s="68">
        <v>65358133</v>
      </c>
      <c r="K105" s="68">
        <v>162031545</v>
      </c>
      <c r="L105" s="67">
        <v>63547518</v>
      </c>
      <c r="M105" s="53">
        <v>53425732</v>
      </c>
      <c r="N105" s="68">
        <v>179821824</v>
      </c>
      <c r="O105" s="68">
        <v>296795074</v>
      </c>
      <c r="P105" s="67">
        <v>39198819</v>
      </c>
      <c r="Q105" s="53">
        <v>55126054</v>
      </c>
      <c r="R105" s="68">
        <v>52919316</v>
      </c>
      <c r="S105" s="68">
        <v>147244189</v>
      </c>
      <c r="T105" s="67">
        <v>56929907</v>
      </c>
      <c r="U105" s="53">
        <v>46988800</v>
      </c>
      <c r="V105" s="68">
        <v>67674420</v>
      </c>
      <c r="W105" s="68">
        <v>171593127</v>
      </c>
    </row>
    <row r="106" spans="1:23" ht="12.75">
      <c r="A106" s="31" t="s">
        <v>47</v>
      </c>
      <c r="B106" s="32" t="s">
        <v>201</v>
      </c>
      <c r="C106" s="33" t="s">
        <v>202</v>
      </c>
      <c r="D106" s="52">
        <v>252132300</v>
      </c>
      <c r="E106" s="53">
        <v>288747300</v>
      </c>
      <c r="F106" s="53">
        <v>244196099</v>
      </c>
      <c r="G106" s="6">
        <f t="shared" si="19"/>
        <v>0.8457086836829297</v>
      </c>
      <c r="H106" s="67">
        <v>17037848</v>
      </c>
      <c r="I106" s="53">
        <v>18422719</v>
      </c>
      <c r="J106" s="68">
        <v>24453719</v>
      </c>
      <c r="K106" s="68">
        <v>59914286</v>
      </c>
      <c r="L106" s="67">
        <v>19478033</v>
      </c>
      <c r="M106" s="53">
        <v>15705770</v>
      </c>
      <c r="N106" s="68">
        <v>21078571</v>
      </c>
      <c r="O106" s="68">
        <v>56262374</v>
      </c>
      <c r="P106" s="67">
        <v>17245488</v>
      </c>
      <c r="Q106" s="53">
        <v>15759245</v>
      </c>
      <c r="R106" s="68">
        <v>20343676</v>
      </c>
      <c r="S106" s="68">
        <v>53348409</v>
      </c>
      <c r="T106" s="67">
        <v>17330655</v>
      </c>
      <c r="U106" s="53">
        <v>22698125</v>
      </c>
      <c r="V106" s="68">
        <v>34642250</v>
      </c>
      <c r="W106" s="68">
        <v>74671030</v>
      </c>
    </row>
    <row r="107" spans="1:23" ht="16.5">
      <c r="A107" s="34"/>
      <c r="B107" s="35" t="s">
        <v>203</v>
      </c>
      <c r="C107" s="36"/>
      <c r="D107" s="54">
        <f>SUM(D102:D106)</f>
        <v>4022924984</v>
      </c>
      <c r="E107" s="55">
        <f>SUM(E102:E106)</f>
        <v>4491632335</v>
      </c>
      <c r="F107" s="55">
        <f>SUM(F102:F106)</f>
        <v>3673763056</v>
      </c>
      <c r="G107" s="7">
        <f t="shared" si="19"/>
        <v>0.8179126834075567</v>
      </c>
      <c r="H107" s="69">
        <f aca="true" t="shared" si="21" ref="H107:W107">SUM(H102:H106)</f>
        <v>141912582</v>
      </c>
      <c r="I107" s="55">
        <f t="shared" si="21"/>
        <v>301521216</v>
      </c>
      <c r="J107" s="70">
        <f t="shared" si="21"/>
        <v>313468813</v>
      </c>
      <c r="K107" s="70">
        <f t="shared" si="21"/>
        <v>756902611</v>
      </c>
      <c r="L107" s="69">
        <f t="shared" si="21"/>
        <v>220732827</v>
      </c>
      <c r="M107" s="55">
        <f t="shared" si="21"/>
        <v>324360873</v>
      </c>
      <c r="N107" s="70">
        <f t="shared" si="21"/>
        <v>393113518</v>
      </c>
      <c r="O107" s="70">
        <f t="shared" si="21"/>
        <v>938207218</v>
      </c>
      <c r="P107" s="69">
        <f t="shared" si="21"/>
        <v>247826656</v>
      </c>
      <c r="Q107" s="55">
        <f t="shared" si="21"/>
        <v>404496491</v>
      </c>
      <c r="R107" s="70">
        <f t="shared" si="21"/>
        <v>339166850</v>
      </c>
      <c r="S107" s="70">
        <f t="shared" si="21"/>
        <v>991489997</v>
      </c>
      <c r="T107" s="69">
        <f t="shared" si="21"/>
        <v>278936357</v>
      </c>
      <c r="U107" s="55">
        <f t="shared" si="21"/>
        <v>283954174</v>
      </c>
      <c r="V107" s="70">
        <f t="shared" si="21"/>
        <v>424272699</v>
      </c>
      <c r="W107" s="70">
        <f t="shared" si="21"/>
        <v>987163230</v>
      </c>
    </row>
    <row r="108" spans="1:23" ht="16.5">
      <c r="A108" s="37"/>
      <c r="B108" s="38" t="s">
        <v>204</v>
      </c>
      <c r="C108" s="39"/>
      <c r="D108" s="56">
        <f>SUM(D93:D95,D97:D100,D102:D106)</f>
        <v>76611834304</v>
      </c>
      <c r="E108" s="57">
        <f>SUM(E93:E95,E97:E100,E102:E106)</f>
        <v>78470829641</v>
      </c>
      <c r="F108" s="57">
        <f>SUM(F93:F95,F97:F100,F102:F106)</f>
        <v>74172644836</v>
      </c>
      <c r="G108" s="8">
        <f t="shared" si="19"/>
        <v>0.945225699477577</v>
      </c>
      <c r="H108" s="71">
        <f aca="true" t="shared" si="22" ref="H108:W108">SUM(H93:H95,H97:H100,H102:H106)</f>
        <v>5254061871</v>
      </c>
      <c r="I108" s="57">
        <f t="shared" si="22"/>
        <v>7282085397</v>
      </c>
      <c r="J108" s="72">
        <f t="shared" si="22"/>
        <v>6185462734</v>
      </c>
      <c r="K108" s="72">
        <f t="shared" si="22"/>
        <v>18721610002</v>
      </c>
      <c r="L108" s="71">
        <f t="shared" si="22"/>
        <v>5637937214</v>
      </c>
      <c r="M108" s="57">
        <f t="shared" si="22"/>
        <v>6493810338</v>
      </c>
      <c r="N108" s="72">
        <f t="shared" si="22"/>
        <v>5678651293</v>
      </c>
      <c r="O108" s="72">
        <f t="shared" si="22"/>
        <v>17810398845</v>
      </c>
      <c r="P108" s="71">
        <f t="shared" si="22"/>
        <v>5537420786</v>
      </c>
      <c r="Q108" s="57">
        <f t="shared" si="22"/>
        <v>5866011232</v>
      </c>
      <c r="R108" s="72">
        <f t="shared" si="22"/>
        <v>6050199709</v>
      </c>
      <c r="S108" s="72">
        <f t="shared" si="22"/>
        <v>17453631727</v>
      </c>
      <c r="T108" s="71">
        <f t="shared" si="22"/>
        <v>5382252803</v>
      </c>
      <c r="U108" s="57">
        <f t="shared" si="22"/>
        <v>6060069320</v>
      </c>
      <c r="V108" s="72">
        <f t="shared" si="22"/>
        <v>8744682139</v>
      </c>
      <c r="W108" s="72">
        <f t="shared" si="22"/>
        <v>20187004262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205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22</v>
      </c>
      <c r="B111" s="32" t="s">
        <v>206</v>
      </c>
      <c r="C111" s="33" t="s">
        <v>207</v>
      </c>
      <c r="D111" s="52">
        <v>23583184220</v>
      </c>
      <c r="E111" s="53">
        <v>23966381226</v>
      </c>
      <c r="F111" s="53">
        <v>22599958723</v>
      </c>
      <c r="G111" s="6">
        <f aca="true" t="shared" si="23" ref="G111:G142">IF($E111=0,0,$F111/$E111)</f>
        <v>0.9429858646528733</v>
      </c>
      <c r="H111" s="67">
        <v>1803186269</v>
      </c>
      <c r="I111" s="53">
        <v>1749400578</v>
      </c>
      <c r="J111" s="68">
        <v>1716609033</v>
      </c>
      <c r="K111" s="68">
        <v>5269195880</v>
      </c>
      <c r="L111" s="67">
        <v>1682535867</v>
      </c>
      <c r="M111" s="53">
        <v>2019220569</v>
      </c>
      <c r="N111" s="68">
        <v>1571592621</v>
      </c>
      <c r="O111" s="68">
        <v>5273349057</v>
      </c>
      <c r="P111" s="67">
        <v>1779933462</v>
      </c>
      <c r="Q111" s="53">
        <v>1793421167</v>
      </c>
      <c r="R111" s="68">
        <v>1685087904</v>
      </c>
      <c r="S111" s="68">
        <v>5258442533</v>
      </c>
      <c r="T111" s="67">
        <v>1768856333</v>
      </c>
      <c r="U111" s="53">
        <v>1741283673</v>
      </c>
      <c r="V111" s="68">
        <v>3288831247</v>
      </c>
      <c r="W111" s="68">
        <v>6798971253</v>
      </c>
    </row>
    <row r="112" spans="1:23" ht="16.5">
      <c r="A112" s="34"/>
      <c r="B112" s="35" t="s">
        <v>27</v>
      </c>
      <c r="C112" s="36"/>
      <c r="D112" s="54">
        <f>D111</f>
        <v>23583184220</v>
      </c>
      <c r="E112" s="55">
        <f>E111</f>
        <v>23966381226</v>
      </c>
      <c r="F112" s="55">
        <f>F111</f>
        <v>22599958723</v>
      </c>
      <c r="G112" s="7">
        <f t="shared" si="23"/>
        <v>0.9429858646528733</v>
      </c>
      <c r="H112" s="69">
        <f aca="true" t="shared" si="24" ref="H112:W112">H111</f>
        <v>1803186269</v>
      </c>
      <c r="I112" s="55">
        <f t="shared" si="24"/>
        <v>1749400578</v>
      </c>
      <c r="J112" s="70">
        <f t="shared" si="24"/>
        <v>1716609033</v>
      </c>
      <c r="K112" s="70">
        <f t="shared" si="24"/>
        <v>5269195880</v>
      </c>
      <c r="L112" s="69">
        <f t="shared" si="24"/>
        <v>1682535867</v>
      </c>
      <c r="M112" s="55">
        <f t="shared" si="24"/>
        <v>2019220569</v>
      </c>
      <c r="N112" s="70">
        <f t="shared" si="24"/>
        <v>1571592621</v>
      </c>
      <c r="O112" s="70">
        <f t="shared" si="24"/>
        <v>5273349057</v>
      </c>
      <c r="P112" s="69">
        <f t="shared" si="24"/>
        <v>1779933462</v>
      </c>
      <c r="Q112" s="55">
        <f t="shared" si="24"/>
        <v>1793421167</v>
      </c>
      <c r="R112" s="70">
        <f t="shared" si="24"/>
        <v>1685087904</v>
      </c>
      <c r="S112" s="70">
        <f t="shared" si="24"/>
        <v>5258442533</v>
      </c>
      <c r="T112" s="69">
        <f t="shared" si="24"/>
        <v>1768856333</v>
      </c>
      <c r="U112" s="55">
        <f t="shared" si="24"/>
        <v>1741283673</v>
      </c>
      <c r="V112" s="70">
        <f t="shared" si="24"/>
        <v>3288831247</v>
      </c>
      <c r="W112" s="70">
        <f t="shared" si="24"/>
        <v>6798971253</v>
      </c>
    </row>
    <row r="113" spans="1:23" ht="12.75">
      <c r="A113" s="31" t="s">
        <v>28</v>
      </c>
      <c r="B113" s="32" t="s">
        <v>208</v>
      </c>
      <c r="C113" s="33" t="s">
        <v>209</v>
      </c>
      <c r="D113" s="52">
        <v>48019881</v>
      </c>
      <c r="E113" s="53">
        <v>11267226</v>
      </c>
      <c r="F113" s="53">
        <v>62585427</v>
      </c>
      <c r="G113" s="6">
        <f t="shared" si="23"/>
        <v>5.5546437960861</v>
      </c>
      <c r="H113" s="67">
        <v>3607261</v>
      </c>
      <c r="I113" s="53">
        <v>4324056</v>
      </c>
      <c r="J113" s="68">
        <v>4567287</v>
      </c>
      <c r="K113" s="68">
        <v>12498604</v>
      </c>
      <c r="L113" s="67">
        <v>5293497</v>
      </c>
      <c r="M113" s="53">
        <v>5831643</v>
      </c>
      <c r="N113" s="68">
        <v>9059709</v>
      </c>
      <c r="O113" s="68">
        <v>20184849</v>
      </c>
      <c r="P113" s="67">
        <v>3189369</v>
      </c>
      <c r="Q113" s="53">
        <v>4737031</v>
      </c>
      <c r="R113" s="68">
        <v>6258431</v>
      </c>
      <c r="S113" s="68">
        <v>14184831</v>
      </c>
      <c r="T113" s="67">
        <v>5443625</v>
      </c>
      <c r="U113" s="53">
        <v>5139976</v>
      </c>
      <c r="V113" s="68">
        <v>5133542</v>
      </c>
      <c r="W113" s="68">
        <v>15717143</v>
      </c>
    </row>
    <row r="114" spans="1:23" ht="12.75">
      <c r="A114" s="31" t="s">
        <v>28</v>
      </c>
      <c r="B114" s="32" t="s">
        <v>210</v>
      </c>
      <c r="C114" s="33" t="s">
        <v>211</v>
      </c>
      <c r="D114" s="52">
        <v>122598062</v>
      </c>
      <c r="E114" s="53">
        <v>124251827</v>
      </c>
      <c r="F114" s="53">
        <v>93567351</v>
      </c>
      <c r="G114" s="6">
        <f t="shared" si="23"/>
        <v>0.7530460779462019</v>
      </c>
      <c r="H114" s="67">
        <v>4607138</v>
      </c>
      <c r="I114" s="53">
        <v>7441104</v>
      </c>
      <c r="J114" s="68">
        <v>9204696</v>
      </c>
      <c r="K114" s="68">
        <v>21252938</v>
      </c>
      <c r="L114" s="67">
        <v>6879921</v>
      </c>
      <c r="M114" s="53">
        <v>10480495</v>
      </c>
      <c r="N114" s="68">
        <v>11347006</v>
      </c>
      <c r="O114" s="68">
        <v>28707422</v>
      </c>
      <c r="P114" s="67">
        <v>7347705</v>
      </c>
      <c r="Q114" s="53">
        <v>8280473</v>
      </c>
      <c r="R114" s="68">
        <v>3765533</v>
      </c>
      <c r="S114" s="68">
        <v>19393711</v>
      </c>
      <c r="T114" s="67">
        <v>7612379</v>
      </c>
      <c r="U114" s="53">
        <v>7991081</v>
      </c>
      <c r="V114" s="68">
        <v>8609820</v>
      </c>
      <c r="W114" s="68">
        <v>24213280</v>
      </c>
    </row>
    <row r="115" spans="1:23" ht="12.75">
      <c r="A115" s="31" t="s">
        <v>28</v>
      </c>
      <c r="B115" s="32" t="s">
        <v>212</v>
      </c>
      <c r="C115" s="33" t="s">
        <v>213</v>
      </c>
      <c r="D115" s="52">
        <v>69449120</v>
      </c>
      <c r="E115" s="53">
        <v>72354000</v>
      </c>
      <c r="F115" s="53">
        <v>52951937</v>
      </c>
      <c r="G115" s="6">
        <f t="shared" si="23"/>
        <v>0.7318453299057412</v>
      </c>
      <c r="H115" s="67">
        <v>2684902</v>
      </c>
      <c r="I115" s="53">
        <v>3572633</v>
      </c>
      <c r="J115" s="68">
        <v>3621110</v>
      </c>
      <c r="K115" s="68">
        <v>9878645</v>
      </c>
      <c r="L115" s="67">
        <v>3936884</v>
      </c>
      <c r="M115" s="53">
        <v>4747075</v>
      </c>
      <c r="N115" s="68">
        <v>4713020</v>
      </c>
      <c r="O115" s="68">
        <v>13396979</v>
      </c>
      <c r="P115" s="67">
        <v>4500759</v>
      </c>
      <c r="Q115" s="53">
        <v>6576749</v>
      </c>
      <c r="R115" s="68">
        <v>5176778</v>
      </c>
      <c r="S115" s="68">
        <v>16254286</v>
      </c>
      <c r="T115" s="67">
        <v>3562030</v>
      </c>
      <c r="U115" s="53">
        <v>5232433</v>
      </c>
      <c r="V115" s="68">
        <v>4627564</v>
      </c>
      <c r="W115" s="68">
        <v>13422027</v>
      </c>
    </row>
    <row r="116" spans="1:23" ht="12.75">
      <c r="A116" s="31" t="s">
        <v>28</v>
      </c>
      <c r="B116" s="32" t="s">
        <v>214</v>
      </c>
      <c r="C116" s="33" t="s">
        <v>215</v>
      </c>
      <c r="D116" s="52">
        <v>78248192</v>
      </c>
      <c r="E116" s="53">
        <v>5769606</v>
      </c>
      <c r="F116" s="53">
        <v>65672841</v>
      </c>
      <c r="G116" s="6">
        <f t="shared" si="23"/>
        <v>11.382552118810192</v>
      </c>
      <c r="H116" s="67">
        <v>4668099</v>
      </c>
      <c r="I116" s="53">
        <v>5989878</v>
      </c>
      <c r="J116" s="68">
        <v>5631696</v>
      </c>
      <c r="K116" s="68">
        <v>16289673</v>
      </c>
      <c r="L116" s="67">
        <v>5504060</v>
      </c>
      <c r="M116" s="53">
        <v>6195142</v>
      </c>
      <c r="N116" s="68">
        <v>5772145</v>
      </c>
      <c r="O116" s="68">
        <v>17471347</v>
      </c>
      <c r="P116" s="67">
        <v>5769606</v>
      </c>
      <c r="Q116" s="53">
        <v>4706159</v>
      </c>
      <c r="R116" s="68">
        <v>5136972</v>
      </c>
      <c r="S116" s="68">
        <v>15612737</v>
      </c>
      <c r="T116" s="67">
        <v>5462197</v>
      </c>
      <c r="U116" s="53">
        <v>4945496</v>
      </c>
      <c r="V116" s="68">
        <v>5891391</v>
      </c>
      <c r="W116" s="68">
        <v>16299084</v>
      </c>
    </row>
    <row r="117" spans="1:23" ht="12.75">
      <c r="A117" s="31" t="s">
        <v>28</v>
      </c>
      <c r="B117" s="32" t="s">
        <v>216</v>
      </c>
      <c r="C117" s="33" t="s">
        <v>217</v>
      </c>
      <c r="D117" s="52">
        <v>24895000</v>
      </c>
      <c r="E117" s="53">
        <v>25537000</v>
      </c>
      <c r="F117" s="53">
        <v>21637711</v>
      </c>
      <c r="G117" s="6">
        <f t="shared" si="23"/>
        <v>0.8473082586051611</v>
      </c>
      <c r="H117" s="67">
        <v>1480940</v>
      </c>
      <c r="I117" s="53">
        <v>1766821</v>
      </c>
      <c r="J117" s="68">
        <v>1760409</v>
      </c>
      <c r="K117" s="68">
        <v>5008170</v>
      </c>
      <c r="L117" s="67">
        <v>1466812</v>
      </c>
      <c r="M117" s="53">
        <v>1705502</v>
      </c>
      <c r="N117" s="68">
        <v>1940269</v>
      </c>
      <c r="O117" s="68">
        <v>5112583</v>
      </c>
      <c r="P117" s="67">
        <v>2479884</v>
      </c>
      <c r="Q117" s="53">
        <v>1419248</v>
      </c>
      <c r="R117" s="68">
        <v>1491888</v>
      </c>
      <c r="S117" s="68">
        <v>5391020</v>
      </c>
      <c r="T117" s="67">
        <v>1608500</v>
      </c>
      <c r="U117" s="53">
        <v>1893734</v>
      </c>
      <c r="V117" s="68">
        <v>2623704</v>
      </c>
      <c r="W117" s="68">
        <v>6125938</v>
      </c>
    </row>
    <row r="118" spans="1:23" ht="12.75">
      <c r="A118" s="31" t="s">
        <v>28</v>
      </c>
      <c r="B118" s="32" t="s">
        <v>218</v>
      </c>
      <c r="C118" s="33" t="s">
        <v>219</v>
      </c>
      <c r="D118" s="52">
        <v>526878058</v>
      </c>
      <c r="E118" s="53">
        <v>419354091</v>
      </c>
      <c r="F118" s="53">
        <v>417004252</v>
      </c>
      <c r="G118" s="6">
        <f t="shared" si="23"/>
        <v>0.9943965277782398</v>
      </c>
      <c r="H118" s="67">
        <v>21827066</v>
      </c>
      <c r="I118" s="53">
        <v>32510648</v>
      </c>
      <c r="J118" s="68">
        <v>37010385</v>
      </c>
      <c r="K118" s="68">
        <v>91348099</v>
      </c>
      <c r="L118" s="67">
        <v>36192201</v>
      </c>
      <c r="M118" s="53">
        <v>32904049</v>
      </c>
      <c r="N118" s="68">
        <v>35618983</v>
      </c>
      <c r="O118" s="68">
        <v>104715233</v>
      </c>
      <c r="P118" s="67">
        <v>35150607</v>
      </c>
      <c r="Q118" s="53">
        <v>34547391</v>
      </c>
      <c r="R118" s="68">
        <v>34502563</v>
      </c>
      <c r="S118" s="68">
        <v>104200561</v>
      </c>
      <c r="T118" s="67">
        <v>38899701</v>
      </c>
      <c r="U118" s="53">
        <v>34036406</v>
      </c>
      <c r="V118" s="68">
        <v>43804252</v>
      </c>
      <c r="W118" s="68">
        <v>116740359</v>
      </c>
    </row>
    <row r="119" spans="1:23" ht="12.75">
      <c r="A119" s="31" t="s">
        <v>47</v>
      </c>
      <c r="B119" s="32" t="s">
        <v>220</v>
      </c>
      <c r="C119" s="33" t="s">
        <v>221</v>
      </c>
      <c r="D119" s="52">
        <v>680918087</v>
      </c>
      <c r="E119" s="53">
        <v>632049910</v>
      </c>
      <c r="F119" s="53">
        <v>516926533</v>
      </c>
      <c r="G119" s="6">
        <f t="shared" si="23"/>
        <v>0.8178571420095606</v>
      </c>
      <c r="H119" s="67">
        <v>24051384</v>
      </c>
      <c r="I119" s="53">
        <v>48785553</v>
      </c>
      <c r="J119" s="68">
        <v>41765035</v>
      </c>
      <c r="K119" s="68">
        <v>114601972</v>
      </c>
      <c r="L119" s="67">
        <v>37356635</v>
      </c>
      <c r="M119" s="53">
        <v>49969919</v>
      </c>
      <c r="N119" s="68">
        <v>59380549</v>
      </c>
      <c r="O119" s="68">
        <v>146707103</v>
      </c>
      <c r="P119" s="67">
        <v>50937691</v>
      </c>
      <c r="Q119" s="53">
        <v>47044833</v>
      </c>
      <c r="R119" s="68">
        <v>44362494</v>
      </c>
      <c r="S119" s="68">
        <v>142345018</v>
      </c>
      <c r="T119" s="67">
        <v>31298355</v>
      </c>
      <c r="U119" s="53">
        <v>46837964</v>
      </c>
      <c r="V119" s="68">
        <v>35136121</v>
      </c>
      <c r="W119" s="68">
        <v>113272440</v>
      </c>
    </row>
    <row r="120" spans="1:23" ht="16.5">
      <c r="A120" s="34"/>
      <c r="B120" s="35" t="s">
        <v>222</v>
      </c>
      <c r="C120" s="36"/>
      <c r="D120" s="54">
        <f>SUM(D113:D119)</f>
        <v>1551006400</v>
      </c>
      <c r="E120" s="55">
        <f>SUM(E113:E119)</f>
        <v>1290583660</v>
      </c>
      <c r="F120" s="55">
        <f>SUM(F113:F119)</f>
        <v>1230346052</v>
      </c>
      <c r="G120" s="7">
        <f t="shared" si="23"/>
        <v>0.9533252977958825</v>
      </c>
      <c r="H120" s="69">
        <f aca="true" t="shared" si="25" ref="H120:W120">SUM(H113:H119)</f>
        <v>62926790</v>
      </c>
      <c r="I120" s="55">
        <f t="shared" si="25"/>
        <v>104390693</v>
      </c>
      <c r="J120" s="70">
        <f t="shared" si="25"/>
        <v>103560618</v>
      </c>
      <c r="K120" s="70">
        <f t="shared" si="25"/>
        <v>270878101</v>
      </c>
      <c r="L120" s="69">
        <f t="shared" si="25"/>
        <v>96630010</v>
      </c>
      <c r="M120" s="55">
        <f t="shared" si="25"/>
        <v>111833825</v>
      </c>
      <c r="N120" s="70">
        <f t="shared" si="25"/>
        <v>127831681</v>
      </c>
      <c r="O120" s="70">
        <f t="shared" si="25"/>
        <v>336295516</v>
      </c>
      <c r="P120" s="69">
        <f t="shared" si="25"/>
        <v>109375621</v>
      </c>
      <c r="Q120" s="55">
        <f t="shared" si="25"/>
        <v>107311884</v>
      </c>
      <c r="R120" s="70">
        <f t="shared" si="25"/>
        <v>100694659</v>
      </c>
      <c r="S120" s="70">
        <f t="shared" si="25"/>
        <v>317382164</v>
      </c>
      <c r="T120" s="69">
        <f t="shared" si="25"/>
        <v>93886787</v>
      </c>
      <c r="U120" s="55">
        <f t="shared" si="25"/>
        <v>106077090</v>
      </c>
      <c r="V120" s="70">
        <f t="shared" si="25"/>
        <v>105826394</v>
      </c>
      <c r="W120" s="70">
        <f t="shared" si="25"/>
        <v>305790271</v>
      </c>
    </row>
    <row r="121" spans="1:23" ht="12.75">
      <c r="A121" s="31" t="s">
        <v>28</v>
      </c>
      <c r="B121" s="32" t="s">
        <v>223</v>
      </c>
      <c r="C121" s="33" t="s">
        <v>224</v>
      </c>
      <c r="D121" s="52">
        <v>72414500</v>
      </c>
      <c r="E121" s="53">
        <v>94048500</v>
      </c>
      <c r="F121" s="53">
        <v>87760992</v>
      </c>
      <c r="G121" s="6">
        <f t="shared" si="23"/>
        <v>0.933146110783266</v>
      </c>
      <c r="H121" s="67">
        <v>7385783</v>
      </c>
      <c r="I121" s="53">
        <v>6185637</v>
      </c>
      <c r="J121" s="68">
        <v>7638019</v>
      </c>
      <c r="K121" s="68">
        <v>21209439</v>
      </c>
      <c r="L121" s="67">
        <v>6892559</v>
      </c>
      <c r="M121" s="53">
        <v>7179790</v>
      </c>
      <c r="N121" s="68">
        <v>7696430</v>
      </c>
      <c r="O121" s="68">
        <v>21768779</v>
      </c>
      <c r="P121" s="67">
        <v>6367300</v>
      </c>
      <c r="Q121" s="53">
        <v>8328737</v>
      </c>
      <c r="R121" s="68">
        <v>6251344</v>
      </c>
      <c r="S121" s="68">
        <v>20947381</v>
      </c>
      <c r="T121" s="67">
        <v>7922105</v>
      </c>
      <c r="U121" s="53">
        <v>8155329</v>
      </c>
      <c r="V121" s="68">
        <v>7757959</v>
      </c>
      <c r="W121" s="68">
        <v>23835393</v>
      </c>
    </row>
    <row r="122" spans="1:23" ht="12.75">
      <c r="A122" s="31" t="s">
        <v>28</v>
      </c>
      <c r="B122" s="32" t="s">
        <v>225</v>
      </c>
      <c r="C122" s="33" t="s">
        <v>226</v>
      </c>
      <c r="D122" s="52">
        <v>225863330</v>
      </c>
      <c r="E122" s="53">
        <v>241156501</v>
      </c>
      <c r="F122" s="53">
        <v>179686300</v>
      </c>
      <c r="G122" s="6">
        <f t="shared" si="23"/>
        <v>0.745102451125711</v>
      </c>
      <c r="H122" s="67">
        <v>16333770</v>
      </c>
      <c r="I122" s="53">
        <v>14815233</v>
      </c>
      <c r="J122" s="68">
        <v>16980699</v>
      </c>
      <c r="K122" s="68">
        <v>48129702</v>
      </c>
      <c r="L122" s="67">
        <v>12085572</v>
      </c>
      <c r="M122" s="53">
        <v>11177160</v>
      </c>
      <c r="N122" s="68">
        <v>13764549</v>
      </c>
      <c r="O122" s="68">
        <v>37027281</v>
      </c>
      <c r="P122" s="67">
        <v>12706822</v>
      </c>
      <c r="Q122" s="53">
        <v>11461228</v>
      </c>
      <c r="R122" s="68">
        <v>18211460</v>
      </c>
      <c r="S122" s="68">
        <v>42379510</v>
      </c>
      <c r="T122" s="67">
        <v>12191492</v>
      </c>
      <c r="U122" s="53">
        <v>12326893</v>
      </c>
      <c r="V122" s="68">
        <v>27631422</v>
      </c>
      <c r="W122" s="68">
        <v>52149807</v>
      </c>
    </row>
    <row r="123" spans="1:23" ht="12.75">
      <c r="A123" s="31" t="s">
        <v>28</v>
      </c>
      <c r="B123" s="32" t="s">
        <v>227</v>
      </c>
      <c r="C123" s="33" t="s">
        <v>228</v>
      </c>
      <c r="D123" s="52">
        <v>126232000</v>
      </c>
      <c r="E123" s="53">
        <v>98865892</v>
      </c>
      <c r="F123" s="53">
        <v>73282659</v>
      </c>
      <c r="G123" s="6">
        <f t="shared" si="23"/>
        <v>0.7412329724390693</v>
      </c>
      <c r="H123" s="67">
        <v>5260885</v>
      </c>
      <c r="I123" s="53">
        <v>5042236</v>
      </c>
      <c r="J123" s="68">
        <v>26095694</v>
      </c>
      <c r="K123" s="68">
        <v>36398815</v>
      </c>
      <c r="L123" s="67">
        <v>2374186</v>
      </c>
      <c r="M123" s="53">
        <v>4705986</v>
      </c>
      <c r="N123" s="68">
        <v>1133876</v>
      </c>
      <c r="O123" s="68">
        <v>8214048</v>
      </c>
      <c r="P123" s="67">
        <v>6649667</v>
      </c>
      <c r="Q123" s="53">
        <v>6903275</v>
      </c>
      <c r="R123" s="68">
        <v>2739130</v>
      </c>
      <c r="S123" s="68">
        <v>16292072</v>
      </c>
      <c r="T123" s="67">
        <v>9417426</v>
      </c>
      <c r="U123" s="53">
        <v>2960298</v>
      </c>
      <c r="V123" s="68">
        <v>0</v>
      </c>
      <c r="W123" s="68">
        <v>12377724</v>
      </c>
    </row>
    <row r="124" spans="1:23" ht="12.75">
      <c r="A124" s="31" t="s">
        <v>28</v>
      </c>
      <c r="B124" s="32" t="s">
        <v>229</v>
      </c>
      <c r="C124" s="33" t="s">
        <v>230</v>
      </c>
      <c r="D124" s="52">
        <v>28751403</v>
      </c>
      <c r="E124" s="53">
        <v>28751403</v>
      </c>
      <c r="F124" s="53">
        <v>28205262</v>
      </c>
      <c r="G124" s="6">
        <f t="shared" si="23"/>
        <v>0.9810047182740961</v>
      </c>
      <c r="H124" s="67">
        <v>1623755</v>
      </c>
      <c r="I124" s="53">
        <v>2470924</v>
      </c>
      <c r="J124" s="68">
        <v>2425944</v>
      </c>
      <c r="K124" s="68">
        <v>6520623</v>
      </c>
      <c r="L124" s="67">
        <v>1904765</v>
      </c>
      <c r="M124" s="53">
        <v>2519093</v>
      </c>
      <c r="N124" s="68">
        <v>2865165</v>
      </c>
      <c r="O124" s="68">
        <v>7289023</v>
      </c>
      <c r="P124" s="67">
        <v>1437033</v>
      </c>
      <c r="Q124" s="53">
        <v>1644583</v>
      </c>
      <c r="R124" s="68">
        <v>3865197</v>
      </c>
      <c r="S124" s="68">
        <v>6946813</v>
      </c>
      <c r="T124" s="67">
        <v>3539543</v>
      </c>
      <c r="U124" s="53">
        <v>3909260</v>
      </c>
      <c r="V124" s="68">
        <v>0</v>
      </c>
      <c r="W124" s="68">
        <v>7448803</v>
      </c>
    </row>
    <row r="125" spans="1:23" ht="12.75">
      <c r="A125" s="31" t="s">
        <v>28</v>
      </c>
      <c r="B125" s="32" t="s">
        <v>231</v>
      </c>
      <c r="C125" s="33" t="s">
        <v>232</v>
      </c>
      <c r="D125" s="52">
        <v>3339106140</v>
      </c>
      <c r="E125" s="53">
        <v>3339106140</v>
      </c>
      <c r="F125" s="53">
        <v>2498943716</v>
      </c>
      <c r="G125" s="6">
        <f t="shared" si="23"/>
        <v>0.74838702671488</v>
      </c>
      <c r="H125" s="67">
        <v>41705399</v>
      </c>
      <c r="I125" s="53">
        <v>219820472</v>
      </c>
      <c r="J125" s="68">
        <v>285239404</v>
      </c>
      <c r="K125" s="68">
        <v>546765275</v>
      </c>
      <c r="L125" s="67">
        <v>217852912</v>
      </c>
      <c r="M125" s="53">
        <v>194169862</v>
      </c>
      <c r="N125" s="68">
        <v>279508399</v>
      </c>
      <c r="O125" s="68">
        <v>691531173</v>
      </c>
      <c r="P125" s="67">
        <v>153404529</v>
      </c>
      <c r="Q125" s="53">
        <v>315876951</v>
      </c>
      <c r="R125" s="68">
        <v>209411458</v>
      </c>
      <c r="S125" s="68">
        <v>678692938</v>
      </c>
      <c r="T125" s="67">
        <v>153207184</v>
      </c>
      <c r="U125" s="53">
        <v>234156533</v>
      </c>
      <c r="V125" s="68">
        <v>194590613</v>
      </c>
      <c r="W125" s="68">
        <v>581954330</v>
      </c>
    </row>
    <row r="126" spans="1:23" ht="12.75">
      <c r="A126" s="31" t="s">
        <v>28</v>
      </c>
      <c r="B126" s="32" t="s">
        <v>233</v>
      </c>
      <c r="C126" s="33" t="s">
        <v>234</v>
      </c>
      <c r="D126" s="52">
        <v>49142000</v>
      </c>
      <c r="E126" s="53">
        <v>50638930</v>
      </c>
      <c r="F126" s="53">
        <v>30834805</v>
      </c>
      <c r="G126" s="6">
        <f t="shared" si="23"/>
        <v>0.6089150185440332</v>
      </c>
      <c r="H126" s="67">
        <v>2051220</v>
      </c>
      <c r="I126" s="53">
        <v>3648667</v>
      </c>
      <c r="J126" s="68">
        <v>2671067</v>
      </c>
      <c r="K126" s="68">
        <v>8370954</v>
      </c>
      <c r="L126" s="67">
        <v>3228936</v>
      </c>
      <c r="M126" s="53">
        <v>3460644</v>
      </c>
      <c r="N126" s="68">
        <v>3445368</v>
      </c>
      <c r="O126" s="68">
        <v>10134948</v>
      </c>
      <c r="P126" s="67">
        <v>2330721</v>
      </c>
      <c r="Q126" s="53">
        <v>3123596</v>
      </c>
      <c r="R126" s="68">
        <v>2810343</v>
      </c>
      <c r="S126" s="68">
        <v>8264660</v>
      </c>
      <c r="T126" s="67">
        <v>939764</v>
      </c>
      <c r="U126" s="53">
        <v>938308</v>
      </c>
      <c r="V126" s="68">
        <v>2186171</v>
      </c>
      <c r="W126" s="68">
        <v>4064243</v>
      </c>
    </row>
    <row r="127" spans="1:23" ht="12.75">
      <c r="A127" s="31" t="s">
        <v>28</v>
      </c>
      <c r="B127" s="32" t="s">
        <v>235</v>
      </c>
      <c r="C127" s="33" t="s">
        <v>236</v>
      </c>
      <c r="D127" s="52">
        <v>49145680</v>
      </c>
      <c r="E127" s="53">
        <v>48521168</v>
      </c>
      <c r="F127" s="53">
        <v>40908181</v>
      </c>
      <c r="G127" s="6">
        <f t="shared" si="23"/>
        <v>0.843099675589013</v>
      </c>
      <c r="H127" s="67">
        <v>2731386</v>
      </c>
      <c r="I127" s="53">
        <v>2958276</v>
      </c>
      <c r="J127" s="68">
        <v>3345380</v>
      </c>
      <c r="K127" s="68">
        <v>9035042</v>
      </c>
      <c r="L127" s="67">
        <v>3414318</v>
      </c>
      <c r="M127" s="53">
        <v>4195579</v>
      </c>
      <c r="N127" s="68">
        <v>3485432</v>
      </c>
      <c r="O127" s="68">
        <v>11095329</v>
      </c>
      <c r="P127" s="67">
        <v>3031025</v>
      </c>
      <c r="Q127" s="53">
        <v>3440402</v>
      </c>
      <c r="R127" s="68">
        <v>3723101</v>
      </c>
      <c r="S127" s="68">
        <v>10194528</v>
      </c>
      <c r="T127" s="67">
        <v>3371625</v>
      </c>
      <c r="U127" s="53">
        <v>3193185</v>
      </c>
      <c r="V127" s="68">
        <v>4018472</v>
      </c>
      <c r="W127" s="68">
        <v>10583282</v>
      </c>
    </row>
    <row r="128" spans="1:23" ht="12.75">
      <c r="A128" s="31" t="s">
        <v>47</v>
      </c>
      <c r="B128" s="32" t="s">
        <v>237</v>
      </c>
      <c r="C128" s="33" t="s">
        <v>238</v>
      </c>
      <c r="D128" s="52">
        <v>419317861</v>
      </c>
      <c r="E128" s="53">
        <v>404718000</v>
      </c>
      <c r="F128" s="53">
        <v>422422097</v>
      </c>
      <c r="G128" s="6">
        <f t="shared" si="23"/>
        <v>1.0437442787323519</v>
      </c>
      <c r="H128" s="67">
        <v>14509149</v>
      </c>
      <c r="I128" s="53">
        <v>21047717</v>
      </c>
      <c r="J128" s="68">
        <v>33145982</v>
      </c>
      <c r="K128" s="68">
        <v>68702848</v>
      </c>
      <c r="L128" s="67">
        <v>24597043</v>
      </c>
      <c r="M128" s="53">
        <v>23603019</v>
      </c>
      <c r="N128" s="68">
        <v>56867381</v>
      </c>
      <c r="O128" s="68">
        <v>105067443</v>
      </c>
      <c r="P128" s="67">
        <v>24620608</v>
      </c>
      <c r="Q128" s="53">
        <v>18781711</v>
      </c>
      <c r="R128" s="68">
        <v>0</v>
      </c>
      <c r="S128" s="68">
        <v>43402319</v>
      </c>
      <c r="T128" s="67">
        <v>42621656</v>
      </c>
      <c r="U128" s="53">
        <v>0</v>
      </c>
      <c r="V128" s="68">
        <v>162627831</v>
      </c>
      <c r="W128" s="68">
        <v>205249487</v>
      </c>
    </row>
    <row r="129" spans="1:23" ht="16.5">
      <c r="A129" s="34"/>
      <c r="B129" s="35" t="s">
        <v>239</v>
      </c>
      <c r="C129" s="36"/>
      <c r="D129" s="54">
        <f>SUM(D121:D128)</f>
        <v>4309972914</v>
      </c>
      <c r="E129" s="55">
        <f>SUM(E121:E128)</f>
        <v>4305806534</v>
      </c>
      <c r="F129" s="55">
        <f>SUM(F121:F128)</f>
        <v>3362044012</v>
      </c>
      <c r="G129" s="7">
        <f t="shared" si="23"/>
        <v>0.7808163198815936</v>
      </c>
      <c r="H129" s="69">
        <f aca="true" t="shared" si="26" ref="H129:W129">SUM(H121:H128)</f>
        <v>91601347</v>
      </c>
      <c r="I129" s="55">
        <f t="shared" si="26"/>
        <v>275989162</v>
      </c>
      <c r="J129" s="70">
        <f t="shared" si="26"/>
        <v>377542189</v>
      </c>
      <c r="K129" s="70">
        <f t="shared" si="26"/>
        <v>745132698</v>
      </c>
      <c r="L129" s="69">
        <f t="shared" si="26"/>
        <v>272350291</v>
      </c>
      <c r="M129" s="55">
        <f t="shared" si="26"/>
        <v>251011133</v>
      </c>
      <c r="N129" s="70">
        <f t="shared" si="26"/>
        <v>368766600</v>
      </c>
      <c r="O129" s="70">
        <f t="shared" si="26"/>
        <v>892128024</v>
      </c>
      <c r="P129" s="69">
        <f t="shared" si="26"/>
        <v>210547705</v>
      </c>
      <c r="Q129" s="55">
        <f t="shared" si="26"/>
        <v>369560483</v>
      </c>
      <c r="R129" s="70">
        <f t="shared" si="26"/>
        <v>247012033</v>
      </c>
      <c r="S129" s="70">
        <f t="shared" si="26"/>
        <v>827120221</v>
      </c>
      <c r="T129" s="69">
        <f t="shared" si="26"/>
        <v>233210795</v>
      </c>
      <c r="U129" s="55">
        <f t="shared" si="26"/>
        <v>265639806</v>
      </c>
      <c r="V129" s="70">
        <f t="shared" si="26"/>
        <v>398812468</v>
      </c>
      <c r="W129" s="70">
        <f t="shared" si="26"/>
        <v>897663069</v>
      </c>
    </row>
    <row r="130" spans="1:23" ht="12.75">
      <c r="A130" s="31" t="s">
        <v>28</v>
      </c>
      <c r="B130" s="32" t="s">
        <v>240</v>
      </c>
      <c r="C130" s="33" t="s">
        <v>241</v>
      </c>
      <c r="D130" s="52">
        <v>564917083</v>
      </c>
      <c r="E130" s="53">
        <v>579948583</v>
      </c>
      <c r="F130" s="53">
        <v>368671993</v>
      </c>
      <c r="G130" s="6">
        <f t="shared" si="23"/>
        <v>0.6356977218444209</v>
      </c>
      <c r="H130" s="67">
        <v>19369968</v>
      </c>
      <c r="I130" s="53">
        <v>39892816</v>
      </c>
      <c r="J130" s="68">
        <v>40259774</v>
      </c>
      <c r="K130" s="68">
        <v>99522558</v>
      </c>
      <c r="L130" s="67">
        <v>27505099</v>
      </c>
      <c r="M130" s="53">
        <v>31605701</v>
      </c>
      <c r="N130" s="68">
        <v>30134536</v>
      </c>
      <c r="O130" s="68">
        <v>89245336</v>
      </c>
      <c r="P130" s="67">
        <v>36701710</v>
      </c>
      <c r="Q130" s="53">
        <v>28798876</v>
      </c>
      <c r="R130" s="68">
        <v>28875131</v>
      </c>
      <c r="S130" s="68">
        <v>94375717</v>
      </c>
      <c r="T130" s="67">
        <v>26918375</v>
      </c>
      <c r="U130" s="53">
        <v>24773590</v>
      </c>
      <c r="V130" s="68">
        <v>33836417</v>
      </c>
      <c r="W130" s="68">
        <v>85528382</v>
      </c>
    </row>
    <row r="131" spans="1:23" ht="12.75">
      <c r="A131" s="31" t="s">
        <v>28</v>
      </c>
      <c r="B131" s="32" t="s">
        <v>242</v>
      </c>
      <c r="C131" s="33" t="s">
        <v>243</v>
      </c>
      <c r="D131" s="52">
        <v>79665000</v>
      </c>
      <c r="E131" s="53">
        <v>56131932</v>
      </c>
      <c r="F131" s="53">
        <v>72740920</v>
      </c>
      <c r="G131" s="6">
        <f t="shared" si="23"/>
        <v>1.295891971079848</v>
      </c>
      <c r="H131" s="67">
        <v>2855047</v>
      </c>
      <c r="I131" s="53">
        <v>2058655</v>
      </c>
      <c r="J131" s="68">
        <v>5751242</v>
      </c>
      <c r="K131" s="68">
        <v>10664944</v>
      </c>
      <c r="L131" s="67">
        <v>2531924</v>
      </c>
      <c r="M131" s="53">
        <v>5113309</v>
      </c>
      <c r="N131" s="68">
        <v>4886382</v>
      </c>
      <c r="O131" s="68">
        <v>12531615</v>
      </c>
      <c r="P131" s="67">
        <v>2577884</v>
      </c>
      <c r="Q131" s="53">
        <v>5689527</v>
      </c>
      <c r="R131" s="68">
        <v>18722446</v>
      </c>
      <c r="S131" s="68">
        <v>26989857</v>
      </c>
      <c r="T131" s="67">
        <v>6731109</v>
      </c>
      <c r="U131" s="53">
        <v>6273351</v>
      </c>
      <c r="V131" s="68">
        <v>9550044</v>
      </c>
      <c r="W131" s="68">
        <v>22554504</v>
      </c>
    </row>
    <row r="132" spans="1:23" ht="12.75">
      <c r="A132" s="31" t="s">
        <v>28</v>
      </c>
      <c r="B132" s="32" t="s">
        <v>244</v>
      </c>
      <c r="C132" s="33" t="s">
        <v>245</v>
      </c>
      <c r="D132" s="52">
        <v>253354000</v>
      </c>
      <c r="E132" s="53">
        <v>264866000</v>
      </c>
      <c r="F132" s="53">
        <v>206379161</v>
      </c>
      <c r="G132" s="6">
        <f t="shared" si="23"/>
        <v>0.7791832889083536</v>
      </c>
      <c r="H132" s="67">
        <v>6123363</v>
      </c>
      <c r="I132" s="53">
        <v>19557467</v>
      </c>
      <c r="J132" s="68">
        <v>21582845</v>
      </c>
      <c r="K132" s="68">
        <v>47263675</v>
      </c>
      <c r="L132" s="67">
        <v>18406472</v>
      </c>
      <c r="M132" s="53">
        <v>15989793</v>
      </c>
      <c r="N132" s="68">
        <v>16510253</v>
      </c>
      <c r="O132" s="68">
        <v>50906518</v>
      </c>
      <c r="P132" s="67">
        <v>27575887</v>
      </c>
      <c r="Q132" s="53">
        <v>14188057</v>
      </c>
      <c r="R132" s="68">
        <v>15039358</v>
      </c>
      <c r="S132" s="68">
        <v>56803302</v>
      </c>
      <c r="T132" s="67">
        <v>15111958</v>
      </c>
      <c r="U132" s="53">
        <v>14706602</v>
      </c>
      <c r="V132" s="68">
        <v>21587106</v>
      </c>
      <c r="W132" s="68">
        <v>51405666</v>
      </c>
    </row>
    <row r="133" spans="1:23" ht="12.75">
      <c r="A133" s="31" t="s">
        <v>28</v>
      </c>
      <c r="B133" s="32" t="s">
        <v>246</v>
      </c>
      <c r="C133" s="33" t="s">
        <v>247</v>
      </c>
      <c r="D133" s="52">
        <v>127367000</v>
      </c>
      <c r="E133" s="53">
        <v>81724079</v>
      </c>
      <c r="F133" s="53">
        <v>48758563</v>
      </c>
      <c r="G133" s="6">
        <f t="shared" si="23"/>
        <v>0.5966241968906129</v>
      </c>
      <c r="H133" s="67">
        <v>3086077</v>
      </c>
      <c r="I133" s="53">
        <v>3269845</v>
      </c>
      <c r="J133" s="68">
        <v>4302484</v>
      </c>
      <c r="K133" s="68">
        <v>10658406</v>
      </c>
      <c r="L133" s="67">
        <v>3993678</v>
      </c>
      <c r="M133" s="53">
        <v>6040721</v>
      </c>
      <c r="N133" s="68">
        <v>3323863</v>
      </c>
      <c r="O133" s="68">
        <v>13358262</v>
      </c>
      <c r="P133" s="67">
        <v>5291339</v>
      </c>
      <c r="Q133" s="53">
        <v>3230560</v>
      </c>
      <c r="R133" s="68">
        <v>2735984</v>
      </c>
      <c r="S133" s="68">
        <v>11257883</v>
      </c>
      <c r="T133" s="67">
        <v>3397543</v>
      </c>
      <c r="U133" s="53">
        <v>5051691</v>
      </c>
      <c r="V133" s="68">
        <v>5034778</v>
      </c>
      <c r="W133" s="68">
        <v>13484012</v>
      </c>
    </row>
    <row r="134" spans="1:23" ht="12.75">
      <c r="A134" s="31" t="s">
        <v>28</v>
      </c>
      <c r="B134" s="32" t="s">
        <v>248</v>
      </c>
      <c r="C134" s="33" t="s">
        <v>249</v>
      </c>
      <c r="D134" s="52">
        <v>59596956</v>
      </c>
      <c r="E134" s="53">
        <v>57613000</v>
      </c>
      <c r="F134" s="53">
        <v>59533654</v>
      </c>
      <c r="G134" s="6">
        <f t="shared" si="23"/>
        <v>1.0333371634874073</v>
      </c>
      <c r="H134" s="67">
        <v>2463144</v>
      </c>
      <c r="I134" s="53">
        <v>3380588</v>
      </c>
      <c r="J134" s="68">
        <v>4333339</v>
      </c>
      <c r="K134" s="68">
        <v>10177071</v>
      </c>
      <c r="L134" s="67">
        <v>3433746</v>
      </c>
      <c r="M134" s="53">
        <v>4214238</v>
      </c>
      <c r="N134" s="68">
        <v>4128461</v>
      </c>
      <c r="O134" s="68">
        <v>11776445</v>
      </c>
      <c r="P134" s="67">
        <v>6072472</v>
      </c>
      <c r="Q134" s="53">
        <v>11677318</v>
      </c>
      <c r="R134" s="68">
        <v>3681035</v>
      </c>
      <c r="S134" s="68">
        <v>21430825</v>
      </c>
      <c r="T134" s="67">
        <v>3460524</v>
      </c>
      <c r="U134" s="53">
        <v>2910688</v>
      </c>
      <c r="V134" s="68">
        <v>9778101</v>
      </c>
      <c r="W134" s="68">
        <v>16149313</v>
      </c>
    </row>
    <row r="135" spans="1:23" ht="12.75">
      <c r="A135" s="31" t="s">
        <v>47</v>
      </c>
      <c r="B135" s="32" t="s">
        <v>250</v>
      </c>
      <c r="C135" s="33" t="s">
        <v>251</v>
      </c>
      <c r="D135" s="52">
        <v>579920284</v>
      </c>
      <c r="E135" s="53">
        <v>529612904</v>
      </c>
      <c r="F135" s="53">
        <v>192195239</v>
      </c>
      <c r="G135" s="6">
        <f t="shared" si="23"/>
        <v>0.362897575849096</v>
      </c>
      <c r="H135" s="67">
        <v>10764964</v>
      </c>
      <c r="I135" s="53">
        <v>17879304</v>
      </c>
      <c r="J135" s="68">
        <v>27043284</v>
      </c>
      <c r="K135" s="68">
        <v>55687552</v>
      </c>
      <c r="L135" s="67">
        <v>18107026</v>
      </c>
      <c r="M135" s="53">
        <v>17435279</v>
      </c>
      <c r="N135" s="68">
        <v>25297868</v>
      </c>
      <c r="O135" s="68">
        <v>60840173</v>
      </c>
      <c r="P135" s="67">
        <v>15064716</v>
      </c>
      <c r="Q135" s="53">
        <v>20695398</v>
      </c>
      <c r="R135" s="68">
        <v>23309683</v>
      </c>
      <c r="S135" s="68">
        <v>59069797</v>
      </c>
      <c r="T135" s="67">
        <v>16597717</v>
      </c>
      <c r="U135" s="53">
        <v>0</v>
      </c>
      <c r="V135" s="68">
        <v>0</v>
      </c>
      <c r="W135" s="68">
        <v>16597717</v>
      </c>
    </row>
    <row r="136" spans="1:23" ht="16.5">
      <c r="A136" s="34"/>
      <c r="B136" s="35" t="s">
        <v>252</v>
      </c>
      <c r="C136" s="36"/>
      <c r="D136" s="54">
        <f>SUM(D130:D135)</f>
        <v>1664820323</v>
      </c>
      <c r="E136" s="55">
        <f>SUM(E130:E135)</f>
        <v>1569896498</v>
      </c>
      <c r="F136" s="55">
        <f>SUM(F130:F135)</f>
        <v>948279530</v>
      </c>
      <c r="G136" s="7">
        <f t="shared" si="23"/>
        <v>0.6040395218462358</v>
      </c>
      <c r="H136" s="69">
        <f aca="true" t="shared" si="27" ref="H136:W136">SUM(H130:H135)</f>
        <v>44662563</v>
      </c>
      <c r="I136" s="55">
        <f t="shared" si="27"/>
        <v>86038675</v>
      </c>
      <c r="J136" s="70">
        <f t="shared" si="27"/>
        <v>103272968</v>
      </c>
      <c r="K136" s="70">
        <f t="shared" si="27"/>
        <v>233974206</v>
      </c>
      <c r="L136" s="69">
        <f t="shared" si="27"/>
        <v>73977945</v>
      </c>
      <c r="M136" s="55">
        <f t="shared" si="27"/>
        <v>80399041</v>
      </c>
      <c r="N136" s="70">
        <f t="shared" si="27"/>
        <v>84281363</v>
      </c>
      <c r="O136" s="70">
        <f t="shared" si="27"/>
        <v>238658349</v>
      </c>
      <c r="P136" s="69">
        <f t="shared" si="27"/>
        <v>93284008</v>
      </c>
      <c r="Q136" s="55">
        <f t="shared" si="27"/>
        <v>84279736</v>
      </c>
      <c r="R136" s="70">
        <f t="shared" si="27"/>
        <v>92363637</v>
      </c>
      <c r="S136" s="70">
        <f t="shared" si="27"/>
        <v>269927381</v>
      </c>
      <c r="T136" s="69">
        <f t="shared" si="27"/>
        <v>72217226</v>
      </c>
      <c r="U136" s="55">
        <f t="shared" si="27"/>
        <v>53715922</v>
      </c>
      <c r="V136" s="70">
        <f t="shared" si="27"/>
        <v>79786446</v>
      </c>
      <c r="W136" s="70">
        <f t="shared" si="27"/>
        <v>205719594</v>
      </c>
    </row>
    <row r="137" spans="1:23" ht="12.75">
      <c r="A137" s="31" t="s">
        <v>28</v>
      </c>
      <c r="B137" s="32" t="s">
        <v>253</v>
      </c>
      <c r="C137" s="33" t="s">
        <v>254</v>
      </c>
      <c r="D137" s="52">
        <v>172001000</v>
      </c>
      <c r="E137" s="53">
        <v>160867000</v>
      </c>
      <c r="F137" s="53">
        <v>150479811</v>
      </c>
      <c r="G137" s="6">
        <f t="shared" si="23"/>
        <v>0.9354299576668925</v>
      </c>
      <c r="H137" s="67">
        <v>6918809</v>
      </c>
      <c r="I137" s="53">
        <v>15873673</v>
      </c>
      <c r="J137" s="68">
        <v>17086002</v>
      </c>
      <c r="K137" s="68">
        <v>39878484</v>
      </c>
      <c r="L137" s="67">
        <v>12668236</v>
      </c>
      <c r="M137" s="53">
        <v>12180584</v>
      </c>
      <c r="N137" s="68">
        <v>11995823</v>
      </c>
      <c r="O137" s="68">
        <v>36844643</v>
      </c>
      <c r="P137" s="67">
        <v>11741665</v>
      </c>
      <c r="Q137" s="53">
        <v>11757443</v>
      </c>
      <c r="R137" s="68">
        <v>13068407</v>
      </c>
      <c r="S137" s="68">
        <v>36567515</v>
      </c>
      <c r="T137" s="67">
        <v>12030277</v>
      </c>
      <c r="U137" s="53">
        <v>12298646</v>
      </c>
      <c r="V137" s="68">
        <v>12860246</v>
      </c>
      <c r="W137" s="68">
        <v>37189169</v>
      </c>
    </row>
    <row r="138" spans="1:23" ht="12.75">
      <c r="A138" s="31" t="s">
        <v>28</v>
      </c>
      <c r="B138" s="32" t="s">
        <v>255</v>
      </c>
      <c r="C138" s="33" t="s">
        <v>256</v>
      </c>
      <c r="D138" s="52">
        <v>111625973</v>
      </c>
      <c r="E138" s="53">
        <v>97804601</v>
      </c>
      <c r="F138" s="53">
        <v>78372065</v>
      </c>
      <c r="G138" s="6">
        <f t="shared" si="23"/>
        <v>0.8013126601273083</v>
      </c>
      <c r="H138" s="67">
        <v>6822790</v>
      </c>
      <c r="I138" s="53">
        <v>6097663</v>
      </c>
      <c r="J138" s="68">
        <v>7182743</v>
      </c>
      <c r="K138" s="68">
        <v>20103196</v>
      </c>
      <c r="L138" s="67">
        <v>6857159</v>
      </c>
      <c r="M138" s="53">
        <v>6857159</v>
      </c>
      <c r="N138" s="68">
        <v>6759061</v>
      </c>
      <c r="O138" s="68">
        <v>20473379</v>
      </c>
      <c r="P138" s="67">
        <v>6111972</v>
      </c>
      <c r="Q138" s="53">
        <v>4719413</v>
      </c>
      <c r="R138" s="68">
        <v>5071611</v>
      </c>
      <c r="S138" s="68">
        <v>15902996</v>
      </c>
      <c r="T138" s="67">
        <v>3857916</v>
      </c>
      <c r="U138" s="53">
        <v>4378981</v>
      </c>
      <c r="V138" s="68">
        <v>13655597</v>
      </c>
      <c r="W138" s="68">
        <v>21892494</v>
      </c>
    </row>
    <row r="139" spans="1:23" ht="12.75">
      <c r="A139" s="31" t="s">
        <v>28</v>
      </c>
      <c r="B139" s="32" t="s">
        <v>257</v>
      </c>
      <c r="C139" s="33" t="s">
        <v>258</v>
      </c>
      <c r="D139" s="52">
        <v>72201464</v>
      </c>
      <c r="E139" s="53">
        <v>74042464</v>
      </c>
      <c r="F139" s="53">
        <v>60333576</v>
      </c>
      <c r="G139" s="6">
        <f t="shared" si="23"/>
        <v>0.8148510022572992</v>
      </c>
      <c r="H139" s="67">
        <v>2790574</v>
      </c>
      <c r="I139" s="53">
        <v>2442581</v>
      </c>
      <c r="J139" s="68">
        <v>2402015</v>
      </c>
      <c r="K139" s="68">
        <v>7635170</v>
      </c>
      <c r="L139" s="67">
        <v>6384950</v>
      </c>
      <c r="M139" s="53">
        <v>6464668</v>
      </c>
      <c r="N139" s="68">
        <v>4998582</v>
      </c>
      <c r="O139" s="68">
        <v>17848200</v>
      </c>
      <c r="P139" s="67">
        <v>6482358</v>
      </c>
      <c r="Q139" s="53">
        <v>4059063</v>
      </c>
      <c r="R139" s="68">
        <v>3252112</v>
      </c>
      <c r="S139" s="68">
        <v>13793533</v>
      </c>
      <c r="T139" s="67">
        <v>4913723</v>
      </c>
      <c r="U139" s="53">
        <v>4659723</v>
      </c>
      <c r="V139" s="68">
        <v>11483227</v>
      </c>
      <c r="W139" s="68">
        <v>21056673</v>
      </c>
    </row>
    <row r="140" spans="1:23" ht="12.75">
      <c r="A140" s="31" t="s">
        <v>28</v>
      </c>
      <c r="B140" s="32" t="s">
        <v>259</v>
      </c>
      <c r="C140" s="33" t="s">
        <v>260</v>
      </c>
      <c r="D140" s="52">
        <v>137979000</v>
      </c>
      <c r="E140" s="53">
        <v>167249722</v>
      </c>
      <c r="F140" s="53">
        <v>130243225</v>
      </c>
      <c r="G140" s="6">
        <f t="shared" si="23"/>
        <v>0.7787350761635347</v>
      </c>
      <c r="H140" s="67">
        <v>5696585</v>
      </c>
      <c r="I140" s="53">
        <v>10820399</v>
      </c>
      <c r="J140" s="68">
        <v>12071898</v>
      </c>
      <c r="K140" s="68">
        <v>28588882</v>
      </c>
      <c r="L140" s="67">
        <v>12961448</v>
      </c>
      <c r="M140" s="53">
        <v>8959936</v>
      </c>
      <c r="N140" s="68">
        <v>11868501</v>
      </c>
      <c r="O140" s="68">
        <v>33789885</v>
      </c>
      <c r="P140" s="67">
        <v>12292162</v>
      </c>
      <c r="Q140" s="53">
        <v>9375724</v>
      </c>
      <c r="R140" s="68">
        <v>14990293</v>
      </c>
      <c r="S140" s="68">
        <v>36658179</v>
      </c>
      <c r="T140" s="67">
        <v>9823170</v>
      </c>
      <c r="U140" s="53">
        <v>12684954</v>
      </c>
      <c r="V140" s="68">
        <v>8698155</v>
      </c>
      <c r="W140" s="68">
        <v>31206279</v>
      </c>
    </row>
    <row r="141" spans="1:23" ht="12.75">
      <c r="A141" s="31" t="s">
        <v>47</v>
      </c>
      <c r="B141" s="32" t="s">
        <v>261</v>
      </c>
      <c r="C141" s="33" t="s">
        <v>262</v>
      </c>
      <c r="D141" s="52">
        <v>174854000</v>
      </c>
      <c r="E141" s="53">
        <v>333782238</v>
      </c>
      <c r="F141" s="53">
        <v>154627722</v>
      </c>
      <c r="G141" s="6">
        <f t="shared" si="23"/>
        <v>0.4632592882309094</v>
      </c>
      <c r="H141" s="67">
        <v>4404166</v>
      </c>
      <c r="I141" s="53">
        <v>7953219</v>
      </c>
      <c r="J141" s="68">
        <v>10310068</v>
      </c>
      <c r="K141" s="68">
        <v>22667453</v>
      </c>
      <c r="L141" s="67">
        <v>8828058</v>
      </c>
      <c r="M141" s="53">
        <v>6819442</v>
      </c>
      <c r="N141" s="68">
        <v>24758206</v>
      </c>
      <c r="O141" s="68">
        <v>40405706</v>
      </c>
      <c r="P141" s="67">
        <v>15865362</v>
      </c>
      <c r="Q141" s="53">
        <v>12382520</v>
      </c>
      <c r="R141" s="68">
        <v>9490070</v>
      </c>
      <c r="S141" s="68">
        <v>37737952</v>
      </c>
      <c r="T141" s="67">
        <v>12219572</v>
      </c>
      <c r="U141" s="53">
        <v>20611991</v>
      </c>
      <c r="V141" s="68">
        <v>20985048</v>
      </c>
      <c r="W141" s="68">
        <v>53816611</v>
      </c>
    </row>
    <row r="142" spans="1:23" ht="16.5">
      <c r="A142" s="34"/>
      <c r="B142" s="35" t="s">
        <v>263</v>
      </c>
      <c r="C142" s="36"/>
      <c r="D142" s="54">
        <f>SUM(D137:D141)</f>
        <v>668661437</v>
      </c>
      <c r="E142" s="55">
        <f>SUM(E137:E141)</f>
        <v>833746025</v>
      </c>
      <c r="F142" s="55">
        <f>SUM(F137:F141)</f>
        <v>574056399</v>
      </c>
      <c r="G142" s="7">
        <f t="shared" si="23"/>
        <v>0.6885266997224965</v>
      </c>
      <c r="H142" s="69">
        <f aca="true" t="shared" si="28" ref="H142:W142">SUM(H137:H141)</f>
        <v>26632924</v>
      </c>
      <c r="I142" s="55">
        <f t="shared" si="28"/>
        <v>43187535</v>
      </c>
      <c r="J142" s="70">
        <f t="shared" si="28"/>
        <v>49052726</v>
      </c>
      <c r="K142" s="70">
        <f t="shared" si="28"/>
        <v>118873185</v>
      </c>
      <c r="L142" s="69">
        <f t="shared" si="28"/>
        <v>47699851</v>
      </c>
      <c r="M142" s="55">
        <f t="shared" si="28"/>
        <v>41281789</v>
      </c>
      <c r="N142" s="70">
        <f t="shared" si="28"/>
        <v>60380173</v>
      </c>
      <c r="O142" s="70">
        <f t="shared" si="28"/>
        <v>149361813</v>
      </c>
      <c r="P142" s="69">
        <f t="shared" si="28"/>
        <v>52493519</v>
      </c>
      <c r="Q142" s="55">
        <f t="shared" si="28"/>
        <v>42294163</v>
      </c>
      <c r="R142" s="70">
        <f t="shared" si="28"/>
        <v>45872493</v>
      </c>
      <c r="S142" s="70">
        <f t="shared" si="28"/>
        <v>140660175</v>
      </c>
      <c r="T142" s="69">
        <f t="shared" si="28"/>
        <v>42844658</v>
      </c>
      <c r="U142" s="55">
        <f t="shared" si="28"/>
        <v>54634295</v>
      </c>
      <c r="V142" s="70">
        <f t="shared" si="28"/>
        <v>67682273</v>
      </c>
      <c r="W142" s="70">
        <f t="shared" si="28"/>
        <v>165161226</v>
      </c>
    </row>
    <row r="143" spans="1:23" ht="12.75">
      <c r="A143" s="31" t="s">
        <v>28</v>
      </c>
      <c r="B143" s="32" t="s">
        <v>264</v>
      </c>
      <c r="C143" s="33" t="s">
        <v>265</v>
      </c>
      <c r="D143" s="52">
        <v>1478551000</v>
      </c>
      <c r="E143" s="53">
        <v>1489844380</v>
      </c>
      <c r="F143" s="53">
        <v>1360402475</v>
      </c>
      <c r="G143" s="6">
        <f aca="true" t="shared" si="29" ref="G143:G174">IF($E143=0,0,$F143/$E143)</f>
        <v>0.9131171639550703</v>
      </c>
      <c r="H143" s="67">
        <v>65681071</v>
      </c>
      <c r="I143" s="53">
        <v>116030438</v>
      </c>
      <c r="J143" s="68">
        <v>141319779</v>
      </c>
      <c r="K143" s="68">
        <v>323031288</v>
      </c>
      <c r="L143" s="67">
        <v>104891884</v>
      </c>
      <c r="M143" s="53">
        <v>109387955</v>
      </c>
      <c r="N143" s="68">
        <v>113386725</v>
      </c>
      <c r="O143" s="68">
        <v>327666564</v>
      </c>
      <c r="P143" s="67">
        <v>108737144</v>
      </c>
      <c r="Q143" s="53">
        <v>101039328</v>
      </c>
      <c r="R143" s="68">
        <v>109412831</v>
      </c>
      <c r="S143" s="68">
        <v>319189303</v>
      </c>
      <c r="T143" s="67">
        <v>107816612</v>
      </c>
      <c r="U143" s="53">
        <v>122206340</v>
      </c>
      <c r="V143" s="68">
        <v>160492368</v>
      </c>
      <c r="W143" s="68">
        <v>390515320</v>
      </c>
    </row>
    <row r="144" spans="1:23" ht="12.75">
      <c r="A144" s="31" t="s">
        <v>28</v>
      </c>
      <c r="B144" s="32" t="s">
        <v>266</v>
      </c>
      <c r="C144" s="33" t="s">
        <v>267</v>
      </c>
      <c r="D144" s="52">
        <v>43926677</v>
      </c>
      <c r="E144" s="53">
        <v>45129974</v>
      </c>
      <c r="F144" s="53">
        <v>20694358</v>
      </c>
      <c r="G144" s="6">
        <f t="shared" si="29"/>
        <v>0.45855018662319635</v>
      </c>
      <c r="H144" s="67">
        <v>2617201</v>
      </c>
      <c r="I144" s="53">
        <v>2617201</v>
      </c>
      <c r="J144" s="68">
        <v>2617201</v>
      </c>
      <c r="K144" s="68">
        <v>7851603</v>
      </c>
      <c r="L144" s="67">
        <v>2617201</v>
      </c>
      <c r="M144" s="53">
        <v>2617201</v>
      </c>
      <c r="N144" s="68">
        <v>2617201</v>
      </c>
      <c r="O144" s="68">
        <v>7851603</v>
      </c>
      <c r="P144" s="67">
        <v>3004838</v>
      </c>
      <c r="Q144" s="53">
        <v>1986314</v>
      </c>
      <c r="R144" s="68">
        <v>0</v>
      </c>
      <c r="S144" s="68">
        <v>4991152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28</v>
      </c>
      <c r="B145" s="32" t="s">
        <v>268</v>
      </c>
      <c r="C145" s="33" t="s">
        <v>269</v>
      </c>
      <c r="D145" s="52">
        <v>24282787</v>
      </c>
      <c r="E145" s="53">
        <v>49821132</v>
      </c>
      <c r="F145" s="53">
        <v>79467894</v>
      </c>
      <c r="G145" s="6">
        <f t="shared" si="29"/>
        <v>1.595063998144402</v>
      </c>
      <c r="H145" s="67">
        <v>2685800</v>
      </c>
      <c r="I145" s="53">
        <v>7166620</v>
      </c>
      <c r="J145" s="68">
        <v>5611408</v>
      </c>
      <c r="K145" s="68">
        <v>15463828</v>
      </c>
      <c r="L145" s="67">
        <v>3513858</v>
      </c>
      <c r="M145" s="53">
        <v>8852251</v>
      </c>
      <c r="N145" s="68">
        <v>8536748</v>
      </c>
      <c r="O145" s="68">
        <v>20902857</v>
      </c>
      <c r="P145" s="67">
        <v>5253407</v>
      </c>
      <c r="Q145" s="53">
        <v>9144441</v>
      </c>
      <c r="R145" s="68">
        <v>8809529</v>
      </c>
      <c r="S145" s="68">
        <v>23207377</v>
      </c>
      <c r="T145" s="67">
        <v>8022277</v>
      </c>
      <c r="U145" s="53">
        <v>7334004</v>
      </c>
      <c r="V145" s="68">
        <v>4537551</v>
      </c>
      <c r="W145" s="68">
        <v>19893832</v>
      </c>
    </row>
    <row r="146" spans="1:23" ht="12.75">
      <c r="A146" s="31" t="s">
        <v>47</v>
      </c>
      <c r="B146" s="32" t="s">
        <v>270</v>
      </c>
      <c r="C146" s="33" t="s">
        <v>271</v>
      </c>
      <c r="D146" s="52">
        <v>106968000</v>
      </c>
      <c r="E146" s="53">
        <v>86111310</v>
      </c>
      <c r="F146" s="53">
        <v>67820018</v>
      </c>
      <c r="G146" s="6">
        <f t="shared" si="29"/>
        <v>0.7875854867380371</v>
      </c>
      <c r="H146" s="67">
        <v>3886054</v>
      </c>
      <c r="I146" s="53">
        <v>4793903</v>
      </c>
      <c r="J146" s="68">
        <v>3973673</v>
      </c>
      <c r="K146" s="68">
        <v>12653630</v>
      </c>
      <c r="L146" s="67">
        <v>3997843</v>
      </c>
      <c r="M146" s="53">
        <v>6305324</v>
      </c>
      <c r="N146" s="68">
        <v>7245985</v>
      </c>
      <c r="O146" s="68">
        <v>17549152</v>
      </c>
      <c r="P146" s="67">
        <v>5461685</v>
      </c>
      <c r="Q146" s="53">
        <v>6023022</v>
      </c>
      <c r="R146" s="68">
        <v>0</v>
      </c>
      <c r="S146" s="68">
        <v>11484707</v>
      </c>
      <c r="T146" s="67">
        <v>5224132</v>
      </c>
      <c r="U146" s="53">
        <v>16504386</v>
      </c>
      <c r="V146" s="68">
        <v>4404011</v>
      </c>
      <c r="W146" s="68">
        <v>26132529</v>
      </c>
    </row>
    <row r="147" spans="1:23" ht="16.5">
      <c r="A147" s="34"/>
      <c r="B147" s="35" t="s">
        <v>272</v>
      </c>
      <c r="C147" s="36"/>
      <c r="D147" s="54">
        <f>SUM(D143:D146)</f>
        <v>1653728464</v>
      </c>
      <c r="E147" s="55">
        <f>SUM(E143:E146)</f>
        <v>1670906796</v>
      </c>
      <c r="F147" s="55">
        <f>SUM(F143:F146)</f>
        <v>1528384745</v>
      </c>
      <c r="G147" s="7">
        <f t="shared" si="29"/>
        <v>0.9147037696290512</v>
      </c>
      <c r="H147" s="69">
        <f aca="true" t="shared" si="30" ref="H147:W147">SUM(H143:H146)</f>
        <v>74870126</v>
      </c>
      <c r="I147" s="55">
        <f t="shared" si="30"/>
        <v>130608162</v>
      </c>
      <c r="J147" s="70">
        <f t="shared" si="30"/>
        <v>153522061</v>
      </c>
      <c r="K147" s="70">
        <f t="shared" si="30"/>
        <v>359000349</v>
      </c>
      <c r="L147" s="69">
        <f t="shared" si="30"/>
        <v>115020786</v>
      </c>
      <c r="M147" s="55">
        <f t="shared" si="30"/>
        <v>127162731</v>
      </c>
      <c r="N147" s="70">
        <f t="shared" si="30"/>
        <v>131786659</v>
      </c>
      <c r="O147" s="70">
        <f t="shared" si="30"/>
        <v>373970176</v>
      </c>
      <c r="P147" s="69">
        <f t="shared" si="30"/>
        <v>122457074</v>
      </c>
      <c r="Q147" s="55">
        <f t="shared" si="30"/>
        <v>118193105</v>
      </c>
      <c r="R147" s="70">
        <f t="shared" si="30"/>
        <v>118222360</v>
      </c>
      <c r="S147" s="70">
        <f t="shared" si="30"/>
        <v>358872539</v>
      </c>
      <c r="T147" s="69">
        <f t="shared" si="30"/>
        <v>121063021</v>
      </c>
      <c r="U147" s="55">
        <f t="shared" si="30"/>
        <v>146044730</v>
      </c>
      <c r="V147" s="70">
        <f t="shared" si="30"/>
        <v>169433930</v>
      </c>
      <c r="W147" s="70">
        <f t="shared" si="30"/>
        <v>436541681</v>
      </c>
    </row>
    <row r="148" spans="1:23" ht="12.75">
      <c r="A148" s="31" t="s">
        <v>28</v>
      </c>
      <c r="B148" s="32" t="s">
        <v>273</v>
      </c>
      <c r="C148" s="33" t="s">
        <v>274</v>
      </c>
      <c r="D148" s="52">
        <v>57671472</v>
      </c>
      <c r="E148" s="53">
        <v>74871045</v>
      </c>
      <c r="F148" s="53">
        <v>71273755</v>
      </c>
      <c r="G148" s="6">
        <f t="shared" si="29"/>
        <v>0.9519535222194374</v>
      </c>
      <c r="H148" s="67">
        <v>7561716</v>
      </c>
      <c r="I148" s="53">
        <v>7538800</v>
      </c>
      <c r="J148" s="68">
        <v>8313434</v>
      </c>
      <c r="K148" s="68">
        <v>23413950</v>
      </c>
      <c r="L148" s="67">
        <v>26981</v>
      </c>
      <c r="M148" s="53">
        <v>3799321</v>
      </c>
      <c r="N148" s="68">
        <v>9111637</v>
      </c>
      <c r="O148" s="68">
        <v>12937939</v>
      </c>
      <c r="P148" s="67">
        <v>5200561</v>
      </c>
      <c r="Q148" s="53">
        <v>6273685</v>
      </c>
      <c r="R148" s="68">
        <v>3364329</v>
      </c>
      <c r="S148" s="68">
        <v>14838575</v>
      </c>
      <c r="T148" s="67">
        <v>2654238</v>
      </c>
      <c r="U148" s="53">
        <v>7096145</v>
      </c>
      <c r="V148" s="68">
        <v>10332908</v>
      </c>
      <c r="W148" s="68">
        <v>20083291</v>
      </c>
    </row>
    <row r="149" spans="1:23" ht="12.75">
      <c r="A149" s="31" t="s">
        <v>28</v>
      </c>
      <c r="B149" s="32" t="s">
        <v>275</v>
      </c>
      <c r="C149" s="33" t="s">
        <v>276</v>
      </c>
      <c r="D149" s="52">
        <v>96037101</v>
      </c>
      <c r="E149" s="53">
        <v>84854946</v>
      </c>
      <c r="F149" s="53">
        <v>83426383</v>
      </c>
      <c r="G149" s="6">
        <f t="shared" si="29"/>
        <v>0.9831646466429901</v>
      </c>
      <c r="H149" s="67">
        <v>6097208</v>
      </c>
      <c r="I149" s="53">
        <v>6228763</v>
      </c>
      <c r="J149" s="68">
        <v>6053896</v>
      </c>
      <c r="K149" s="68">
        <v>18379867</v>
      </c>
      <c r="L149" s="67">
        <v>8183209</v>
      </c>
      <c r="M149" s="53">
        <v>5766892</v>
      </c>
      <c r="N149" s="68">
        <v>11554067</v>
      </c>
      <c r="O149" s="68">
        <v>25504168</v>
      </c>
      <c r="P149" s="67">
        <v>3034080</v>
      </c>
      <c r="Q149" s="53">
        <v>6753638</v>
      </c>
      <c r="R149" s="68">
        <v>6453713</v>
      </c>
      <c r="S149" s="68">
        <v>16241431</v>
      </c>
      <c r="T149" s="67">
        <v>6634742</v>
      </c>
      <c r="U149" s="53">
        <v>7519465</v>
      </c>
      <c r="V149" s="68">
        <v>9146710</v>
      </c>
      <c r="W149" s="68">
        <v>23300917</v>
      </c>
    </row>
    <row r="150" spans="1:23" ht="12.75">
      <c r="A150" s="31" t="s">
        <v>28</v>
      </c>
      <c r="B150" s="32" t="s">
        <v>277</v>
      </c>
      <c r="C150" s="33" t="s">
        <v>278</v>
      </c>
      <c r="D150" s="52">
        <v>363002420</v>
      </c>
      <c r="E150" s="53">
        <v>316036369</v>
      </c>
      <c r="F150" s="53">
        <v>322103815</v>
      </c>
      <c r="G150" s="6">
        <f t="shared" si="29"/>
        <v>1.019198568883697</v>
      </c>
      <c r="H150" s="67">
        <v>12547371</v>
      </c>
      <c r="I150" s="53">
        <v>34403275</v>
      </c>
      <c r="J150" s="68">
        <v>27228207</v>
      </c>
      <c r="K150" s="68">
        <v>74178853</v>
      </c>
      <c r="L150" s="67">
        <v>29586965</v>
      </c>
      <c r="M150" s="53">
        <v>26811851</v>
      </c>
      <c r="N150" s="68">
        <v>26826228</v>
      </c>
      <c r="O150" s="68">
        <v>83225044</v>
      </c>
      <c r="P150" s="67">
        <v>25560956</v>
      </c>
      <c r="Q150" s="53">
        <v>24259638</v>
      </c>
      <c r="R150" s="68">
        <v>23431076</v>
      </c>
      <c r="S150" s="68">
        <v>73251670</v>
      </c>
      <c r="T150" s="67">
        <v>22307545</v>
      </c>
      <c r="U150" s="53">
        <v>23793244</v>
      </c>
      <c r="V150" s="68">
        <v>45347459</v>
      </c>
      <c r="W150" s="68">
        <v>91448248</v>
      </c>
    </row>
    <row r="151" spans="1:23" ht="12.75">
      <c r="A151" s="31" t="s">
        <v>28</v>
      </c>
      <c r="B151" s="32" t="s">
        <v>279</v>
      </c>
      <c r="C151" s="33" t="s">
        <v>280</v>
      </c>
      <c r="D151" s="52">
        <v>77238589</v>
      </c>
      <c r="E151" s="53">
        <v>80716542</v>
      </c>
      <c r="F151" s="53">
        <v>74906629</v>
      </c>
      <c r="G151" s="6">
        <f t="shared" si="29"/>
        <v>0.928020789096738</v>
      </c>
      <c r="H151" s="67">
        <v>6914067</v>
      </c>
      <c r="I151" s="53">
        <v>6914067</v>
      </c>
      <c r="J151" s="68">
        <v>3813989</v>
      </c>
      <c r="K151" s="68">
        <v>17642123</v>
      </c>
      <c r="L151" s="67">
        <v>5343323</v>
      </c>
      <c r="M151" s="53">
        <v>5343323</v>
      </c>
      <c r="N151" s="68">
        <v>5739558</v>
      </c>
      <c r="O151" s="68">
        <v>16426204</v>
      </c>
      <c r="P151" s="67">
        <v>4268839</v>
      </c>
      <c r="Q151" s="53">
        <v>6612279</v>
      </c>
      <c r="R151" s="68">
        <v>9090895</v>
      </c>
      <c r="S151" s="68">
        <v>19972013</v>
      </c>
      <c r="T151" s="67">
        <v>7355090</v>
      </c>
      <c r="U151" s="53">
        <v>5674381</v>
      </c>
      <c r="V151" s="68">
        <v>7836818</v>
      </c>
      <c r="W151" s="68">
        <v>20866289</v>
      </c>
    </row>
    <row r="152" spans="1:23" ht="12.75">
      <c r="A152" s="31" t="s">
        <v>28</v>
      </c>
      <c r="B152" s="32" t="s">
        <v>281</v>
      </c>
      <c r="C152" s="33" t="s">
        <v>282</v>
      </c>
      <c r="D152" s="52">
        <v>117764000</v>
      </c>
      <c r="E152" s="53">
        <v>296779266</v>
      </c>
      <c r="F152" s="53">
        <v>340413204</v>
      </c>
      <c r="G152" s="6">
        <f t="shared" si="29"/>
        <v>1.1470248868396353</v>
      </c>
      <c r="H152" s="67">
        <v>203679689</v>
      </c>
      <c r="I152" s="53">
        <v>11124543</v>
      </c>
      <c r="J152" s="68">
        <v>8697742</v>
      </c>
      <c r="K152" s="68">
        <v>223501974</v>
      </c>
      <c r="L152" s="67">
        <v>8801250</v>
      </c>
      <c r="M152" s="53">
        <v>29581431</v>
      </c>
      <c r="N152" s="68">
        <v>14965399</v>
      </c>
      <c r="O152" s="68">
        <v>53348080</v>
      </c>
      <c r="P152" s="67">
        <v>6972468</v>
      </c>
      <c r="Q152" s="53">
        <v>5091913</v>
      </c>
      <c r="R152" s="68">
        <v>11151466</v>
      </c>
      <c r="S152" s="68">
        <v>23215847</v>
      </c>
      <c r="T152" s="67">
        <v>11867854</v>
      </c>
      <c r="U152" s="53">
        <v>9141153</v>
      </c>
      <c r="V152" s="68">
        <v>19338296</v>
      </c>
      <c r="W152" s="68">
        <v>40347303</v>
      </c>
    </row>
    <row r="153" spans="1:23" ht="12.75">
      <c r="A153" s="31" t="s">
        <v>47</v>
      </c>
      <c r="B153" s="32" t="s">
        <v>283</v>
      </c>
      <c r="C153" s="33" t="s">
        <v>284</v>
      </c>
      <c r="D153" s="52">
        <v>318834020</v>
      </c>
      <c r="E153" s="53">
        <v>308789750</v>
      </c>
      <c r="F153" s="53">
        <v>279008877</v>
      </c>
      <c r="G153" s="6">
        <f t="shared" si="29"/>
        <v>0.9035561478319796</v>
      </c>
      <c r="H153" s="67">
        <v>14037901</v>
      </c>
      <c r="I153" s="53">
        <v>15511116</v>
      </c>
      <c r="J153" s="68">
        <v>22659111</v>
      </c>
      <c r="K153" s="68">
        <v>52208128</v>
      </c>
      <c r="L153" s="67">
        <v>23084935</v>
      </c>
      <c r="M153" s="53">
        <v>29475615</v>
      </c>
      <c r="N153" s="68">
        <v>22518309</v>
      </c>
      <c r="O153" s="68">
        <v>75078859</v>
      </c>
      <c r="P153" s="67">
        <v>18845837</v>
      </c>
      <c r="Q153" s="53">
        <v>21615370</v>
      </c>
      <c r="R153" s="68">
        <v>24766740</v>
      </c>
      <c r="S153" s="68">
        <v>65227947</v>
      </c>
      <c r="T153" s="67">
        <v>27851135</v>
      </c>
      <c r="U153" s="53">
        <v>19579667</v>
      </c>
      <c r="V153" s="68">
        <v>39063141</v>
      </c>
      <c r="W153" s="68">
        <v>86493943</v>
      </c>
    </row>
    <row r="154" spans="1:23" ht="16.5">
      <c r="A154" s="34"/>
      <c r="B154" s="35" t="s">
        <v>285</v>
      </c>
      <c r="C154" s="36"/>
      <c r="D154" s="54">
        <f>SUM(D148:D153)</f>
        <v>1030547602</v>
      </c>
      <c r="E154" s="55">
        <f>SUM(E148:E153)</f>
        <v>1162047918</v>
      </c>
      <c r="F154" s="55">
        <f>SUM(F148:F153)</f>
        <v>1171132663</v>
      </c>
      <c r="G154" s="7">
        <f t="shared" si="29"/>
        <v>1.0078178746842348</v>
      </c>
      <c r="H154" s="69">
        <f aca="true" t="shared" si="31" ref="H154:W154">SUM(H148:H153)</f>
        <v>250837952</v>
      </c>
      <c r="I154" s="55">
        <f t="shared" si="31"/>
        <v>81720564</v>
      </c>
      <c r="J154" s="70">
        <f t="shared" si="31"/>
        <v>76766379</v>
      </c>
      <c r="K154" s="70">
        <f t="shared" si="31"/>
        <v>409324895</v>
      </c>
      <c r="L154" s="69">
        <f t="shared" si="31"/>
        <v>75026663</v>
      </c>
      <c r="M154" s="55">
        <f t="shared" si="31"/>
        <v>100778433</v>
      </c>
      <c r="N154" s="70">
        <f t="shared" si="31"/>
        <v>90715198</v>
      </c>
      <c r="O154" s="70">
        <f t="shared" si="31"/>
        <v>266520294</v>
      </c>
      <c r="P154" s="69">
        <f t="shared" si="31"/>
        <v>63882741</v>
      </c>
      <c r="Q154" s="55">
        <f t="shared" si="31"/>
        <v>70606523</v>
      </c>
      <c r="R154" s="70">
        <f t="shared" si="31"/>
        <v>78258219</v>
      </c>
      <c r="S154" s="70">
        <f t="shared" si="31"/>
        <v>212747483</v>
      </c>
      <c r="T154" s="69">
        <f t="shared" si="31"/>
        <v>78670604</v>
      </c>
      <c r="U154" s="55">
        <f t="shared" si="31"/>
        <v>72804055</v>
      </c>
      <c r="V154" s="70">
        <f t="shared" si="31"/>
        <v>131065332</v>
      </c>
      <c r="W154" s="70">
        <f t="shared" si="31"/>
        <v>282539991</v>
      </c>
    </row>
    <row r="155" spans="1:23" ht="12.75">
      <c r="A155" s="31" t="s">
        <v>28</v>
      </c>
      <c r="B155" s="32" t="s">
        <v>286</v>
      </c>
      <c r="C155" s="33" t="s">
        <v>287</v>
      </c>
      <c r="D155" s="52">
        <v>40827174</v>
      </c>
      <c r="E155" s="53">
        <v>37823199</v>
      </c>
      <c r="F155" s="53">
        <v>31176920</v>
      </c>
      <c r="G155" s="6">
        <f t="shared" si="29"/>
        <v>0.8242803576714915</v>
      </c>
      <c r="H155" s="67">
        <v>1827159</v>
      </c>
      <c r="I155" s="53">
        <v>2234899</v>
      </c>
      <c r="J155" s="68">
        <v>2233849</v>
      </c>
      <c r="K155" s="68">
        <v>6295907</v>
      </c>
      <c r="L155" s="67">
        <v>2426522</v>
      </c>
      <c r="M155" s="53">
        <v>2844096</v>
      </c>
      <c r="N155" s="68">
        <v>2108536</v>
      </c>
      <c r="O155" s="68">
        <v>7379154</v>
      </c>
      <c r="P155" s="67">
        <v>3324290</v>
      </c>
      <c r="Q155" s="53">
        <v>2749228</v>
      </c>
      <c r="R155" s="68">
        <v>2314405</v>
      </c>
      <c r="S155" s="68">
        <v>8387923</v>
      </c>
      <c r="T155" s="67">
        <v>2906044</v>
      </c>
      <c r="U155" s="53">
        <v>2778250</v>
      </c>
      <c r="V155" s="68">
        <v>3429642</v>
      </c>
      <c r="W155" s="68">
        <v>9113936</v>
      </c>
    </row>
    <row r="156" spans="1:23" ht="12.75">
      <c r="A156" s="31" t="s">
        <v>28</v>
      </c>
      <c r="B156" s="32" t="s">
        <v>288</v>
      </c>
      <c r="C156" s="33" t="s">
        <v>289</v>
      </c>
      <c r="D156" s="52">
        <v>59888000</v>
      </c>
      <c r="E156" s="53">
        <v>59888000</v>
      </c>
      <c r="F156" s="53">
        <v>50568970</v>
      </c>
      <c r="G156" s="6">
        <f t="shared" si="29"/>
        <v>0.8443923657493989</v>
      </c>
      <c r="H156" s="67">
        <v>2674229</v>
      </c>
      <c r="I156" s="53">
        <v>5140392</v>
      </c>
      <c r="J156" s="68">
        <v>4292857</v>
      </c>
      <c r="K156" s="68">
        <v>12107478</v>
      </c>
      <c r="L156" s="67">
        <v>4685541</v>
      </c>
      <c r="M156" s="53">
        <v>3792231</v>
      </c>
      <c r="N156" s="68">
        <v>1383718</v>
      </c>
      <c r="O156" s="68">
        <v>9861490</v>
      </c>
      <c r="P156" s="67">
        <v>1446280</v>
      </c>
      <c r="Q156" s="53">
        <v>5519568</v>
      </c>
      <c r="R156" s="68">
        <v>5252134</v>
      </c>
      <c r="S156" s="68">
        <v>12217982</v>
      </c>
      <c r="T156" s="67">
        <v>5631399</v>
      </c>
      <c r="U156" s="53">
        <v>5832986</v>
      </c>
      <c r="V156" s="68">
        <v>4917635</v>
      </c>
      <c r="W156" s="68">
        <v>16382020</v>
      </c>
    </row>
    <row r="157" spans="1:23" ht="12.75">
      <c r="A157" s="31" t="s">
        <v>28</v>
      </c>
      <c r="B157" s="32" t="s">
        <v>290</v>
      </c>
      <c r="C157" s="33" t="s">
        <v>291</v>
      </c>
      <c r="D157" s="52">
        <v>23511120</v>
      </c>
      <c r="E157" s="53">
        <v>23511704</v>
      </c>
      <c r="F157" s="53">
        <v>24058418</v>
      </c>
      <c r="G157" s="6">
        <f t="shared" si="29"/>
        <v>1.0232528446258085</v>
      </c>
      <c r="H157" s="67">
        <v>7626620</v>
      </c>
      <c r="I157" s="53">
        <v>3338939</v>
      </c>
      <c r="J157" s="68">
        <v>1283112</v>
      </c>
      <c r="K157" s="68">
        <v>12248671</v>
      </c>
      <c r="L157" s="67">
        <v>1675105</v>
      </c>
      <c r="M157" s="53">
        <v>654137</v>
      </c>
      <c r="N157" s="68">
        <v>1599794</v>
      </c>
      <c r="O157" s="68">
        <v>3929036</v>
      </c>
      <c r="P157" s="67">
        <v>1075912</v>
      </c>
      <c r="Q157" s="53">
        <v>821947</v>
      </c>
      <c r="R157" s="68">
        <v>1470729</v>
      </c>
      <c r="S157" s="68">
        <v>3368588</v>
      </c>
      <c r="T157" s="67">
        <v>1368519</v>
      </c>
      <c r="U157" s="53">
        <v>1178800</v>
      </c>
      <c r="V157" s="68">
        <v>1964804</v>
      </c>
      <c r="W157" s="68">
        <v>4512123</v>
      </c>
    </row>
    <row r="158" spans="1:23" ht="12.75">
      <c r="A158" s="31" t="s">
        <v>28</v>
      </c>
      <c r="B158" s="32" t="s">
        <v>292</v>
      </c>
      <c r="C158" s="33" t="s">
        <v>293</v>
      </c>
      <c r="D158" s="52">
        <v>50278000</v>
      </c>
      <c r="E158" s="53">
        <v>45764000</v>
      </c>
      <c r="F158" s="53">
        <v>51323753</v>
      </c>
      <c r="G158" s="6">
        <f t="shared" si="29"/>
        <v>1.121487479241325</v>
      </c>
      <c r="H158" s="67">
        <v>1945950</v>
      </c>
      <c r="I158" s="53">
        <v>3180652</v>
      </c>
      <c r="J158" s="68">
        <v>4141718</v>
      </c>
      <c r="K158" s="68">
        <v>9268320</v>
      </c>
      <c r="L158" s="67">
        <v>5286819</v>
      </c>
      <c r="M158" s="53">
        <v>4652217</v>
      </c>
      <c r="N158" s="68">
        <v>5817650</v>
      </c>
      <c r="O158" s="68">
        <v>15756686</v>
      </c>
      <c r="P158" s="67">
        <v>3967023</v>
      </c>
      <c r="Q158" s="53">
        <v>5559487</v>
      </c>
      <c r="R158" s="68">
        <v>2984932</v>
      </c>
      <c r="S158" s="68">
        <v>12511442</v>
      </c>
      <c r="T158" s="67">
        <v>3102458</v>
      </c>
      <c r="U158" s="53">
        <v>6250328</v>
      </c>
      <c r="V158" s="68">
        <v>4434519</v>
      </c>
      <c r="W158" s="68">
        <v>13787305</v>
      </c>
    </row>
    <row r="159" spans="1:23" ht="12.75">
      <c r="A159" s="31" t="s">
        <v>28</v>
      </c>
      <c r="B159" s="32" t="s">
        <v>294</v>
      </c>
      <c r="C159" s="33" t="s">
        <v>295</v>
      </c>
      <c r="D159" s="52">
        <v>69686622</v>
      </c>
      <c r="E159" s="53">
        <v>55392000</v>
      </c>
      <c r="F159" s="53">
        <v>69703222</v>
      </c>
      <c r="G159" s="6">
        <f t="shared" si="29"/>
        <v>1.2583626155401502</v>
      </c>
      <c r="H159" s="67">
        <v>1347594</v>
      </c>
      <c r="I159" s="53">
        <v>7118125</v>
      </c>
      <c r="J159" s="68">
        <v>9292501</v>
      </c>
      <c r="K159" s="68">
        <v>17758220</v>
      </c>
      <c r="L159" s="67">
        <v>7118125</v>
      </c>
      <c r="M159" s="53">
        <v>6748456</v>
      </c>
      <c r="N159" s="68">
        <v>7870448</v>
      </c>
      <c r="O159" s="68">
        <v>21737029</v>
      </c>
      <c r="P159" s="67">
        <v>5064973</v>
      </c>
      <c r="Q159" s="53">
        <v>6432276</v>
      </c>
      <c r="R159" s="68">
        <v>5334091</v>
      </c>
      <c r="S159" s="68">
        <v>16831340</v>
      </c>
      <c r="T159" s="67">
        <v>4400237</v>
      </c>
      <c r="U159" s="53">
        <v>4931169</v>
      </c>
      <c r="V159" s="68">
        <v>4045227</v>
      </c>
      <c r="W159" s="68">
        <v>13376633</v>
      </c>
    </row>
    <row r="160" spans="1:23" ht="12.75">
      <c r="A160" s="31" t="s">
        <v>47</v>
      </c>
      <c r="B160" s="32" t="s">
        <v>296</v>
      </c>
      <c r="C160" s="33" t="s">
        <v>297</v>
      </c>
      <c r="D160" s="52">
        <v>206614651</v>
      </c>
      <c r="E160" s="53">
        <v>229063303</v>
      </c>
      <c r="F160" s="53">
        <v>149832826</v>
      </c>
      <c r="G160" s="6">
        <f t="shared" si="29"/>
        <v>0.6541109991765027</v>
      </c>
      <c r="H160" s="67">
        <v>5997448</v>
      </c>
      <c r="I160" s="53">
        <v>13788439</v>
      </c>
      <c r="J160" s="68">
        <v>9201016</v>
      </c>
      <c r="K160" s="68">
        <v>28986903</v>
      </c>
      <c r="L160" s="67">
        <v>11678570</v>
      </c>
      <c r="M160" s="53">
        <v>15825089</v>
      </c>
      <c r="N160" s="68">
        <v>7896875</v>
      </c>
      <c r="O160" s="68">
        <v>35400534</v>
      </c>
      <c r="P160" s="67">
        <v>8043521</v>
      </c>
      <c r="Q160" s="53">
        <v>12687200</v>
      </c>
      <c r="R160" s="68">
        <v>14354472</v>
      </c>
      <c r="S160" s="68">
        <v>35085193</v>
      </c>
      <c r="T160" s="67">
        <v>16420074</v>
      </c>
      <c r="U160" s="53">
        <v>18523703</v>
      </c>
      <c r="V160" s="68">
        <v>15416419</v>
      </c>
      <c r="W160" s="68">
        <v>50360196</v>
      </c>
    </row>
    <row r="161" spans="1:23" ht="16.5">
      <c r="A161" s="42"/>
      <c r="B161" s="43" t="s">
        <v>298</v>
      </c>
      <c r="C161" s="44"/>
      <c r="D161" s="61">
        <f>SUM(D155:D160)</f>
        <v>450805567</v>
      </c>
      <c r="E161" s="62">
        <f>SUM(E155:E160)</f>
        <v>451442206</v>
      </c>
      <c r="F161" s="62">
        <f>SUM(F155:F160)</f>
        <v>376664109</v>
      </c>
      <c r="G161" s="9">
        <f t="shared" si="29"/>
        <v>0.8343573197052825</v>
      </c>
      <c r="H161" s="74">
        <f aca="true" t="shared" si="32" ref="H161:W161">SUM(H155:H160)</f>
        <v>21419000</v>
      </c>
      <c r="I161" s="62">
        <f t="shared" si="32"/>
        <v>34801446</v>
      </c>
      <c r="J161" s="75">
        <f t="shared" si="32"/>
        <v>30445053</v>
      </c>
      <c r="K161" s="75">
        <f t="shared" si="32"/>
        <v>86665499</v>
      </c>
      <c r="L161" s="74">
        <f t="shared" si="32"/>
        <v>32870682</v>
      </c>
      <c r="M161" s="62">
        <f t="shared" si="32"/>
        <v>34516226</v>
      </c>
      <c r="N161" s="75">
        <f t="shared" si="32"/>
        <v>26677021</v>
      </c>
      <c r="O161" s="75">
        <f t="shared" si="32"/>
        <v>94063929</v>
      </c>
      <c r="P161" s="74">
        <f t="shared" si="32"/>
        <v>22921999</v>
      </c>
      <c r="Q161" s="62">
        <f t="shared" si="32"/>
        <v>33769706</v>
      </c>
      <c r="R161" s="75">
        <f t="shared" si="32"/>
        <v>31710763</v>
      </c>
      <c r="S161" s="75">
        <f t="shared" si="32"/>
        <v>88402468</v>
      </c>
      <c r="T161" s="74">
        <f t="shared" si="32"/>
        <v>33828731</v>
      </c>
      <c r="U161" s="62">
        <f t="shared" si="32"/>
        <v>39495236</v>
      </c>
      <c r="V161" s="75">
        <f t="shared" si="32"/>
        <v>34208246</v>
      </c>
      <c r="W161" s="75">
        <f t="shared" si="32"/>
        <v>107532213</v>
      </c>
    </row>
    <row r="162" spans="1:23" ht="12.75">
      <c r="A162" s="31" t="s">
        <v>28</v>
      </c>
      <c r="B162" s="32" t="s">
        <v>299</v>
      </c>
      <c r="C162" s="33" t="s">
        <v>300</v>
      </c>
      <c r="D162" s="52">
        <v>43875080</v>
      </c>
      <c r="E162" s="53">
        <v>43330289</v>
      </c>
      <c r="F162" s="53">
        <v>70692223</v>
      </c>
      <c r="G162" s="6">
        <f t="shared" si="29"/>
        <v>1.6314736096036655</v>
      </c>
      <c r="H162" s="67">
        <v>9975778</v>
      </c>
      <c r="I162" s="53">
        <v>5168623</v>
      </c>
      <c r="J162" s="68">
        <v>8865131</v>
      </c>
      <c r="K162" s="68">
        <v>24009532</v>
      </c>
      <c r="L162" s="67">
        <v>2436718</v>
      </c>
      <c r="M162" s="53">
        <v>3071548</v>
      </c>
      <c r="N162" s="68">
        <v>10034350</v>
      </c>
      <c r="O162" s="68">
        <v>15542616</v>
      </c>
      <c r="P162" s="67">
        <v>2462732</v>
      </c>
      <c r="Q162" s="53">
        <v>3151046</v>
      </c>
      <c r="R162" s="68">
        <v>12195077</v>
      </c>
      <c r="S162" s="68">
        <v>17808855</v>
      </c>
      <c r="T162" s="67">
        <v>4464517</v>
      </c>
      <c r="U162" s="53">
        <v>6737723</v>
      </c>
      <c r="V162" s="68">
        <v>2128980</v>
      </c>
      <c r="W162" s="68">
        <v>13331220</v>
      </c>
    </row>
    <row r="163" spans="1:23" ht="12.75">
      <c r="A163" s="31" t="s">
        <v>28</v>
      </c>
      <c r="B163" s="32" t="s">
        <v>301</v>
      </c>
      <c r="C163" s="33" t="s">
        <v>302</v>
      </c>
      <c r="D163" s="52">
        <v>2046273803</v>
      </c>
      <c r="E163" s="53">
        <v>1920719502</v>
      </c>
      <c r="F163" s="53">
        <v>1958139446</v>
      </c>
      <c r="G163" s="6">
        <f t="shared" si="29"/>
        <v>1.0194822533748606</v>
      </c>
      <c r="H163" s="67">
        <v>151545720</v>
      </c>
      <c r="I163" s="53">
        <v>164750230</v>
      </c>
      <c r="J163" s="68">
        <v>156328767</v>
      </c>
      <c r="K163" s="68">
        <v>472624717</v>
      </c>
      <c r="L163" s="67">
        <v>155837699</v>
      </c>
      <c r="M163" s="53">
        <v>161315198</v>
      </c>
      <c r="N163" s="68">
        <v>161282824</v>
      </c>
      <c r="O163" s="68">
        <v>478435721</v>
      </c>
      <c r="P163" s="67">
        <v>161527625</v>
      </c>
      <c r="Q163" s="53">
        <v>152132522</v>
      </c>
      <c r="R163" s="68">
        <v>175463237</v>
      </c>
      <c r="S163" s="68">
        <v>489123384</v>
      </c>
      <c r="T163" s="67">
        <v>155242155</v>
      </c>
      <c r="U163" s="53">
        <v>161054796</v>
      </c>
      <c r="V163" s="68">
        <v>201658673</v>
      </c>
      <c r="W163" s="68">
        <v>517955624</v>
      </c>
    </row>
    <row r="164" spans="1:23" ht="12.75">
      <c r="A164" s="31" t="s">
        <v>28</v>
      </c>
      <c r="B164" s="32" t="s">
        <v>303</v>
      </c>
      <c r="C164" s="33" t="s">
        <v>304</v>
      </c>
      <c r="D164" s="52">
        <v>18623086</v>
      </c>
      <c r="E164" s="53">
        <v>23534000</v>
      </c>
      <c r="F164" s="53">
        <v>27099165</v>
      </c>
      <c r="G164" s="6">
        <f t="shared" si="29"/>
        <v>1.1514899719554688</v>
      </c>
      <c r="H164" s="67">
        <v>1414208</v>
      </c>
      <c r="I164" s="53">
        <v>1646689</v>
      </c>
      <c r="J164" s="68">
        <v>1773713</v>
      </c>
      <c r="K164" s="68">
        <v>4834610</v>
      </c>
      <c r="L164" s="67">
        <v>1377943</v>
      </c>
      <c r="M164" s="53">
        <v>1293036</v>
      </c>
      <c r="N164" s="68">
        <v>2066854</v>
      </c>
      <c r="O164" s="68">
        <v>4737833</v>
      </c>
      <c r="P164" s="67">
        <v>1889245</v>
      </c>
      <c r="Q164" s="53">
        <v>9148006</v>
      </c>
      <c r="R164" s="68">
        <v>1353342</v>
      </c>
      <c r="S164" s="68">
        <v>12390593</v>
      </c>
      <c r="T164" s="67">
        <v>1107668</v>
      </c>
      <c r="U164" s="53">
        <v>1649192</v>
      </c>
      <c r="V164" s="68">
        <v>2379269</v>
      </c>
      <c r="W164" s="68">
        <v>5136129</v>
      </c>
    </row>
    <row r="165" spans="1:23" ht="12.75">
      <c r="A165" s="31" t="s">
        <v>28</v>
      </c>
      <c r="B165" s="32" t="s">
        <v>305</v>
      </c>
      <c r="C165" s="33" t="s">
        <v>306</v>
      </c>
      <c r="D165" s="52">
        <v>178565400</v>
      </c>
      <c r="E165" s="53">
        <v>182153960</v>
      </c>
      <c r="F165" s="53">
        <v>165769249</v>
      </c>
      <c r="G165" s="6">
        <f t="shared" si="29"/>
        <v>0.9100502069787558</v>
      </c>
      <c r="H165" s="67">
        <v>14957535</v>
      </c>
      <c r="I165" s="53">
        <v>12366232</v>
      </c>
      <c r="J165" s="68">
        <v>14394869</v>
      </c>
      <c r="K165" s="68">
        <v>41718636</v>
      </c>
      <c r="L165" s="67">
        <v>13215218</v>
      </c>
      <c r="M165" s="53">
        <v>14960566</v>
      </c>
      <c r="N165" s="68">
        <v>14550752</v>
      </c>
      <c r="O165" s="68">
        <v>42726536</v>
      </c>
      <c r="P165" s="67">
        <v>11802889</v>
      </c>
      <c r="Q165" s="53">
        <v>15404240</v>
      </c>
      <c r="R165" s="68">
        <v>13736859</v>
      </c>
      <c r="S165" s="68">
        <v>40943988</v>
      </c>
      <c r="T165" s="67">
        <v>12726568</v>
      </c>
      <c r="U165" s="53">
        <v>13202535</v>
      </c>
      <c r="V165" s="68">
        <v>14450986</v>
      </c>
      <c r="W165" s="68">
        <v>40380089</v>
      </c>
    </row>
    <row r="166" spans="1:23" ht="12.75">
      <c r="A166" s="31" t="s">
        <v>28</v>
      </c>
      <c r="B166" s="32" t="s">
        <v>307</v>
      </c>
      <c r="C166" s="33" t="s">
        <v>308</v>
      </c>
      <c r="D166" s="52">
        <v>44358000</v>
      </c>
      <c r="E166" s="53">
        <v>49938500</v>
      </c>
      <c r="F166" s="53">
        <v>41927857</v>
      </c>
      <c r="G166" s="6">
        <f t="shared" si="29"/>
        <v>0.8395898354976621</v>
      </c>
      <c r="H166" s="67">
        <v>2892532</v>
      </c>
      <c r="I166" s="53">
        <v>3659296</v>
      </c>
      <c r="J166" s="68">
        <v>3503701</v>
      </c>
      <c r="K166" s="68">
        <v>10055529</v>
      </c>
      <c r="L166" s="67">
        <v>3595619</v>
      </c>
      <c r="M166" s="53">
        <v>4030501</v>
      </c>
      <c r="N166" s="68">
        <v>3169620</v>
      </c>
      <c r="O166" s="68">
        <v>10795740</v>
      </c>
      <c r="P166" s="67">
        <v>3883035</v>
      </c>
      <c r="Q166" s="53">
        <v>3000556</v>
      </c>
      <c r="R166" s="68">
        <v>3344597</v>
      </c>
      <c r="S166" s="68">
        <v>10228188</v>
      </c>
      <c r="T166" s="67">
        <v>3430274</v>
      </c>
      <c r="U166" s="53">
        <v>3347254</v>
      </c>
      <c r="V166" s="68">
        <v>4070872</v>
      </c>
      <c r="W166" s="68">
        <v>10848400</v>
      </c>
    </row>
    <row r="167" spans="1:23" ht="12.75">
      <c r="A167" s="31" t="s">
        <v>28</v>
      </c>
      <c r="B167" s="32" t="s">
        <v>309</v>
      </c>
      <c r="C167" s="33" t="s">
        <v>310</v>
      </c>
      <c r="D167" s="52">
        <v>47857000</v>
      </c>
      <c r="E167" s="53">
        <v>92699124</v>
      </c>
      <c r="F167" s="53">
        <v>62966217</v>
      </c>
      <c r="G167" s="6">
        <f t="shared" si="29"/>
        <v>0.6792536356654244</v>
      </c>
      <c r="H167" s="67">
        <v>4727840</v>
      </c>
      <c r="I167" s="53">
        <v>4111028</v>
      </c>
      <c r="J167" s="68">
        <v>4660642</v>
      </c>
      <c r="K167" s="68">
        <v>13499510</v>
      </c>
      <c r="L167" s="67">
        <v>2363418</v>
      </c>
      <c r="M167" s="53">
        <v>4752187</v>
      </c>
      <c r="N167" s="68">
        <v>5865406</v>
      </c>
      <c r="O167" s="68">
        <v>12981011</v>
      </c>
      <c r="P167" s="67">
        <v>4295199</v>
      </c>
      <c r="Q167" s="53">
        <v>3165451</v>
      </c>
      <c r="R167" s="68">
        <v>6502642</v>
      </c>
      <c r="S167" s="68">
        <v>13963292</v>
      </c>
      <c r="T167" s="67">
        <v>3757906</v>
      </c>
      <c r="U167" s="53">
        <v>10981542</v>
      </c>
      <c r="V167" s="68">
        <v>7782956</v>
      </c>
      <c r="W167" s="68">
        <v>22522404</v>
      </c>
    </row>
    <row r="168" spans="1:23" ht="12.75">
      <c r="A168" s="31" t="s">
        <v>47</v>
      </c>
      <c r="B168" s="32" t="s">
        <v>311</v>
      </c>
      <c r="C168" s="33" t="s">
        <v>312</v>
      </c>
      <c r="D168" s="52">
        <v>441811322</v>
      </c>
      <c r="E168" s="53">
        <v>509685983</v>
      </c>
      <c r="F168" s="53">
        <v>402545878</v>
      </c>
      <c r="G168" s="6">
        <f t="shared" si="29"/>
        <v>0.7897919335168375</v>
      </c>
      <c r="H168" s="67">
        <v>16365987</v>
      </c>
      <c r="I168" s="53">
        <v>33436308</v>
      </c>
      <c r="J168" s="68">
        <v>32384815</v>
      </c>
      <c r="K168" s="68">
        <v>82187110</v>
      </c>
      <c r="L168" s="67">
        <v>34459669</v>
      </c>
      <c r="M168" s="53">
        <v>32354296</v>
      </c>
      <c r="N168" s="68">
        <v>35896745</v>
      </c>
      <c r="O168" s="68">
        <v>102710710</v>
      </c>
      <c r="P168" s="67">
        <v>32524663</v>
      </c>
      <c r="Q168" s="53">
        <v>22069900</v>
      </c>
      <c r="R168" s="68">
        <v>34426069</v>
      </c>
      <c r="S168" s="68">
        <v>89020632</v>
      </c>
      <c r="T168" s="67">
        <v>32980134</v>
      </c>
      <c r="U168" s="53">
        <v>14190859</v>
      </c>
      <c r="V168" s="68">
        <v>81456433</v>
      </c>
      <c r="W168" s="68">
        <v>128627426</v>
      </c>
    </row>
    <row r="169" spans="1:23" ht="16.5">
      <c r="A169" s="34"/>
      <c r="B169" s="35" t="s">
        <v>313</v>
      </c>
      <c r="C169" s="36"/>
      <c r="D169" s="54">
        <f>SUM(D162:D168)</f>
        <v>2821363691</v>
      </c>
      <c r="E169" s="55">
        <f>SUM(E162:E168)</f>
        <v>2822061358</v>
      </c>
      <c r="F169" s="55">
        <f>SUM(F162:F168)</f>
        <v>2729140035</v>
      </c>
      <c r="G169" s="7">
        <f t="shared" si="29"/>
        <v>0.9670732449751364</v>
      </c>
      <c r="H169" s="69">
        <f aca="true" t="shared" si="33" ref="H169:W169">SUM(H162:H168)</f>
        <v>201879600</v>
      </c>
      <c r="I169" s="55">
        <f t="shared" si="33"/>
        <v>225138406</v>
      </c>
      <c r="J169" s="70">
        <f t="shared" si="33"/>
        <v>221911638</v>
      </c>
      <c r="K169" s="70">
        <f t="shared" si="33"/>
        <v>648929644</v>
      </c>
      <c r="L169" s="69">
        <f t="shared" si="33"/>
        <v>213286284</v>
      </c>
      <c r="M169" s="55">
        <f t="shared" si="33"/>
        <v>221777332</v>
      </c>
      <c r="N169" s="70">
        <f t="shared" si="33"/>
        <v>232866551</v>
      </c>
      <c r="O169" s="70">
        <f t="shared" si="33"/>
        <v>667930167</v>
      </c>
      <c r="P169" s="69">
        <f t="shared" si="33"/>
        <v>218385388</v>
      </c>
      <c r="Q169" s="55">
        <f t="shared" si="33"/>
        <v>208071721</v>
      </c>
      <c r="R169" s="70">
        <f t="shared" si="33"/>
        <v>247021823</v>
      </c>
      <c r="S169" s="70">
        <f t="shared" si="33"/>
        <v>673478932</v>
      </c>
      <c r="T169" s="69">
        <f t="shared" si="33"/>
        <v>213709222</v>
      </c>
      <c r="U169" s="55">
        <f t="shared" si="33"/>
        <v>211163901</v>
      </c>
      <c r="V169" s="70">
        <f t="shared" si="33"/>
        <v>313928169</v>
      </c>
      <c r="W169" s="70">
        <f t="shared" si="33"/>
        <v>738801292</v>
      </c>
    </row>
    <row r="170" spans="1:23" ht="12.75">
      <c r="A170" s="31" t="s">
        <v>28</v>
      </c>
      <c r="B170" s="32" t="s">
        <v>314</v>
      </c>
      <c r="C170" s="33" t="s">
        <v>315</v>
      </c>
      <c r="D170" s="52">
        <v>105991255</v>
      </c>
      <c r="E170" s="53">
        <v>103491254</v>
      </c>
      <c r="F170" s="53">
        <v>89418571</v>
      </c>
      <c r="G170" s="6">
        <f t="shared" si="29"/>
        <v>0.8640205577178531</v>
      </c>
      <c r="H170" s="67">
        <v>5364423</v>
      </c>
      <c r="I170" s="53">
        <v>6754059</v>
      </c>
      <c r="J170" s="68">
        <v>5690189</v>
      </c>
      <c r="K170" s="68">
        <v>17808671</v>
      </c>
      <c r="L170" s="67">
        <v>7470172</v>
      </c>
      <c r="M170" s="53">
        <v>6751747</v>
      </c>
      <c r="N170" s="68">
        <v>4351636</v>
      </c>
      <c r="O170" s="68">
        <v>18573555</v>
      </c>
      <c r="P170" s="67">
        <v>7802385</v>
      </c>
      <c r="Q170" s="53">
        <v>6945165</v>
      </c>
      <c r="R170" s="68">
        <v>12567210</v>
      </c>
      <c r="S170" s="68">
        <v>27314760</v>
      </c>
      <c r="T170" s="67">
        <v>12770074</v>
      </c>
      <c r="U170" s="53">
        <v>7343826</v>
      </c>
      <c r="V170" s="68">
        <v>5607685</v>
      </c>
      <c r="W170" s="68">
        <v>25721585</v>
      </c>
    </row>
    <row r="171" spans="1:23" ht="12.75">
      <c r="A171" s="31" t="s">
        <v>28</v>
      </c>
      <c r="B171" s="32" t="s">
        <v>316</v>
      </c>
      <c r="C171" s="33" t="s">
        <v>317</v>
      </c>
      <c r="D171" s="52">
        <v>813163863</v>
      </c>
      <c r="E171" s="53">
        <v>805451127</v>
      </c>
      <c r="F171" s="53">
        <v>733859375</v>
      </c>
      <c r="G171" s="6">
        <f t="shared" si="29"/>
        <v>0.9111159577532009</v>
      </c>
      <c r="H171" s="67">
        <v>62993681</v>
      </c>
      <c r="I171" s="53">
        <v>66707128</v>
      </c>
      <c r="J171" s="68">
        <v>57005766</v>
      </c>
      <c r="K171" s="68">
        <v>186706575</v>
      </c>
      <c r="L171" s="67">
        <v>53799810</v>
      </c>
      <c r="M171" s="53">
        <v>52930996</v>
      </c>
      <c r="N171" s="68">
        <v>68291911</v>
      </c>
      <c r="O171" s="68">
        <v>175022717</v>
      </c>
      <c r="P171" s="67">
        <v>61850368</v>
      </c>
      <c r="Q171" s="53">
        <v>57341089</v>
      </c>
      <c r="R171" s="68">
        <v>58662801</v>
      </c>
      <c r="S171" s="68">
        <v>177854258</v>
      </c>
      <c r="T171" s="67">
        <v>55241654</v>
      </c>
      <c r="U171" s="53">
        <v>59032455</v>
      </c>
      <c r="V171" s="68">
        <v>80001716</v>
      </c>
      <c r="W171" s="68">
        <v>194275825</v>
      </c>
    </row>
    <row r="172" spans="1:23" ht="12.75">
      <c r="A172" s="31" t="s">
        <v>28</v>
      </c>
      <c r="B172" s="32" t="s">
        <v>318</v>
      </c>
      <c r="C172" s="33" t="s">
        <v>319</v>
      </c>
      <c r="D172" s="52">
        <v>60229405</v>
      </c>
      <c r="E172" s="53">
        <v>60624009</v>
      </c>
      <c r="F172" s="53">
        <v>56194765</v>
      </c>
      <c r="G172" s="6">
        <f t="shared" si="29"/>
        <v>0.9269391108727237</v>
      </c>
      <c r="H172" s="67">
        <v>6521736</v>
      </c>
      <c r="I172" s="53">
        <v>3912747</v>
      </c>
      <c r="J172" s="68">
        <v>4725195</v>
      </c>
      <c r="K172" s="68">
        <v>15159678</v>
      </c>
      <c r="L172" s="67">
        <v>4732094</v>
      </c>
      <c r="M172" s="53">
        <v>1108655</v>
      </c>
      <c r="N172" s="68">
        <v>4915804</v>
      </c>
      <c r="O172" s="68">
        <v>10756553</v>
      </c>
      <c r="P172" s="67">
        <v>5075847</v>
      </c>
      <c r="Q172" s="53">
        <v>5028692</v>
      </c>
      <c r="R172" s="68">
        <v>5036310</v>
      </c>
      <c r="S172" s="68">
        <v>15140849</v>
      </c>
      <c r="T172" s="67">
        <v>4918047</v>
      </c>
      <c r="U172" s="53">
        <v>4771904</v>
      </c>
      <c r="V172" s="68">
        <v>5447734</v>
      </c>
      <c r="W172" s="68">
        <v>15137685</v>
      </c>
    </row>
    <row r="173" spans="1:23" ht="12.75">
      <c r="A173" s="31" t="s">
        <v>28</v>
      </c>
      <c r="B173" s="32" t="s">
        <v>320</v>
      </c>
      <c r="C173" s="33" t="s">
        <v>321</v>
      </c>
      <c r="D173" s="52">
        <v>55172012</v>
      </c>
      <c r="E173" s="53">
        <v>56206160</v>
      </c>
      <c r="F173" s="53">
        <v>36310240</v>
      </c>
      <c r="G173" s="6">
        <f t="shared" si="29"/>
        <v>0.6460188705294936</v>
      </c>
      <c r="H173" s="67">
        <v>2940507</v>
      </c>
      <c r="I173" s="53">
        <v>2923109</v>
      </c>
      <c r="J173" s="68">
        <v>2563316</v>
      </c>
      <c r="K173" s="68">
        <v>8426932</v>
      </c>
      <c r="L173" s="67">
        <v>2794535</v>
      </c>
      <c r="M173" s="53">
        <v>3485835</v>
      </c>
      <c r="N173" s="68">
        <v>3087114</v>
      </c>
      <c r="O173" s="68">
        <v>9367484</v>
      </c>
      <c r="P173" s="67">
        <v>2128748</v>
      </c>
      <c r="Q173" s="53">
        <v>4617349</v>
      </c>
      <c r="R173" s="68">
        <v>3555921</v>
      </c>
      <c r="S173" s="68">
        <v>10302018</v>
      </c>
      <c r="T173" s="67">
        <v>3069992</v>
      </c>
      <c r="U173" s="53">
        <v>2338666</v>
      </c>
      <c r="V173" s="68">
        <v>2805148</v>
      </c>
      <c r="W173" s="68">
        <v>8213806</v>
      </c>
    </row>
    <row r="174" spans="1:23" ht="12.75">
      <c r="A174" s="31" t="s">
        <v>47</v>
      </c>
      <c r="B174" s="32" t="s">
        <v>322</v>
      </c>
      <c r="C174" s="33" t="s">
        <v>323</v>
      </c>
      <c r="D174" s="52">
        <v>364029310</v>
      </c>
      <c r="E174" s="53">
        <v>419913225</v>
      </c>
      <c r="F174" s="53">
        <v>380445604</v>
      </c>
      <c r="G174" s="6">
        <f t="shared" si="29"/>
        <v>0.9060100548154919</v>
      </c>
      <c r="H174" s="67">
        <v>19238793</v>
      </c>
      <c r="I174" s="53">
        <v>27261422</v>
      </c>
      <c r="J174" s="68">
        <v>29618645</v>
      </c>
      <c r="K174" s="68">
        <v>76118860</v>
      </c>
      <c r="L174" s="67">
        <v>32563637</v>
      </c>
      <c r="M174" s="53">
        <v>31605564</v>
      </c>
      <c r="N174" s="68">
        <v>27952565</v>
      </c>
      <c r="O174" s="68">
        <v>92121766</v>
      </c>
      <c r="P174" s="67">
        <v>25928077</v>
      </c>
      <c r="Q174" s="53">
        <v>39321244</v>
      </c>
      <c r="R174" s="68">
        <v>22543526</v>
      </c>
      <c r="S174" s="68">
        <v>87792847</v>
      </c>
      <c r="T174" s="67">
        <v>57558426</v>
      </c>
      <c r="U174" s="53">
        <v>28535586</v>
      </c>
      <c r="V174" s="68">
        <v>38318119</v>
      </c>
      <c r="W174" s="68">
        <v>124412131</v>
      </c>
    </row>
    <row r="175" spans="1:23" ht="16.5">
      <c r="A175" s="34"/>
      <c r="B175" s="35" t="s">
        <v>324</v>
      </c>
      <c r="C175" s="36"/>
      <c r="D175" s="54">
        <f>SUM(D170:D174)</f>
        <v>1398585845</v>
      </c>
      <c r="E175" s="55">
        <f>SUM(E170:E174)</f>
        <v>1445685775</v>
      </c>
      <c r="F175" s="55">
        <f>SUM(F170:F174)</f>
        <v>1296228555</v>
      </c>
      <c r="G175" s="7">
        <f aca="true" t="shared" si="34" ref="G175:G183">IF($E175=0,0,$F175/$E175)</f>
        <v>0.8966184612282015</v>
      </c>
      <c r="H175" s="69">
        <f aca="true" t="shared" si="35" ref="H175:W175">SUM(H170:H174)</f>
        <v>97059140</v>
      </c>
      <c r="I175" s="55">
        <f t="shared" si="35"/>
        <v>107558465</v>
      </c>
      <c r="J175" s="70">
        <f t="shared" si="35"/>
        <v>99603111</v>
      </c>
      <c r="K175" s="70">
        <f t="shared" si="35"/>
        <v>304220716</v>
      </c>
      <c r="L175" s="69">
        <f t="shared" si="35"/>
        <v>101360248</v>
      </c>
      <c r="M175" s="55">
        <f t="shared" si="35"/>
        <v>95882797</v>
      </c>
      <c r="N175" s="70">
        <f t="shared" si="35"/>
        <v>108599030</v>
      </c>
      <c r="O175" s="70">
        <f t="shared" si="35"/>
        <v>305842075</v>
      </c>
      <c r="P175" s="69">
        <f t="shared" si="35"/>
        <v>102785425</v>
      </c>
      <c r="Q175" s="55">
        <f t="shared" si="35"/>
        <v>113253539</v>
      </c>
      <c r="R175" s="70">
        <f t="shared" si="35"/>
        <v>102365768</v>
      </c>
      <c r="S175" s="70">
        <f t="shared" si="35"/>
        <v>318404732</v>
      </c>
      <c r="T175" s="69">
        <f t="shared" si="35"/>
        <v>133558193</v>
      </c>
      <c r="U175" s="55">
        <f t="shared" si="35"/>
        <v>102022437</v>
      </c>
      <c r="V175" s="70">
        <f t="shared" si="35"/>
        <v>132180402</v>
      </c>
      <c r="W175" s="70">
        <f t="shared" si="35"/>
        <v>367761032</v>
      </c>
    </row>
    <row r="176" spans="1:23" ht="12.75">
      <c r="A176" s="31" t="s">
        <v>28</v>
      </c>
      <c r="B176" s="32" t="s">
        <v>325</v>
      </c>
      <c r="C176" s="33" t="s">
        <v>326</v>
      </c>
      <c r="D176" s="52">
        <v>47520000</v>
      </c>
      <c r="E176" s="53">
        <v>48578945</v>
      </c>
      <c r="F176" s="53">
        <v>38625808</v>
      </c>
      <c r="G176" s="6">
        <f t="shared" si="34"/>
        <v>0.7951141796101171</v>
      </c>
      <c r="H176" s="67">
        <v>1671985</v>
      </c>
      <c r="I176" s="53">
        <v>2643702</v>
      </c>
      <c r="J176" s="68">
        <v>2685337</v>
      </c>
      <c r="K176" s="68">
        <v>7001024</v>
      </c>
      <c r="L176" s="67">
        <v>3465550</v>
      </c>
      <c r="M176" s="53">
        <v>4420009</v>
      </c>
      <c r="N176" s="68">
        <v>2996413</v>
      </c>
      <c r="O176" s="68">
        <v>10881972</v>
      </c>
      <c r="P176" s="67">
        <v>1969103</v>
      </c>
      <c r="Q176" s="53">
        <v>3344101</v>
      </c>
      <c r="R176" s="68">
        <v>7037312</v>
      </c>
      <c r="S176" s="68">
        <v>12350516</v>
      </c>
      <c r="T176" s="67">
        <v>3189154</v>
      </c>
      <c r="U176" s="53">
        <v>2369916</v>
      </c>
      <c r="V176" s="68">
        <v>2833226</v>
      </c>
      <c r="W176" s="68">
        <v>8392296</v>
      </c>
    </row>
    <row r="177" spans="1:23" ht="12.75">
      <c r="A177" s="31" t="s">
        <v>28</v>
      </c>
      <c r="B177" s="32" t="s">
        <v>327</v>
      </c>
      <c r="C177" s="33" t="s">
        <v>328</v>
      </c>
      <c r="D177" s="52">
        <v>26289739</v>
      </c>
      <c r="E177" s="53">
        <v>27316596</v>
      </c>
      <c r="F177" s="53">
        <v>28651130</v>
      </c>
      <c r="G177" s="6">
        <f t="shared" si="34"/>
        <v>1.0488543301661744</v>
      </c>
      <c r="H177" s="67">
        <v>1837251</v>
      </c>
      <c r="I177" s="53">
        <v>2871149</v>
      </c>
      <c r="J177" s="68">
        <v>6038974</v>
      </c>
      <c r="K177" s="68">
        <v>10747374</v>
      </c>
      <c r="L177" s="67">
        <v>1769800</v>
      </c>
      <c r="M177" s="53">
        <v>2238543</v>
      </c>
      <c r="N177" s="68">
        <v>3281927</v>
      </c>
      <c r="O177" s="68">
        <v>7290270</v>
      </c>
      <c r="P177" s="67">
        <v>1602103</v>
      </c>
      <c r="Q177" s="53">
        <v>2127117</v>
      </c>
      <c r="R177" s="68">
        <v>1159001</v>
      </c>
      <c r="S177" s="68">
        <v>4888221</v>
      </c>
      <c r="T177" s="67">
        <v>2455266</v>
      </c>
      <c r="U177" s="53">
        <v>1752902</v>
      </c>
      <c r="V177" s="68">
        <v>1517097</v>
      </c>
      <c r="W177" s="68">
        <v>5725265</v>
      </c>
    </row>
    <row r="178" spans="1:23" ht="12.75">
      <c r="A178" s="31" t="s">
        <v>28</v>
      </c>
      <c r="B178" s="32" t="s">
        <v>329</v>
      </c>
      <c r="C178" s="33" t="s">
        <v>330</v>
      </c>
      <c r="D178" s="52">
        <v>303040409</v>
      </c>
      <c r="E178" s="53">
        <v>215974000</v>
      </c>
      <c r="F178" s="53">
        <v>223692432</v>
      </c>
      <c r="G178" s="6">
        <f t="shared" si="34"/>
        <v>1.0357377832516876</v>
      </c>
      <c r="H178" s="67">
        <v>18778191</v>
      </c>
      <c r="I178" s="53">
        <v>23611661</v>
      </c>
      <c r="J178" s="68">
        <v>25341333</v>
      </c>
      <c r="K178" s="68">
        <v>67731185</v>
      </c>
      <c r="L178" s="67">
        <v>13519808</v>
      </c>
      <c r="M178" s="53">
        <v>18319248</v>
      </c>
      <c r="N178" s="68">
        <v>18071756</v>
      </c>
      <c r="O178" s="68">
        <v>49910812</v>
      </c>
      <c r="P178" s="67">
        <v>14650742</v>
      </c>
      <c r="Q178" s="53">
        <v>15286052</v>
      </c>
      <c r="R178" s="68">
        <v>18753296</v>
      </c>
      <c r="S178" s="68">
        <v>48690090</v>
      </c>
      <c r="T178" s="67">
        <v>16870062</v>
      </c>
      <c r="U178" s="53">
        <v>19649650</v>
      </c>
      <c r="V178" s="68">
        <v>20840633</v>
      </c>
      <c r="W178" s="68">
        <v>57360345</v>
      </c>
    </row>
    <row r="179" spans="1:23" ht="12.75">
      <c r="A179" s="31" t="s">
        <v>28</v>
      </c>
      <c r="B179" s="32" t="s">
        <v>331</v>
      </c>
      <c r="C179" s="33" t="s">
        <v>332</v>
      </c>
      <c r="D179" s="52">
        <v>61793723</v>
      </c>
      <c r="E179" s="53">
        <v>60100480</v>
      </c>
      <c r="F179" s="53">
        <v>45788299</v>
      </c>
      <c r="G179" s="6">
        <f t="shared" si="34"/>
        <v>0.7618624510153663</v>
      </c>
      <c r="H179" s="67">
        <v>2234623</v>
      </c>
      <c r="I179" s="53">
        <v>3385703</v>
      </c>
      <c r="J179" s="68">
        <v>3622312</v>
      </c>
      <c r="K179" s="68">
        <v>9242638</v>
      </c>
      <c r="L179" s="67">
        <v>3347377</v>
      </c>
      <c r="M179" s="53">
        <v>5719577</v>
      </c>
      <c r="N179" s="68">
        <v>4315481</v>
      </c>
      <c r="O179" s="68">
        <v>13382435</v>
      </c>
      <c r="P179" s="67">
        <v>3804171</v>
      </c>
      <c r="Q179" s="53">
        <v>2982359</v>
      </c>
      <c r="R179" s="68">
        <v>4450350</v>
      </c>
      <c r="S179" s="68">
        <v>11236880</v>
      </c>
      <c r="T179" s="67">
        <v>4315478</v>
      </c>
      <c r="U179" s="53">
        <v>2759823</v>
      </c>
      <c r="V179" s="68">
        <v>4851045</v>
      </c>
      <c r="W179" s="68">
        <v>11926346</v>
      </c>
    </row>
    <row r="180" spans="1:23" ht="12.75">
      <c r="A180" s="31" t="s">
        <v>28</v>
      </c>
      <c r="B180" s="32" t="s">
        <v>333</v>
      </c>
      <c r="C180" s="33" t="s">
        <v>334</v>
      </c>
      <c r="D180" s="52">
        <v>101316189</v>
      </c>
      <c r="E180" s="53">
        <v>101617821</v>
      </c>
      <c r="F180" s="53">
        <v>103795471</v>
      </c>
      <c r="G180" s="6">
        <f t="shared" si="34"/>
        <v>1.0214298041285494</v>
      </c>
      <c r="H180" s="67">
        <v>5996827</v>
      </c>
      <c r="I180" s="53">
        <v>8823488</v>
      </c>
      <c r="J180" s="68">
        <v>9620072</v>
      </c>
      <c r="K180" s="68">
        <v>24440387</v>
      </c>
      <c r="L180" s="67">
        <v>8931298</v>
      </c>
      <c r="M180" s="53">
        <v>8161321</v>
      </c>
      <c r="N180" s="68">
        <v>7482138</v>
      </c>
      <c r="O180" s="68">
        <v>24574757</v>
      </c>
      <c r="P180" s="67">
        <v>8492873</v>
      </c>
      <c r="Q180" s="53">
        <v>7809531</v>
      </c>
      <c r="R180" s="68">
        <v>7784967</v>
      </c>
      <c r="S180" s="68">
        <v>24087371</v>
      </c>
      <c r="T180" s="67">
        <v>6860367</v>
      </c>
      <c r="U180" s="53">
        <v>12058374</v>
      </c>
      <c r="V180" s="68">
        <v>11774215</v>
      </c>
      <c r="W180" s="68">
        <v>30692956</v>
      </c>
    </row>
    <row r="181" spans="1:23" ht="12.75">
      <c r="A181" s="31" t="s">
        <v>47</v>
      </c>
      <c r="B181" s="32" t="s">
        <v>335</v>
      </c>
      <c r="C181" s="33" t="s">
        <v>336</v>
      </c>
      <c r="D181" s="52">
        <v>304549909</v>
      </c>
      <c r="E181" s="53">
        <v>266273865</v>
      </c>
      <c r="F181" s="53">
        <v>205428841</v>
      </c>
      <c r="G181" s="6">
        <f t="shared" si="34"/>
        <v>0.7714945700735594</v>
      </c>
      <c r="H181" s="67">
        <v>13502687</v>
      </c>
      <c r="I181" s="53">
        <v>12628333</v>
      </c>
      <c r="J181" s="68">
        <v>21553250</v>
      </c>
      <c r="K181" s="68">
        <v>47684270</v>
      </c>
      <c r="L181" s="67">
        <v>15269311</v>
      </c>
      <c r="M181" s="53">
        <v>12253417</v>
      </c>
      <c r="N181" s="68">
        <v>17399477</v>
      </c>
      <c r="O181" s="68">
        <v>44922205</v>
      </c>
      <c r="P181" s="67">
        <v>22940726</v>
      </c>
      <c r="Q181" s="53">
        <v>15166401</v>
      </c>
      <c r="R181" s="68">
        <v>13045740</v>
      </c>
      <c r="S181" s="68">
        <v>51152867</v>
      </c>
      <c r="T181" s="67">
        <v>14619881</v>
      </c>
      <c r="U181" s="53">
        <v>26323837</v>
      </c>
      <c r="V181" s="68">
        <v>20725781</v>
      </c>
      <c r="W181" s="68">
        <v>61669499</v>
      </c>
    </row>
    <row r="182" spans="1:23" ht="16.5">
      <c r="A182" s="42"/>
      <c r="B182" s="43" t="s">
        <v>337</v>
      </c>
      <c r="C182" s="44"/>
      <c r="D182" s="61">
        <f>SUM(D176:D181)</f>
        <v>844509969</v>
      </c>
      <c r="E182" s="62">
        <f>SUM(E176:E181)</f>
        <v>719861707</v>
      </c>
      <c r="F182" s="62">
        <f>SUM(F176:F181)</f>
        <v>645981981</v>
      </c>
      <c r="G182" s="9">
        <f t="shared" si="34"/>
        <v>0.8973695568446176</v>
      </c>
      <c r="H182" s="74">
        <f aca="true" t="shared" si="36" ref="H182:W182">SUM(H176:H181)</f>
        <v>44021564</v>
      </c>
      <c r="I182" s="62">
        <f t="shared" si="36"/>
        <v>53964036</v>
      </c>
      <c r="J182" s="75">
        <f t="shared" si="36"/>
        <v>68861278</v>
      </c>
      <c r="K182" s="75">
        <f t="shared" si="36"/>
        <v>166846878</v>
      </c>
      <c r="L182" s="74">
        <f t="shared" si="36"/>
        <v>46303144</v>
      </c>
      <c r="M182" s="62">
        <f t="shared" si="36"/>
        <v>51112115</v>
      </c>
      <c r="N182" s="75">
        <f t="shared" si="36"/>
        <v>53547192</v>
      </c>
      <c r="O182" s="75">
        <f t="shared" si="36"/>
        <v>150962451</v>
      </c>
      <c r="P182" s="74">
        <f t="shared" si="36"/>
        <v>53459718</v>
      </c>
      <c r="Q182" s="62">
        <f t="shared" si="36"/>
        <v>46715561</v>
      </c>
      <c r="R182" s="75">
        <f t="shared" si="36"/>
        <v>52230666</v>
      </c>
      <c r="S182" s="75">
        <f t="shared" si="36"/>
        <v>152405945</v>
      </c>
      <c r="T182" s="74">
        <f t="shared" si="36"/>
        <v>48310208</v>
      </c>
      <c r="U182" s="62">
        <f t="shared" si="36"/>
        <v>64914502</v>
      </c>
      <c r="V182" s="75">
        <f t="shared" si="36"/>
        <v>62541997</v>
      </c>
      <c r="W182" s="75">
        <f t="shared" si="36"/>
        <v>175766707</v>
      </c>
    </row>
    <row r="183" spans="1:23" ht="16.5">
      <c r="A183" s="37"/>
      <c r="B183" s="38" t="s">
        <v>338</v>
      </c>
      <c r="C183" s="39"/>
      <c r="D183" s="56">
        <f>SUM(D111,D113:D119,D121:D128,D130:D135,D137:D141,D143:D146,D148:D153,D155:D160,D162:D168,D170:D174,D176:D181)</f>
        <v>39977186432</v>
      </c>
      <c r="E183" s="57">
        <f>SUM(E111,E113:E119,E121:E128,E130:E135,E137:E141,E143:E146,E148:E153,E155:E160,E162:E168,E170:E174,E176:E181)</f>
        <v>40238419703</v>
      </c>
      <c r="F183" s="57">
        <f>SUM(F111,F113:F119,F121:F128,F130:F135,F137:F141,F143:F146,F148:F153,F155:F160,F162:F168,F170:F174,F176:F181)</f>
        <v>36462216804</v>
      </c>
      <c r="G183" s="8">
        <f t="shared" si="34"/>
        <v>0.9061542941578676</v>
      </c>
      <c r="H183" s="71">
        <f aca="true" t="shared" si="37" ref="H183:W183">SUM(H111,H113:H119,H121:H128,H130:H135,H137:H141,H143:H146,H148:H153,H155:H160,H162:H168,H170:H174,H176:H181)</f>
        <v>2719097275</v>
      </c>
      <c r="I183" s="57">
        <f t="shared" si="37"/>
        <v>2892797722</v>
      </c>
      <c r="J183" s="72">
        <f t="shared" si="37"/>
        <v>3001147054</v>
      </c>
      <c r="K183" s="72">
        <f t="shared" si="37"/>
        <v>8613042051</v>
      </c>
      <c r="L183" s="71">
        <f t="shared" si="37"/>
        <v>2757061771</v>
      </c>
      <c r="M183" s="57">
        <f t="shared" si="37"/>
        <v>3134975991</v>
      </c>
      <c r="N183" s="72">
        <f t="shared" si="37"/>
        <v>2857044089</v>
      </c>
      <c r="O183" s="72">
        <f t="shared" si="37"/>
        <v>8749081851</v>
      </c>
      <c r="P183" s="71">
        <f t="shared" si="37"/>
        <v>2829526660</v>
      </c>
      <c r="Q183" s="57">
        <f t="shared" si="37"/>
        <v>2987477588</v>
      </c>
      <c r="R183" s="72">
        <f t="shared" si="37"/>
        <v>2800840325</v>
      </c>
      <c r="S183" s="72">
        <f t="shared" si="37"/>
        <v>8617844573</v>
      </c>
      <c r="T183" s="71">
        <f t="shared" si="37"/>
        <v>2840155778</v>
      </c>
      <c r="U183" s="57">
        <f t="shared" si="37"/>
        <v>2857795647</v>
      </c>
      <c r="V183" s="72">
        <f t="shared" si="37"/>
        <v>4784296904</v>
      </c>
      <c r="W183" s="72">
        <f t="shared" si="37"/>
        <v>10482248329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339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28</v>
      </c>
      <c r="B186" s="32" t="s">
        <v>340</v>
      </c>
      <c r="C186" s="33" t="s">
        <v>341</v>
      </c>
      <c r="D186" s="52">
        <v>154607898</v>
      </c>
      <c r="E186" s="53">
        <v>156105050</v>
      </c>
      <c r="F186" s="53">
        <v>106564628</v>
      </c>
      <c r="G186" s="6">
        <f aca="true" t="shared" si="38" ref="G186:G221">IF($E186=0,0,$F186/$E186)</f>
        <v>0.6826468970734771</v>
      </c>
      <c r="H186" s="67">
        <v>7245194</v>
      </c>
      <c r="I186" s="53">
        <v>8108472</v>
      </c>
      <c r="J186" s="68">
        <v>8503221</v>
      </c>
      <c r="K186" s="68">
        <v>23856887</v>
      </c>
      <c r="L186" s="67">
        <v>10449523</v>
      </c>
      <c r="M186" s="53">
        <v>9253047</v>
      </c>
      <c r="N186" s="68">
        <v>8669134</v>
      </c>
      <c r="O186" s="68">
        <v>28371704</v>
      </c>
      <c r="P186" s="67">
        <v>8389863</v>
      </c>
      <c r="Q186" s="53">
        <v>8114237</v>
      </c>
      <c r="R186" s="68">
        <v>8916242</v>
      </c>
      <c r="S186" s="68">
        <v>25420342</v>
      </c>
      <c r="T186" s="67">
        <v>8270370</v>
      </c>
      <c r="U186" s="53">
        <v>8736674</v>
      </c>
      <c r="V186" s="68">
        <v>11908651</v>
      </c>
      <c r="W186" s="68">
        <v>28915695</v>
      </c>
    </row>
    <row r="187" spans="1:23" ht="12.75">
      <c r="A187" s="31" t="s">
        <v>28</v>
      </c>
      <c r="B187" s="32" t="s">
        <v>342</v>
      </c>
      <c r="C187" s="33" t="s">
        <v>343</v>
      </c>
      <c r="D187" s="52">
        <v>136466582</v>
      </c>
      <c r="E187" s="53">
        <v>136466582</v>
      </c>
      <c r="F187" s="53">
        <v>108712178</v>
      </c>
      <c r="G187" s="6">
        <f t="shared" si="38"/>
        <v>0.796621241675123</v>
      </c>
      <c r="H187" s="67">
        <v>9143225</v>
      </c>
      <c r="I187" s="53">
        <v>9459563</v>
      </c>
      <c r="J187" s="68">
        <v>11042510</v>
      </c>
      <c r="K187" s="68">
        <v>29645298</v>
      </c>
      <c r="L187" s="67">
        <v>9469500</v>
      </c>
      <c r="M187" s="53">
        <v>8858000</v>
      </c>
      <c r="N187" s="68">
        <v>8848055</v>
      </c>
      <c r="O187" s="68">
        <v>27175555</v>
      </c>
      <c r="P187" s="67">
        <v>9612149</v>
      </c>
      <c r="Q187" s="53">
        <v>7947621</v>
      </c>
      <c r="R187" s="68">
        <v>8004020</v>
      </c>
      <c r="S187" s="68">
        <v>25563790</v>
      </c>
      <c r="T187" s="67">
        <v>7393446</v>
      </c>
      <c r="U187" s="53">
        <v>8671357</v>
      </c>
      <c r="V187" s="68">
        <v>10262732</v>
      </c>
      <c r="W187" s="68">
        <v>26327535</v>
      </c>
    </row>
    <row r="188" spans="1:23" ht="12.75">
      <c r="A188" s="31" t="s">
        <v>28</v>
      </c>
      <c r="B188" s="32" t="s">
        <v>344</v>
      </c>
      <c r="C188" s="33" t="s">
        <v>345</v>
      </c>
      <c r="D188" s="52">
        <v>675748733</v>
      </c>
      <c r="E188" s="53">
        <v>675115733</v>
      </c>
      <c r="F188" s="53">
        <v>638695498</v>
      </c>
      <c r="G188" s="6">
        <f t="shared" si="38"/>
        <v>0.9460533457898247</v>
      </c>
      <c r="H188" s="67">
        <v>29119493</v>
      </c>
      <c r="I188" s="53">
        <v>58610067</v>
      </c>
      <c r="J188" s="68">
        <v>63621080</v>
      </c>
      <c r="K188" s="68">
        <v>151350640</v>
      </c>
      <c r="L188" s="67">
        <v>50836234</v>
      </c>
      <c r="M188" s="53">
        <v>51948388</v>
      </c>
      <c r="N188" s="68">
        <v>53766270</v>
      </c>
      <c r="O188" s="68">
        <v>156550892</v>
      </c>
      <c r="P188" s="67">
        <v>44234009</v>
      </c>
      <c r="Q188" s="53">
        <v>40795078</v>
      </c>
      <c r="R188" s="68">
        <v>41023111</v>
      </c>
      <c r="S188" s="68">
        <v>126052198</v>
      </c>
      <c r="T188" s="67">
        <v>47667039</v>
      </c>
      <c r="U188" s="53">
        <v>54648916</v>
      </c>
      <c r="V188" s="68">
        <v>102425813</v>
      </c>
      <c r="W188" s="68">
        <v>204741768</v>
      </c>
    </row>
    <row r="189" spans="1:23" ht="12.75">
      <c r="A189" s="31" t="s">
        <v>28</v>
      </c>
      <c r="B189" s="32" t="s">
        <v>346</v>
      </c>
      <c r="C189" s="33" t="s">
        <v>347</v>
      </c>
      <c r="D189" s="52">
        <v>336488000</v>
      </c>
      <c r="E189" s="53">
        <v>353766138</v>
      </c>
      <c r="F189" s="53">
        <v>264365336</v>
      </c>
      <c r="G189" s="6">
        <f t="shared" si="38"/>
        <v>0.7472884134546535</v>
      </c>
      <c r="H189" s="67">
        <v>24330618</v>
      </c>
      <c r="I189" s="53">
        <v>20284441</v>
      </c>
      <c r="J189" s="68">
        <v>20691152</v>
      </c>
      <c r="K189" s="68">
        <v>65306211</v>
      </c>
      <c r="L189" s="67">
        <v>21244740</v>
      </c>
      <c r="M189" s="53">
        <v>19582119</v>
      </c>
      <c r="N189" s="68">
        <v>27182261</v>
      </c>
      <c r="O189" s="68">
        <v>68009120</v>
      </c>
      <c r="P189" s="67">
        <v>20467068</v>
      </c>
      <c r="Q189" s="53">
        <v>22561905</v>
      </c>
      <c r="R189" s="68">
        <v>22406262</v>
      </c>
      <c r="S189" s="68">
        <v>65435235</v>
      </c>
      <c r="T189" s="67">
        <v>22267724</v>
      </c>
      <c r="U189" s="53">
        <v>21354672</v>
      </c>
      <c r="V189" s="68">
        <v>21992374</v>
      </c>
      <c r="W189" s="68">
        <v>65614770</v>
      </c>
    </row>
    <row r="190" spans="1:23" ht="12.75">
      <c r="A190" s="31" t="s">
        <v>28</v>
      </c>
      <c r="B190" s="32" t="s">
        <v>348</v>
      </c>
      <c r="C190" s="33" t="s">
        <v>349</v>
      </c>
      <c r="D190" s="52">
        <v>80417721</v>
      </c>
      <c r="E190" s="53">
        <v>79076980</v>
      </c>
      <c r="F190" s="53">
        <v>65638219</v>
      </c>
      <c r="G190" s="6">
        <f t="shared" si="38"/>
        <v>0.8300547011279389</v>
      </c>
      <c r="H190" s="67">
        <v>5181693</v>
      </c>
      <c r="I190" s="53">
        <v>5508654</v>
      </c>
      <c r="J190" s="68">
        <v>7666208</v>
      </c>
      <c r="K190" s="68">
        <v>18356555</v>
      </c>
      <c r="L190" s="67">
        <v>4257738</v>
      </c>
      <c r="M190" s="53">
        <v>5583534</v>
      </c>
      <c r="N190" s="68">
        <v>6503355</v>
      </c>
      <c r="O190" s="68">
        <v>16344627</v>
      </c>
      <c r="P190" s="67">
        <v>5818302</v>
      </c>
      <c r="Q190" s="53">
        <v>5286182</v>
      </c>
      <c r="R190" s="68">
        <v>5568783</v>
      </c>
      <c r="S190" s="68">
        <v>16673267</v>
      </c>
      <c r="T190" s="67">
        <v>4508970</v>
      </c>
      <c r="U190" s="53">
        <v>4808369</v>
      </c>
      <c r="V190" s="68">
        <v>4946431</v>
      </c>
      <c r="W190" s="68">
        <v>14263770</v>
      </c>
    </row>
    <row r="191" spans="1:23" ht="12.75">
      <c r="A191" s="31" t="s">
        <v>47</v>
      </c>
      <c r="B191" s="32" t="s">
        <v>350</v>
      </c>
      <c r="C191" s="33" t="s">
        <v>351</v>
      </c>
      <c r="D191" s="52">
        <v>333650024</v>
      </c>
      <c r="E191" s="53">
        <v>333650024</v>
      </c>
      <c r="F191" s="53">
        <v>706866025</v>
      </c>
      <c r="G191" s="6">
        <f t="shared" si="38"/>
        <v>2.1185852664587252</v>
      </c>
      <c r="H191" s="67">
        <v>16918752</v>
      </c>
      <c r="I191" s="53">
        <v>29733588</v>
      </c>
      <c r="J191" s="68">
        <v>48507513</v>
      </c>
      <c r="K191" s="68">
        <v>95159853</v>
      </c>
      <c r="L191" s="67">
        <v>6960503</v>
      </c>
      <c r="M191" s="53">
        <v>21366147</v>
      </c>
      <c r="N191" s="68">
        <v>34783327</v>
      </c>
      <c r="O191" s="68">
        <v>63109977</v>
      </c>
      <c r="P191" s="67">
        <v>58448126</v>
      </c>
      <c r="Q191" s="53">
        <v>184807420</v>
      </c>
      <c r="R191" s="68">
        <v>63784022</v>
      </c>
      <c r="S191" s="68">
        <v>307039568</v>
      </c>
      <c r="T191" s="67">
        <v>68021291</v>
      </c>
      <c r="U191" s="53">
        <v>121110201</v>
      </c>
      <c r="V191" s="68">
        <v>52425135</v>
      </c>
      <c r="W191" s="68">
        <v>241556627</v>
      </c>
    </row>
    <row r="192" spans="1:23" ht="16.5">
      <c r="A192" s="34"/>
      <c r="B192" s="35" t="s">
        <v>352</v>
      </c>
      <c r="C192" s="36"/>
      <c r="D192" s="54">
        <f>SUM(D186:D191)</f>
        <v>1717378958</v>
      </c>
      <c r="E192" s="55">
        <f>SUM(E186:E191)</f>
        <v>1734180507</v>
      </c>
      <c r="F192" s="55">
        <f>SUM(F186:F191)</f>
        <v>1890841884</v>
      </c>
      <c r="G192" s="7">
        <f t="shared" si="38"/>
        <v>1.0903374108794546</v>
      </c>
      <c r="H192" s="69">
        <f aca="true" t="shared" si="39" ref="H192:W192">SUM(H186:H191)</f>
        <v>91938975</v>
      </c>
      <c r="I192" s="55">
        <f t="shared" si="39"/>
        <v>131704785</v>
      </c>
      <c r="J192" s="70">
        <f t="shared" si="39"/>
        <v>160031684</v>
      </c>
      <c r="K192" s="70">
        <f t="shared" si="39"/>
        <v>383675444</v>
      </c>
      <c r="L192" s="69">
        <f t="shared" si="39"/>
        <v>103218238</v>
      </c>
      <c r="M192" s="55">
        <f t="shared" si="39"/>
        <v>116591235</v>
      </c>
      <c r="N192" s="70">
        <f t="shared" si="39"/>
        <v>139752402</v>
      </c>
      <c r="O192" s="70">
        <f t="shared" si="39"/>
        <v>359561875</v>
      </c>
      <c r="P192" s="69">
        <f t="shared" si="39"/>
        <v>146969517</v>
      </c>
      <c r="Q192" s="55">
        <f t="shared" si="39"/>
        <v>269512443</v>
      </c>
      <c r="R192" s="70">
        <f t="shared" si="39"/>
        <v>149702440</v>
      </c>
      <c r="S192" s="70">
        <f t="shared" si="39"/>
        <v>566184400</v>
      </c>
      <c r="T192" s="69">
        <f t="shared" si="39"/>
        <v>158128840</v>
      </c>
      <c r="U192" s="55">
        <f t="shared" si="39"/>
        <v>219330189</v>
      </c>
      <c r="V192" s="70">
        <f t="shared" si="39"/>
        <v>203961136</v>
      </c>
      <c r="W192" s="70">
        <f t="shared" si="39"/>
        <v>581420165</v>
      </c>
    </row>
    <row r="193" spans="1:23" ht="12.75">
      <c r="A193" s="31" t="s">
        <v>28</v>
      </c>
      <c r="B193" s="32" t="s">
        <v>353</v>
      </c>
      <c r="C193" s="33" t="s">
        <v>354</v>
      </c>
      <c r="D193" s="52">
        <v>150589363</v>
      </c>
      <c r="E193" s="53">
        <v>170833905</v>
      </c>
      <c r="F193" s="53">
        <v>119225309</v>
      </c>
      <c r="G193" s="6">
        <f t="shared" si="38"/>
        <v>0.6979019123867712</v>
      </c>
      <c r="H193" s="67">
        <v>7372230</v>
      </c>
      <c r="I193" s="53">
        <v>7740840</v>
      </c>
      <c r="J193" s="68">
        <v>13540664</v>
      </c>
      <c r="K193" s="68">
        <v>28653734</v>
      </c>
      <c r="L193" s="67">
        <v>9180231</v>
      </c>
      <c r="M193" s="53">
        <v>9743343</v>
      </c>
      <c r="N193" s="68">
        <v>9227670</v>
      </c>
      <c r="O193" s="68">
        <v>28151244</v>
      </c>
      <c r="P193" s="67">
        <v>10186809</v>
      </c>
      <c r="Q193" s="53">
        <v>15317015</v>
      </c>
      <c r="R193" s="68">
        <v>9929264</v>
      </c>
      <c r="S193" s="68">
        <v>35433088</v>
      </c>
      <c r="T193" s="67">
        <v>8848659</v>
      </c>
      <c r="U193" s="53">
        <v>9069292</v>
      </c>
      <c r="V193" s="68">
        <v>9069292</v>
      </c>
      <c r="W193" s="68">
        <v>26987243</v>
      </c>
    </row>
    <row r="194" spans="1:23" ht="12.75">
      <c r="A194" s="31" t="s">
        <v>28</v>
      </c>
      <c r="B194" s="32" t="s">
        <v>355</v>
      </c>
      <c r="C194" s="33" t="s">
        <v>356</v>
      </c>
      <c r="D194" s="52">
        <v>78546367</v>
      </c>
      <c r="E194" s="53">
        <v>66883584</v>
      </c>
      <c r="F194" s="53">
        <v>52710227</v>
      </c>
      <c r="G194" s="6">
        <f t="shared" si="38"/>
        <v>0.7880891520406562</v>
      </c>
      <c r="H194" s="67">
        <v>4029387</v>
      </c>
      <c r="I194" s="53">
        <v>3466074</v>
      </c>
      <c r="J194" s="68">
        <v>5688745</v>
      </c>
      <c r="K194" s="68">
        <v>13184206</v>
      </c>
      <c r="L194" s="67">
        <v>5626970</v>
      </c>
      <c r="M194" s="53">
        <v>4830020</v>
      </c>
      <c r="N194" s="68">
        <v>5516352</v>
      </c>
      <c r="O194" s="68">
        <v>15973342</v>
      </c>
      <c r="P194" s="67">
        <v>3742035</v>
      </c>
      <c r="Q194" s="53">
        <v>4247811</v>
      </c>
      <c r="R194" s="68">
        <v>4131640</v>
      </c>
      <c r="S194" s="68">
        <v>12121486</v>
      </c>
      <c r="T194" s="67">
        <v>3904512</v>
      </c>
      <c r="U194" s="53">
        <v>3866058</v>
      </c>
      <c r="V194" s="68">
        <v>3660623</v>
      </c>
      <c r="W194" s="68">
        <v>11431193</v>
      </c>
    </row>
    <row r="195" spans="1:23" ht="12.75">
      <c r="A195" s="31" t="s">
        <v>28</v>
      </c>
      <c r="B195" s="32" t="s">
        <v>357</v>
      </c>
      <c r="C195" s="33" t="s">
        <v>358</v>
      </c>
      <c r="D195" s="52">
        <v>547985646</v>
      </c>
      <c r="E195" s="53">
        <v>589481749</v>
      </c>
      <c r="F195" s="53">
        <v>437056012</v>
      </c>
      <c r="G195" s="6">
        <f t="shared" si="38"/>
        <v>0.7414241623959082</v>
      </c>
      <c r="H195" s="67">
        <v>17568836</v>
      </c>
      <c r="I195" s="53">
        <v>20262442</v>
      </c>
      <c r="J195" s="68">
        <v>38218166</v>
      </c>
      <c r="K195" s="68">
        <v>76049444</v>
      </c>
      <c r="L195" s="67">
        <v>22901687</v>
      </c>
      <c r="M195" s="53">
        <v>21953906</v>
      </c>
      <c r="N195" s="68">
        <v>34626249</v>
      </c>
      <c r="O195" s="68">
        <v>79481842</v>
      </c>
      <c r="P195" s="67">
        <v>19670021</v>
      </c>
      <c r="Q195" s="53">
        <v>24739930</v>
      </c>
      <c r="R195" s="68">
        <v>81691708</v>
      </c>
      <c r="S195" s="68">
        <v>126101659</v>
      </c>
      <c r="T195" s="67">
        <v>17270718</v>
      </c>
      <c r="U195" s="53">
        <v>30311996</v>
      </c>
      <c r="V195" s="68">
        <v>107840353</v>
      </c>
      <c r="W195" s="68">
        <v>155423067</v>
      </c>
    </row>
    <row r="196" spans="1:23" ht="12.75">
      <c r="A196" s="31" t="s">
        <v>28</v>
      </c>
      <c r="B196" s="32" t="s">
        <v>359</v>
      </c>
      <c r="C196" s="33" t="s">
        <v>360</v>
      </c>
      <c r="D196" s="52">
        <v>758901929</v>
      </c>
      <c r="E196" s="53">
        <v>758901929</v>
      </c>
      <c r="F196" s="53">
        <v>386580561</v>
      </c>
      <c r="G196" s="6">
        <f t="shared" si="38"/>
        <v>0.509394621660001</v>
      </c>
      <c r="H196" s="67">
        <v>23170165</v>
      </c>
      <c r="I196" s="53">
        <v>31216430</v>
      </c>
      <c r="J196" s="68">
        <v>48143734</v>
      </c>
      <c r="K196" s="68">
        <v>102530329</v>
      </c>
      <c r="L196" s="67">
        <v>33005364</v>
      </c>
      <c r="M196" s="53">
        <v>28535387</v>
      </c>
      <c r="N196" s="68">
        <v>52564388</v>
      </c>
      <c r="O196" s="68">
        <v>114105139</v>
      </c>
      <c r="P196" s="67">
        <v>33726533</v>
      </c>
      <c r="Q196" s="53">
        <v>35621742</v>
      </c>
      <c r="R196" s="68">
        <v>35074848</v>
      </c>
      <c r="S196" s="68">
        <v>104423123</v>
      </c>
      <c r="T196" s="67">
        <v>0</v>
      </c>
      <c r="U196" s="53">
        <v>31904594</v>
      </c>
      <c r="V196" s="68">
        <v>33617376</v>
      </c>
      <c r="W196" s="68">
        <v>65521970</v>
      </c>
    </row>
    <row r="197" spans="1:23" ht="12.75">
      <c r="A197" s="31" t="s">
        <v>47</v>
      </c>
      <c r="B197" s="32" t="s">
        <v>361</v>
      </c>
      <c r="C197" s="33" t="s">
        <v>362</v>
      </c>
      <c r="D197" s="52">
        <v>516679725</v>
      </c>
      <c r="E197" s="53">
        <v>548885140</v>
      </c>
      <c r="F197" s="53">
        <v>628564231</v>
      </c>
      <c r="G197" s="6">
        <f t="shared" si="38"/>
        <v>1.1451653273032678</v>
      </c>
      <c r="H197" s="67">
        <v>23566674</v>
      </c>
      <c r="I197" s="53">
        <v>22142661</v>
      </c>
      <c r="J197" s="68">
        <v>57340547</v>
      </c>
      <c r="K197" s="68">
        <v>103049882</v>
      </c>
      <c r="L197" s="67">
        <v>59973031</v>
      </c>
      <c r="M197" s="53">
        <v>56731276</v>
      </c>
      <c r="N197" s="68">
        <v>57801556</v>
      </c>
      <c r="O197" s="68">
        <v>174505863</v>
      </c>
      <c r="P197" s="67">
        <v>59234146</v>
      </c>
      <c r="Q197" s="53">
        <v>52665435</v>
      </c>
      <c r="R197" s="68">
        <v>19972450</v>
      </c>
      <c r="S197" s="68">
        <v>131872031</v>
      </c>
      <c r="T197" s="67">
        <v>44443524</v>
      </c>
      <c r="U197" s="53">
        <v>46110797</v>
      </c>
      <c r="V197" s="68">
        <v>128582134</v>
      </c>
      <c r="W197" s="68">
        <v>219136455</v>
      </c>
    </row>
    <row r="198" spans="1:23" ht="16.5">
      <c r="A198" s="34"/>
      <c r="B198" s="35" t="s">
        <v>363</v>
      </c>
      <c r="C198" s="36"/>
      <c r="D198" s="54">
        <f>SUM(D193:D197)</f>
        <v>2052703030</v>
      </c>
      <c r="E198" s="55">
        <f>SUM(E193:E197)</f>
        <v>2134986307</v>
      </c>
      <c r="F198" s="55">
        <f>SUM(F193:F197)</f>
        <v>1624136340</v>
      </c>
      <c r="G198" s="7">
        <f t="shared" si="38"/>
        <v>0.7607244761593687</v>
      </c>
      <c r="H198" s="69">
        <f aca="true" t="shared" si="40" ref="H198:W198">SUM(H193:H197)</f>
        <v>75707292</v>
      </c>
      <c r="I198" s="55">
        <f t="shared" si="40"/>
        <v>84828447</v>
      </c>
      <c r="J198" s="70">
        <f t="shared" si="40"/>
        <v>162931856</v>
      </c>
      <c r="K198" s="70">
        <f t="shared" si="40"/>
        <v>323467595</v>
      </c>
      <c r="L198" s="69">
        <f t="shared" si="40"/>
        <v>130687283</v>
      </c>
      <c r="M198" s="55">
        <f t="shared" si="40"/>
        <v>121793932</v>
      </c>
      <c r="N198" s="70">
        <f t="shared" si="40"/>
        <v>159736215</v>
      </c>
      <c r="O198" s="70">
        <f t="shared" si="40"/>
        <v>412217430</v>
      </c>
      <c r="P198" s="69">
        <f t="shared" si="40"/>
        <v>126559544</v>
      </c>
      <c r="Q198" s="55">
        <f t="shared" si="40"/>
        <v>132591933</v>
      </c>
      <c r="R198" s="70">
        <f t="shared" si="40"/>
        <v>150799910</v>
      </c>
      <c r="S198" s="70">
        <f t="shared" si="40"/>
        <v>409951387</v>
      </c>
      <c r="T198" s="69">
        <f t="shared" si="40"/>
        <v>74467413</v>
      </c>
      <c r="U198" s="55">
        <f t="shared" si="40"/>
        <v>121262737</v>
      </c>
      <c r="V198" s="70">
        <f t="shared" si="40"/>
        <v>282769778</v>
      </c>
      <c r="W198" s="70">
        <f t="shared" si="40"/>
        <v>478499928</v>
      </c>
    </row>
    <row r="199" spans="1:23" ht="12.75">
      <c r="A199" s="31" t="s">
        <v>28</v>
      </c>
      <c r="B199" s="32" t="s">
        <v>364</v>
      </c>
      <c r="C199" s="33" t="s">
        <v>365</v>
      </c>
      <c r="D199" s="52">
        <v>107793200</v>
      </c>
      <c r="E199" s="53">
        <v>102820286</v>
      </c>
      <c r="F199" s="53">
        <v>87729256</v>
      </c>
      <c r="G199" s="6">
        <f t="shared" si="38"/>
        <v>0.8532290602654032</v>
      </c>
      <c r="H199" s="67">
        <v>3849797</v>
      </c>
      <c r="I199" s="53">
        <v>6752680</v>
      </c>
      <c r="J199" s="68">
        <v>8319838</v>
      </c>
      <c r="K199" s="68">
        <v>18922315</v>
      </c>
      <c r="L199" s="67">
        <v>9076605</v>
      </c>
      <c r="M199" s="53">
        <v>9937472</v>
      </c>
      <c r="N199" s="68">
        <v>8141774</v>
      </c>
      <c r="O199" s="68">
        <v>27155851</v>
      </c>
      <c r="P199" s="67">
        <v>0</v>
      </c>
      <c r="Q199" s="53">
        <v>7610931</v>
      </c>
      <c r="R199" s="68">
        <v>9764477</v>
      </c>
      <c r="S199" s="68">
        <v>17375408</v>
      </c>
      <c r="T199" s="67">
        <v>8246892</v>
      </c>
      <c r="U199" s="53">
        <v>8078016</v>
      </c>
      <c r="V199" s="68">
        <v>7950774</v>
      </c>
      <c r="W199" s="68">
        <v>24275682</v>
      </c>
    </row>
    <row r="200" spans="1:23" ht="12.75">
      <c r="A200" s="31" t="s">
        <v>28</v>
      </c>
      <c r="B200" s="32" t="s">
        <v>366</v>
      </c>
      <c r="C200" s="33" t="s">
        <v>367</v>
      </c>
      <c r="D200" s="52">
        <v>68997813</v>
      </c>
      <c r="E200" s="53">
        <v>68997813</v>
      </c>
      <c r="F200" s="53">
        <v>65672603</v>
      </c>
      <c r="G200" s="6">
        <f t="shared" si="38"/>
        <v>0.9518070232168083</v>
      </c>
      <c r="H200" s="67">
        <v>4580405</v>
      </c>
      <c r="I200" s="53">
        <v>3561474</v>
      </c>
      <c r="J200" s="68">
        <v>5903359</v>
      </c>
      <c r="K200" s="68">
        <v>14045238</v>
      </c>
      <c r="L200" s="67">
        <v>5277973</v>
      </c>
      <c r="M200" s="53">
        <v>5578742</v>
      </c>
      <c r="N200" s="68">
        <v>5964634</v>
      </c>
      <c r="O200" s="68">
        <v>16821349</v>
      </c>
      <c r="P200" s="67">
        <v>4061721</v>
      </c>
      <c r="Q200" s="53">
        <v>4921936</v>
      </c>
      <c r="R200" s="68">
        <v>5506313</v>
      </c>
      <c r="S200" s="68">
        <v>14489970</v>
      </c>
      <c r="T200" s="67">
        <v>5133042</v>
      </c>
      <c r="U200" s="53">
        <v>7645546</v>
      </c>
      <c r="V200" s="68">
        <v>7537458</v>
      </c>
      <c r="W200" s="68">
        <v>20316046</v>
      </c>
    </row>
    <row r="201" spans="1:23" ht="12.75">
      <c r="A201" s="31" t="s">
        <v>28</v>
      </c>
      <c r="B201" s="32" t="s">
        <v>368</v>
      </c>
      <c r="C201" s="33" t="s">
        <v>369</v>
      </c>
      <c r="D201" s="52">
        <v>95613936</v>
      </c>
      <c r="E201" s="53">
        <v>93013029</v>
      </c>
      <c r="F201" s="53">
        <v>68960829</v>
      </c>
      <c r="G201" s="6">
        <f t="shared" si="38"/>
        <v>0.7414104211142291</v>
      </c>
      <c r="H201" s="67">
        <v>4669532</v>
      </c>
      <c r="I201" s="53">
        <v>4809873</v>
      </c>
      <c r="J201" s="68">
        <v>5446954</v>
      </c>
      <c r="K201" s="68">
        <v>14926359</v>
      </c>
      <c r="L201" s="67">
        <v>5746331</v>
      </c>
      <c r="M201" s="53">
        <v>6062033</v>
      </c>
      <c r="N201" s="68">
        <v>6935387</v>
      </c>
      <c r="O201" s="68">
        <v>18743751</v>
      </c>
      <c r="P201" s="67">
        <v>5934269</v>
      </c>
      <c r="Q201" s="53">
        <v>5711130</v>
      </c>
      <c r="R201" s="68">
        <v>6082252</v>
      </c>
      <c r="S201" s="68">
        <v>17727651</v>
      </c>
      <c r="T201" s="67">
        <v>6227612</v>
      </c>
      <c r="U201" s="53">
        <v>6072127</v>
      </c>
      <c r="V201" s="68">
        <v>5263329</v>
      </c>
      <c r="W201" s="68">
        <v>17563068</v>
      </c>
    </row>
    <row r="202" spans="1:23" ht="12.75">
      <c r="A202" s="31" t="s">
        <v>28</v>
      </c>
      <c r="B202" s="32" t="s">
        <v>370</v>
      </c>
      <c r="C202" s="33" t="s">
        <v>371</v>
      </c>
      <c r="D202" s="52">
        <v>1475280000</v>
      </c>
      <c r="E202" s="53">
        <v>1475280000</v>
      </c>
      <c r="F202" s="53">
        <v>1453145866</v>
      </c>
      <c r="G202" s="6">
        <f t="shared" si="38"/>
        <v>0.9849966555501328</v>
      </c>
      <c r="H202" s="67">
        <v>96905391</v>
      </c>
      <c r="I202" s="53">
        <v>133703154</v>
      </c>
      <c r="J202" s="68">
        <v>123223590</v>
      </c>
      <c r="K202" s="68">
        <v>353832135</v>
      </c>
      <c r="L202" s="67">
        <v>110715340</v>
      </c>
      <c r="M202" s="53">
        <v>108033662</v>
      </c>
      <c r="N202" s="68">
        <v>117417915</v>
      </c>
      <c r="O202" s="68">
        <v>336166917</v>
      </c>
      <c r="P202" s="67">
        <v>98108104</v>
      </c>
      <c r="Q202" s="53">
        <v>98149364</v>
      </c>
      <c r="R202" s="68">
        <v>106802282</v>
      </c>
      <c r="S202" s="68">
        <v>303059750</v>
      </c>
      <c r="T202" s="67">
        <v>98771954</v>
      </c>
      <c r="U202" s="53">
        <v>98118880</v>
      </c>
      <c r="V202" s="68">
        <v>263196230</v>
      </c>
      <c r="W202" s="68">
        <v>460087064</v>
      </c>
    </row>
    <row r="203" spans="1:23" ht="12.75">
      <c r="A203" s="31" t="s">
        <v>28</v>
      </c>
      <c r="B203" s="32" t="s">
        <v>372</v>
      </c>
      <c r="C203" s="33" t="s">
        <v>373</v>
      </c>
      <c r="D203" s="52">
        <v>139112687</v>
      </c>
      <c r="E203" s="53">
        <v>139624898</v>
      </c>
      <c r="F203" s="53">
        <v>98577406</v>
      </c>
      <c r="G203" s="6">
        <f t="shared" si="38"/>
        <v>0.7060159571253546</v>
      </c>
      <c r="H203" s="67">
        <v>5995115</v>
      </c>
      <c r="I203" s="53">
        <v>5568550</v>
      </c>
      <c r="J203" s="68">
        <v>7797721</v>
      </c>
      <c r="K203" s="68">
        <v>19361386</v>
      </c>
      <c r="L203" s="67">
        <v>7122403</v>
      </c>
      <c r="M203" s="53">
        <v>12567506</v>
      </c>
      <c r="N203" s="68">
        <v>8894658</v>
      </c>
      <c r="O203" s="68">
        <v>28584567</v>
      </c>
      <c r="P203" s="67">
        <v>7095711</v>
      </c>
      <c r="Q203" s="53">
        <v>7484099</v>
      </c>
      <c r="R203" s="68">
        <v>8623686</v>
      </c>
      <c r="S203" s="68">
        <v>23203496</v>
      </c>
      <c r="T203" s="67">
        <v>7099096</v>
      </c>
      <c r="U203" s="53">
        <v>7033690</v>
      </c>
      <c r="V203" s="68">
        <v>13295171</v>
      </c>
      <c r="W203" s="68">
        <v>27427957</v>
      </c>
    </row>
    <row r="204" spans="1:23" ht="12.75">
      <c r="A204" s="31" t="s">
        <v>47</v>
      </c>
      <c r="B204" s="32" t="s">
        <v>374</v>
      </c>
      <c r="C204" s="33" t="s">
        <v>375</v>
      </c>
      <c r="D204" s="52">
        <v>503955591</v>
      </c>
      <c r="E204" s="53">
        <v>503955591</v>
      </c>
      <c r="F204" s="53">
        <v>420216292</v>
      </c>
      <c r="G204" s="6">
        <f t="shared" si="38"/>
        <v>0.8338359559939875</v>
      </c>
      <c r="H204" s="67">
        <v>22002089</v>
      </c>
      <c r="I204" s="53">
        <v>27084714</v>
      </c>
      <c r="J204" s="68">
        <v>24375836</v>
      </c>
      <c r="K204" s="68">
        <v>73462639</v>
      </c>
      <c r="L204" s="67">
        <v>30863031</v>
      </c>
      <c r="M204" s="53">
        <v>31600359</v>
      </c>
      <c r="N204" s="68">
        <v>25995440</v>
      </c>
      <c r="O204" s="68">
        <v>88458830</v>
      </c>
      <c r="P204" s="67">
        <v>33217384</v>
      </c>
      <c r="Q204" s="53">
        <v>24002741</v>
      </c>
      <c r="R204" s="68">
        <v>33212248</v>
      </c>
      <c r="S204" s="68">
        <v>90432373</v>
      </c>
      <c r="T204" s="67">
        <v>29921630</v>
      </c>
      <c r="U204" s="53">
        <v>40501614</v>
      </c>
      <c r="V204" s="68">
        <v>97439206</v>
      </c>
      <c r="W204" s="68">
        <v>167862450</v>
      </c>
    </row>
    <row r="205" spans="1:23" ht="16.5">
      <c r="A205" s="34"/>
      <c r="B205" s="35" t="s">
        <v>376</v>
      </c>
      <c r="C205" s="36"/>
      <c r="D205" s="54">
        <f>SUM(D199:D204)</f>
        <v>2390753227</v>
      </c>
      <c r="E205" s="55">
        <f>SUM(E199:E204)</f>
        <v>2383691617</v>
      </c>
      <c r="F205" s="55">
        <f>SUM(F199:F204)</f>
        <v>2194302252</v>
      </c>
      <c r="G205" s="7">
        <f t="shared" si="38"/>
        <v>0.9205478747127717</v>
      </c>
      <c r="H205" s="69">
        <f aca="true" t="shared" si="41" ref="H205:W205">SUM(H199:H204)</f>
        <v>138002329</v>
      </c>
      <c r="I205" s="55">
        <f t="shared" si="41"/>
        <v>181480445</v>
      </c>
      <c r="J205" s="70">
        <f t="shared" si="41"/>
        <v>175067298</v>
      </c>
      <c r="K205" s="70">
        <f t="shared" si="41"/>
        <v>494550072</v>
      </c>
      <c r="L205" s="69">
        <f t="shared" si="41"/>
        <v>168801683</v>
      </c>
      <c r="M205" s="55">
        <f t="shared" si="41"/>
        <v>173779774</v>
      </c>
      <c r="N205" s="70">
        <f t="shared" si="41"/>
        <v>173349808</v>
      </c>
      <c r="O205" s="70">
        <f t="shared" si="41"/>
        <v>515931265</v>
      </c>
      <c r="P205" s="69">
        <f t="shared" si="41"/>
        <v>148417189</v>
      </c>
      <c r="Q205" s="55">
        <f t="shared" si="41"/>
        <v>147880201</v>
      </c>
      <c r="R205" s="70">
        <f t="shared" si="41"/>
        <v>169991258</v>
      </c>
      <c r="S205" s="70">
        <f t="shared" si="41"/>
        <v>466288648</v>
      </c>
      <c r="T205" s="69">
        <f t="shared" si="41"/>
        <v>155400226</v>
      </c>
      <c r="U205" s="55">
        <f t="shared" si="41"/>
        <v>167449873</v>
      </c>
      <c r="V205" s="70">
        <f t="shared" si="41"/>
        <v>394682168</v>
      </c>
      <c r="W205" s="70">
        <f t="shared" si="41"/>
        <v>717532267</v>
      </c>
    </row>
    <row r="206" spans="1:23" ht="12.75">
      <c r="A206" s="31" t="s">
        <v>28</v>
      </c>
      <c r="B206" s="32" t="s">
        <v>377</v>
      </c>
      <c r="C206" s="33" t="s">
        <v>378</v>
      </c>
      <c r="D206" s="52">
        <v>177863037</v>
      </c>
      <c r="E206" s="53">
        <v>177863037</v>
      </c>
      <c r="F206" s="53">
        <v>109503950</v>
      </c>
      <c r="G206" s="6">
        <f t="shared" si="38"/>
        <v>0.6156644564660166</v>
      </c>
      <c r="H206" s="67">
        <v>8149261</v>
      </c>
      <c r="I206" s="53">
        <v>14228165</v>
      </c>
      <c r="J206" s="68">
        <v>15493312</v>
      </c>
      <c r="K206" s="68">
        <v>37870738</v>
      </c>
      <c r="L206" s="67">
        <v>9024290</v>
      </c>
      <c r="M206" s="53">
        <v>11509397</v>
      </c>
      <c r="N206" s="68">
        <v>14103324</v>
      </c>
      <c r="O206" s="68">
        <v>34637011</v>
      </c>
      <c r="P206" s="67">
        <v>13581628</v>
      </c>
      <c r="Q206" s="53">
        <v>0</v>
      </c>
      <c r="R206" s="68">
        <v>0</v>
      </c>
      <c r="S206" s="68">
        <v>13581628</v>
      </c>
      <c r="T206" s="67">
        <v>11417011</v>
      </c>
      <c r="U206" s="53">
        <v>11997562</v>
      </c>
      <c r="V206" s="68">
        <v>0</v>
      </c>
      <c r="W206" s="68">
        <v>23414573</v>
      </c>
    </row>
    <row r="207" spans="1:23" ht="12.75">
      <c r="A207" s="31" t="s">
        <v>28</v>
      </c>
      <c r="B207" s="32" t="s">
        <v>379</v>
      </c>
      <c r="C207" s="33" t="s">
        <v>380</v>
      </c>
      <c r="D207" s="52">
        <v>246260132</v>
      </c>
      <c r="E207" s="53">
        <v>246260132</v>
      </c>
      <c r="F207" s="53">
        <v>198392508</v>
      </c>
      <c r="G207" s="6">
        <f t="shared" si="38"/>
        <v>0.8056217073740544</v>
      </c>
      <c r="H207" s="67">
        <v>18718843</v>
      </c>
      <c r="I207" s="53">
        <v>11605854</v>
      </c>
      <c r="J207" s="68">
        <v>21623391</v>
      </c>
      <c r="K207" s="68">
        <v>51948088</v>
      </c>
      <c r="L207" s="67">
        <v>17502148</v>
      </c>
      <c r="M207" s="53">
        <v>17965141</v>
      </c>
      <c r="N207" s="68">
        <v>17098732</v>
      </c>
      <c r="O207" s="68">
        <v>52566021</v>
      </c>
      <c r="P207" s="67">
        <v>0</v>
      </c>
      <c r="Q207" s="53">
        <v>12970403</v>
      </c>
      <c r="R207" s="68">
        <v>53619512</v>
      </c>
      <c r="S207" s="68">
        <v>66589915</v>
      </c>
      <c r="T207" s="67">
        <v>27288484</v>
      </c>
      <c r="U207" s="53">
        <v>0</v>
      </c>
      <c r="V207" s="68">
        <v>0</v>
      </c>
      <c r="W207" s="68">
        <v>27288484</v>
      </c>
    </row>
    <row r="208" spans="1:23" ht="12.75">
      <c r="A208" s="31" t="s">
        <v>28</v>
      </c>
      <c r="B208" s="32" t="s">
        <v>381</v>
      </c>
      <c r="C208" s="33" t="s">
        <v>382</v>
      </c>
      <c r="D208" s="52">
        <v>98813411</v>
      </c>
      <c r="E208" s="53">
        <v>111855935</v>
      </c>
      <c r="F208" s="53">
        <v>88344711</v>
      </c>
      <c r="G208" s="6">
        <f t="shared" si="38"/>
        <v>0.7898079882842157</v>
      </c>
      <c r="H208" s="67">
        <v>7331954</v>
      </c>
      <c r="I208" s="53">
        <v>0</v>
      </c>
      <c r="J208" s="68">
        <v>7945876</v>
      </c>
      <c r="K208" s="68">
        <v>15277830</v>
      </c>
      <c r="L208" s="67">
        <v>7281347</v>
      </c>
      <c r="M208" s="53">
        <v>9394878</v>
      </c>
      <c r="N208" s="68">
        <v>1565247</v>
      </c>
      <c r="O208" s="68">
        <v>18241472</v>
      </c>
      <c r="P208" s="67">
        <v>16579927</v>
      </c>
      <c r="Q208" s="53">
        <v>4751705</v>
      </c>
      <c r="R208" s="68">
        <v>8337163</v>
      </c>
      <c r="S208" s="68">
        <v>29668795</v>
      </c>
      <c r="T208" s="67">
        <v>9241553</v>
      </c>
      <c r="U208" s="53">
        <v>6846044</v>
      </c>
      <c r="V208" s="68">
        <v>9069017</v>
      </c>
      <c r="W208" s="68">
        <v>25156614</v>
      </c>
    </row>
    <row r="209" spans="1:23" ht="12.75">
      <c r="A209" s="31" t="s">
        <v>28</v>
      </c>
      <c r="B209" s="32" t="s">
        <v>383</v>
      </c>
      <c r="C209" s="33" t="s">
        <v>384</v>
      </c>
      <c r="D209" s="52">
        <v>212526360</v>
      </c>
      <c r="E209" s="53">
        <v>212526360</v>
      </c>
      <c r="F209" s="53">
        <v>169536020</v>
      </c>
      <c r="G209" s="6">
        <f t="shared" si="38"/>
        <v>0.7977176101825675</v>
      </c>
      <c r="H209" s="67">
        <v>7140222</v>
      </c>
      <c r="I209" s="53">
        <v>16862647</v>
      </c>
      <c r="J209" s="68">
        <v>19747097</v>
      </c>
      <c r="K209" s="68">
        <v>43749966</v>
      </c>
      <c r="L209" s="67">
        <v>20885284</v>
      </c>
      <c r="M209" s="53">
        <v>8461339</v>
      </c>
      <c r="N209" s="68">
        <v>11464938</v>
      </c>
      <c r="O209" s="68">
        <v>40811561</v>
      </c>
      <c r="P209" s="67">
        <v>13783036</v>
      </c>
      <c r="Q209" s="53">
        <v>12443013</v>
      </c>
      <c r="R209" s="68">
        <v>14790360</v>
      </c>
      <c r="S209" s="68">
        <v>41016409</v>
      </c>
      <c r="T209" s="67">
        <v>10298539</v>
      </c>
      <c r="U209" s="53">
        <v>17196650</v>
      </c>
      <c r="V209" s="68">
        <v>16462895</v>
      </c>
      <c r="W209" s="68">
        <v>43958084</v>
      </c>
    </row>
    <row r="210" spans="1:23" ht="12.75">
      <c r="A210" s="31" t="s">
        <v>28</v>
      </c>
      <c r="B210" s="32" t="s">
        <v>385</v>
      </c>
      <c r="C210" s="33" t="s">
        <v>386</v>
      </c>
      <c r="D210" s="52">
        <v>178933143</v>
      </c>
      <c r="E210" s="53">
        <v>178933143</v>
      </c>
      <c r="F210" s="53">
        <v>178202730</v>
      </c>
      <c r="G210" s="6">
        <f t="shared" si="38"/>
        <v>0.9959179557920134</v>
      </c>
      <c r="H210" s="67">
        <v>16751078</v>
      </c>
      <c r="I210" s="53">
        <v>14834838</v>
      </c>
      <c r="J210" s="68">
        <v>17540064</v>
      </c>
      <c r="K210" s="68">
        <v>49125980</v>
      </c>
      <c r="L210" s="67">
        <v>11433882</v>
      </c>
      <c r="M210" s="53">
        <v>14477722</v>
      </c>
      <c r="N210" s="68">
        <v>14160261</v>
      </c>
      <c r="O210" s="68">
        <v>40071865</v>
      </c>
      <c r="P210" s="67">
        <v>15885132</v>
      </c>
      <c r="Q210" s="53">
        <v>12359928</v>
      </c>
      <c r="R210" s="68">
        <v>14077526</v>
      </c>
      <c r="S210" s="68">
        <v>42322586</v>
      </c>
      <c r="T210" s="67">
        <v>13401018</v>
      </c>
      <c r="U210" s="53">
        <v>14683876</v>
      </c>
      <c r="V210" s="68">
        <v>18597405</v>
      </c>
      <c r="W210" s="68">
        <v>46682299</v>
      </c>
    </row>
    <row r="211" spans="1:23" ht="12.75">
      <c r="A211" s="31" t="s">
        <v>28</v>
      </c>
      <c r="B211" s="32" t="s">
        <v>387</v>
      </c>
      <c r="C211" s="33" t="s">
        <v>388</v>
      </c>
      <c r="D211" s="52">
        <v>545928258</v>
      </c>
      <c r="E211" s="53">
        <v>545928258</v>
      </c>
      <c r="F211" s="53">
        <v>416575734</v>
      </c>
      <c r="G211" s="6">
        <f t="shared" si="38"/>
        <v>0.7630594824421051</v>
      </c>
      <c r="H211" s="67">
        <v>27775619</v>
      </c>
      <c r="I211" s="53">
        <v>37609918</v>
      </c>
      <c r="J211" s="68">
        <v>21488701</v>
      </c>
      <c r="K211" s="68">
        <v>86874238</v>
      </c>
      <c r="L211" s="67">
        <v>33034126</v>
      </c>
      <c r="M211" s="53">
        <v>37276533</v>
      </c>
      <c r="N211" s="68">
        <v>41146423</v>
      </c>
      <c r="O211" s="68">
        <v>111457082</v>
      </c>
      <c r="P211" s="67">
        <v>33805353</v>
      </c>
      <c r="Q211" s="53">
        <v>25357700</v>
      </c>
      <c r="R211" s="68">
        <v>33770832</v>
      </c>
      <c r="S211" s="68">
        <v>92933885</v>
      </c>
      <c r="T211" s="67">
        <v>44971673</v>
      </c>
      <c r="U211" s="53">
        <v>34629407</v>
      </c>
      <c r="V211" s="68">
        <v>45709449</v>
      </c>
      <c r="W211" s="68">
        <v>125310529</v>
      </c>
    </row>
    <row r="212" spans="1:23" ht="12.75">
      <c r="A212" s="31" t="s">
        <v>47</v>
      </c>
      <c r="B212" s="32" t="s">
        <v>389</v>
      </c>
      <c r="C212" s="33" t="s">
        <v>390</v>
      </c>
      <c r="D212" s="52">
        <v>113209002</v>
      </c>
      <c r="E212" s="53">
        <v>130010084</v>
      </c>
      <c r="F212" s="53">
        <v>103425803</v>
      </c>
      <c r="G212" s="6">
        <f t="shared" si="38"/>
        <v>0.7955213920175608</v>
      </c>
      <c r="H212" s="67">
        <v>4887956</v>
      </c>
      <c r="I212" s="53">
        <v>11121797</v>
      </c>
      <c r="J212" s="68">
        <v>7753460</v>
      </c>
      <c r="K212" s="68">
        <v>23763213</v>
      </c>
      <c r="L212" s="67">
        <v>11499914</v>
      </c>
      <c r="M212" s="53">
        <v>5497533</v>
      </c>
      <c r="N212" s="68">
        <v>10663751</v>
      </c>
      <c r="O212" s="68">
        <v>27661198</v>
      </c>
      <c r="P212" s="67">
        <v>5782833</v>
      </c>
      <c r="Q212" s="53">
        <v>11991833</v>
      </c>
      <c r="R212" s="68">
        <v>7628431</v>
      </c>
      <c r="S212" s="68">
        <v>25403097</v>
      </c>
      <c r="T212" s="67">
        <v>7429405</v>
      </c>
      <c r="U212" s="53">
        <v>9211519</v>
      </c>
      <c r="V212" s="68">
        <v>9957371</v>
      </c>
      <c r="W212" s="68">
        <v>26598295</v>
      </c>
    </row>
    <row r="213" spans="1:23" ht="16.5">
      <c r="A213" s="34"/>
      <c r="B213" s="35" t="s">
        <v>391</v>
      </c>
      <c r="C213" s="36"/>
      <c r="D213" s="54">
        <f>SUM(D206:D212)</f>
        <v>1573533343</v>
      </c>
      <c r="E213" s="55">
        <f>SUM(E206:E212)</f>
        <v>1603376949</v>
      </c>
      <c r="F213" s="55">
        <f>SUM(F206:F212)</f>
        <v>1263981456</v>
      </c>
      <c r="G213" s="7">
        <f t="shared" si="38"/>
        <v>0.78832457756632</v>
      </c>
      <c r="H213" s="69">
        <f aca="true" t="shared" si="42" ref="H213:W213">SUM(H206:H212)</f>
        <v>90754933</v>
      </c>
      <c r="I213" s="55">
        <f t="shared" si="42"/>
        <v>106263219</v>
      </c>
      <c r="J213" s="70">
        <f t="shared" si="42"/>
        <v>111591901</v>
      </c>
      <c r="K213" s="70">
        <f t="shared" si="42"/>
        <v>308610053</v>
      </c>
      <c r="L213" s="69">
        <f t="shared" si="42"/>
        <v>110660991</v>
      </c>
      <c r="M213" s="55">
        <f t="shared" si="42"/>
        <v>104582543</v>
      </c>
      <c r="N213" s="70">
        <f t="shared" si="42"/>
        <v>110202676</v>
      </c>
      <c r="O213" s="70">
        <f t="shared" si="42"/>
        <v>325446210</v>
      </c>
      <c r="P213" s="69">
        <f t="shared" si="42"/>
        <v>99417909</v>
      </c>
      <c r="Q213" s="55">
        <f t="shared" si="42"/>
        <v>79874582</v>
      </c>
      <c r="R213" s="70">
        <f t="shared" si="42"/>
        <v>132223824</v>
      </c>
      <c r="S213" s="70">
        <f t="shared" si="42"/>
        <v>311516315</v>
      </c>
      <c r="T213" s="69">
        <f t="shared" si="42"/>
        <v>124047683</v>
      </c>
      <c r="U213" s="55">
        <f t="shared" si="42"/>
        <v>94565058</v>
      </c>
      <c r="V213" s="70">
        <f t="shared" si="42"/>
        <v>99796137</v>
      </c>
      <c r="W213" s="70">
        <f t="shared" si="42"/>
        <v>318408878</v>
      </c>
    </row>
    <row r="214" spans="1:23" ht="12.75">
      <c r="A214" s="31" t="s">
        <v>28</v>
      </c>
      <c r="B214" s="32" t="s">
        <v>392</v>
      </c>
      <c r="C214" s="33" t="s">
        <v>393</v>
      </c>
      <c r="D214" s="52">
        <v>106748274</v>
      </c>
      <c r="E214" s="53">
        <v>106748274</v>
      </c>
      <c r="F214" s="53">
        <v>101530331</v>
      </c>
      <c r="G214" s="6">
        <f t="shared" si="38"/>
        <v>0.9511191815616616</v>
      </c>
      <c r="H214" s="67">
        <v>5245162</v>
      </c>
      <c r="I214" s="53">
        <v>8011847</v>
      </c>
      <c r="J214" s="68">
        <v>9655353</v>
      </c>
      <c r="K214" s="68">
        <v>22912362</v>
      </c>
      <c r="L214" s="67">
        <v>8439246</v>
      </c>
      <c r="M214" s="53">
        <v>8994753</v>
      </c>
      <c r="N214" s="68">
        <v>9443175</v>
      </c>
      <c r="O214" s="68">
        <v>26877174</v>
      </c>
      <c r="P214" s="67">
        <v>0</v>
      </c>
      <c r="Q214" s="53">
        <v>7666542</v>
      </c>
      <c r="R214" s="68">
        <v>10567486</v>
      </c>
      <c r="S214" s="68">
        <v>18234028</v>
      </c>
      <c r="T214" s="67">
        <v>13140887</v>
      </c>
      <c r="U214" s="53">
        <v>9654012</v>
      </c>
      <c r="V214" s="68">
        <v>10711868</v>
      </c>
      <c r="W214" s="68">
        <v>33506767</v>
      </c>
    </row>
    <row r="215" spans="1:23" ht="12.75">
      <c r="A215" s="31" t="s">
        <v>28</v>
      </c>
      <c r="B215" s="32" t="s">
        <v>394</v>
      </c>
      <c r="C215" s="33" t="s">
        <v>395</v>
      </c>
      <c r="D215" s="52">
        <v>159220061</v>
      </c>
      <c r="E215" s="53">
        <v>159220061</v>
      </c>
      <c r="F215" s="53">
        <v>168993005</v>
      </c>
      <c r="G215" s="6">
        <f t="shared" si="38"/>
        <v>1.061380104608803</v>
      </c>
      <c r="H215" s="67">
        <v>11500414</v>
      </c>
      <c r="I215" s="53">
        <v>14731149</v>
      </c>
      <c r="J215" s="68">
        <v>18347907</v>
      </c>
      <c r="K215" s="68">
        <v>44579470</v>
      </c>
      <c r="L215" s="67">
        <v>15240514</v>
      </c>
      <c r="M215" s="53">
        <v>12664648</v>
      </c>
      <c r="N215" s="68">
        <v>16801030</v>
      </c>
      <c r="O215" s="68">
        <v>44706192</v>
      </c>
      <c r="P215" s="67">
        <v>13617684</v>
      </c>
      <c r="Q215" s="53">
        <v>12993104</v>
      </c>
      <c r="R215" s="68">
        <v>14072833</v>
      </c>
      <c r="S215" s="68">
        <v>40683621</v>
      </c>
      <c r="T215" s="67">
        <v>10769655</v>
      </c>
      <c r="U215" s="53">
        <v>14244356</v>
      </c>
      <c r="V215" s="68">
        <v>14009711</v>
      </c>
      <c r="W215" s="68">
        <v>39023722</v>
      </c>
    </row>
    <row r="216" spans="1:23" ht="12.75">
      <c r="A216" s="31" t="s">
        <v>28</v>
      </c>
      <c r="B216" s="32" t="s">
        <v>396</v>
      </c>
      <c r="C216" s="33" t="s">
        <v>397</v>
      </c>
      <c r="D216" s="52">
        <v>117859522</v>
      </c>
      <c r="E216" s="53">
        <v>117859522</v>
      </c>
      <c r="F216" s="53">
        <v>75220659</v>
      </c>
      <c r="G216" s="6">
        <f t="shared" si="38"/>
        <v>0.6382230109502735</v>
      </c>
      <c r="H216" s="67">
        <v>7116715</v>
      </c>
      <c r="I216" s="53">
        <v>6555995</v>
      </c>
      <c r="J216" s="68">
        <v>6118866</v>
      </c>
      <c r="K216" s="68">
        <v>19791576</v>
      </c>
      <c r="L216" s="67">
        <v>10203634</v>
      </c>
      <c r="M216" s="53">
        <v>6569126</v>
      </c>
      <c r="N216" s="68">
        <v>5445125</v>
      </c>
      <c r="O216" s="68">
        <v>22217885</v>
      </c>
      <c r="P216" s="67">
        <v>7792180</v>
      </c>
      <c r="Q216" s="53">
        <v>8837965</v>
      </c>
      <c r="R216" s="68">
        <v>9499863</v>
      </c>
      <c r="S216" s="68">
        <v>26130008</v>
      </c>
      <c r="T216" s="67">
        <v>0</v>
      </c>
      <c r="U216" s="53">
        <v>7081190</v>
      </c>
      <c r="V216" s="68">
        <v>0</v>
      </c>
      <c r="W216" s="68">
        <v>7081190</v>
      </c>
    </row>
    <row r="217" spans="1:23" ht="12.75">
      <c r="A217" s="31" t="s">
        <v>28</v>
      </c>
      <c r="B217" s="32" t="s">
        <v>398</v>
      </c>
      <c r="C217" s="33" t="s">
        <v>399</v>
      </c>
      <c r="D217" s="52">
        <v>51167749</v>
      </c>
      <c r="E217" s="53">
        <v>52313910</v>
      </c>
      <c r="F217" s="53">
        <v>49090103</v>
      </c>
      <c r="G217" s="6">
        <f t="shared" si="38"/>
        <v>0.9383757207213148</v>
      </c>
      <c r="H217" s="67">
        <v>3174754</v>
      </c>
      <c r="I217" s="53">
        <v>655629</v>
      </c>
      <c r="J217" s="68">
        <v>6092754</v>
      </c>
      <c r="K217" s="68">
        <v>9923137</v>
      </c>
      <c r="L217" s="67">
        <v>3719380</v>
      </c>
      <c r="M217" s="53">
        <v>4157935</v>
      </c>
      <c r="N217" s="68">
        <v>4442107</v>
      </c>
      <c r="O217" s="68">
        <v>12319422</v>
      </c>
      <c r="P217" s="67">
        <v>3726052</v>
      </c>
      <c r="Q217" s="53">
        <v>6052586</v>
      </c>
      <c r="R217" s="68">
        <v>4711705</v>
      </c>
      <c r="S217" s="68">
        <v>14490343</v>
      </c>
      <c r="T217" s="67">
        <v>3899428</v>
      </c>
      <c r="U217" s="53">
        <v>4100253</v>
      </c>
      <c r="V217" s="68">
        <v>4357520</v>
      </c>
      <c r="W217" s="68">
        <v>12357201</v>
      </c>
    </row>
    <row r="218" spans="1:23" ht="12.75">
      <c r="A218" s="31" t="s">
        <v>28</v>
      </c>
      <c r="B218" s="32" t="s">
        <v>400</v>
      </c>
      <c r="C218" s="33" t="s">
        <v>401</v>
      </c>
      <c r="D218" s="52">
        <v>112735404</v>
      </c>
      <c r="E218" s="53">
        <v>112735404</v>
      </c>
      <c r="F218" s="53">
        <v>97926410</v>
      </c>
      <c r="G218" s="6">
        <f t="shared" si="38"/>
        <v>0.8686393672745432</v>
      </c>
      <c r="H218" s="67">
        <v>15796609</v>
      </c>
      <c r="I218" s="53">
        <v>11190568</v>
      </c>
      <c r="J218" s="68">
        <v>15575759</v>
      </c>
      <c r="K218" s="68">
        <v>42562936</v>
      </c>
      <c r="L218" s="67">
        <v>14533750</v>
      </c>
      <c r="M218" s="53">
        <v>13992166</v>
      </c>
      <c r="N218" s="68">
        <v>13869902</v>
      </c>
      <c r="O218" s="68">
        <v>42395818</v>
      </c>
      <c r="P218" s="67">
        <v>12967656</v>
      </c>
      <c r="Q218" s="53">
        <v>0</v>
      </c>
      <c r="R218" s="68">
        <v>0</v>
      </c>
      <c r="S218" s="68">
        <v>12967656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47</v>
      </c>
      <c r="B219" s="32" t="s">
        <v>402</v>
      </c>
      <c r="C219" s="33" t="s">
        <v>403</v>
      </c>
      <c r="D219" s="52">
        <v>401986641</v>
      </c>
      <c r="E219" s="53">
        <v>417853789</v>
      </c>
      <c r="F219" s="53">
        <v>398634077</v>
      </c>
      <c r="G219" s="6">
        <f t="shared" si="38"/>
        <v>0.9540037388532571</v>
      </c>
      <c r="H219" s="67">
        <v>21615711</v>
      </c>
      <c r="I219" s="53">
        <v>27043366</v>
      </c>
      <c r="J219" s="68">
        <v>36236963</v>
      </c>
      <c r="K219" s="68">
        <v>84896040</v>
      </c>
      <c r="L219" s="67">
        <v>33407871</v>
      </c>
      <c r="M219" s="53">
        <v>39188167</v>
      </c>
      <c r="N219" s="68">
        <v>33333544</v>
      </c>
      <c r="O219" s="68">
        <v>105929582</v>
      </c>
      <c r="P219" s="67">
        <v>28720523</v>
      </c>
      <c r="Q219" s="53">
        <v>42721712</v>
      </c>
      <c r="R219" s="68">
        <v>33371427</v>
      </c>
      <c r="S219" s="68">
        <v>104813662</v>
      </c>
      <c r="T219" s="67">
        <v>26231738</v>
      </c>
      <c r="U219" s="53">
        <v>24586539</v>
      </c>
      <c r="V219" s="68">
        <v>52176516</v>
      </c>
      <c r="W219" s="68">
        <v>102994793</v>
      </c>
    </row>
    <row r="220" spans="1:23" ht="16.5">
      <c r="A220" s="42"/>
      <c r="B220" s="43" t="s">
        <v>404</v>
      </c>
      <c r="C220" s="44"/>
      <c r="D220" s="61">
        <f>SUM(D214:D219)</f>
        <v>949717651</v>
      </c>
      <c r="E220" s="62">
        <f>SUM(E214:E219)</f>
        <v>966730960</v>
      </c>
      <c r="F220" s="62">
        <f>SUM(F214:F219)</f>
        <v>891394585</v>
      </c>
      <c r="G220" s="9">
        <f t="shared" si="38"/>
        <v>0.922071002050043</v>
      </c>
      <c r="H220" s="74">
        <f aca="true" t="shared" si="43" ref="H220:W220">SUM(H214:H219)</f>
        <v>64449365</v>
      </c>
      <c r="I220" s="62">
        <f t="shared" si="43"/>
        <v>68188554</v>
      </c>
      <c r="J220" s="75">
        <f t="shared" si="43"/>
        <v>92027602</v>
      </c>
      <c r="K220" s="75">
        <f t="shared" si="43"/>
        <v>224665521</v>
      </c>
      <c r="L220" s="74">
        <f t="shared" si="43"/>
        <v>85544395</v>
      </c>
      <c r="M220" s="62">
        <f t="shared" si="43"/>
        <v>85566795</v>
      </c>
      <c r="N220" s="75">
        <f t="shared" si="43"/>
        <v>83334883</v>
      </c>
      <c r="O220" s="75">
        <f t="shared" si="43"/>
        <v>254446073</v>
      </c>
      <c r="P220" s="74">
        <f t="shared" si="43"/>
        <v>66824095</v>
      </c>
      <c r="Q220" s="62">
        <f t="shared" si="43"/>
        <v>78271909</v>
      </c>
      <c r="R220" s="75">
        <f t="shared" si="43"/>
        <v>72223314</v>
      </c>
      <c r="S220" s="75">
        <f t="shared" si="43"/>
        <v>217319318</v>
      </c>
      <c r="T220" s="74">
        <f t="shared" si="43"/>
        <v>54041708</v>
      </c>
      <c r="U220" s="62">
        <f t="shared" si="43"/>
        <v>59666350</v>
      </c>
      <c r="V220" s="75">
        <f t="shared" si="43"/>
        <v>81255615</v>
      </c>
      <c r="W220" s="75">
        <f t="shared" si="43"/>
        <v>194963673</v>
      </c>
    </row>
    <row r="221" spans="1:23" ht="16.5">
      <c r="A221" s="37"/>
      <c r="B221" s="38" t="s">
        <v>405</v>
      </c>
      <c r="C221" s="39"/>
      <c r="D221" s="56">
        <f>SUM(D186:D191,D193:D197,D199:D204,D206:D212,D214:D219)</f>
        <v>8684086209</v>
      </c>
      <c r="E221" s="57">
        <f>SUM(E186:E191,E193:E197,E199:E204,E206:E212,E214:E219)</f>
        <v>8822966340</v>
      </c>
      <c r="F221" s="57">
        <f>SUM(F186:F191,F193:F197,F199:F204,F206:F212,F214:F219)</f>
        <v>7864656517</v>
      </c>
      <c r="G221" s="8">
        <f t="shared" si="38"/>
        <v>0.8913846221247173</v>
      </c>
      <c r="H221" s="71">
        <f aca="true" t="shared" si="44" ref="H221:W221">SUM(H186:H191,H193:H197,H199:H204,H206:H212,H214:H219)</f>
        <v>460852894</v>
      </c>
      <c r="I221" s="57">
        <f t="shared" si="44"/>
        <v>572465450</v>
      </c>
      <c r="J221" s="72">
        <f t="shared" si="44"/>
        <v>701650341</v>
      </c>
      <c r="K221" s="72">
        <f t="shared" si="44"/>
        <v>1734968685</v>
      </c>
      <c r="L221" s="71">
        <f t="shared" si="44"/>
        <v>598912590</v>
      </c>
      <c r="M221" s="57">
        <f t="shared" si="44"/>
        <v>602314279</v>
      </c>
      <c r="N221" s="72">
        <f t="shared" si="44"/>
        <v>666375984</v>
      </c>
      <c r="O221" s="72">
        <f t="shared" si="44"/>
        <v>1867602853</v>
      </c>
      <c r="P221" s="71">
        <f t="shared" si="44"/>
        <v>588188254</v>
      </c>
      <c r="Q221" s="57">
        <f t="shared" si="44"/>
        <v>708131068</v>
      </c>
      <c r="R221" s="72">
        <f t="shared" si="44"/>
        <v>674940746</v>
      </c>
      <c r="S221" s="72">
        <f t="shared" si="44"/>
        <v>1971260068</v>
      </c>
      <c r="T221" s="71">
        <f t="shared" si="44"/>
        <v>566085870</v>
      </c>
      <c r="U221" s="57">
        <f t="shared" si="44"/>
        <v>662274207</v>
      </c>
      <c r="V221" s="72">
        <f t="shared" si="44"/>
        <v>1062464834</v>
      </c>
      <c r="W221" s="72">
        <f t="shared" si="44"/>
        <v>2290824911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406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28</v>
      </c>
      <c r="B224" s="32" t="s">
        <v>407</v>
      </c>
      <c r="C224" s="33" t="s">
        <v>408</v>
      </c>
      <c r="D224" s="52">
        <v>222471202</v>
      </c>
      <c r="E224" s="53">
        <v>213564113</v>
      </c>
      <c r="F224" s="53">
        <v>155438664</v>
      </c>
      <c r="G224" s="6">
        <f aca="true" t="shared" si="45" ref="G224:G248">IF($E224=0,0,$F224/$E224)</f>
        <v>0.7278313842925473</v>
      </c>
      <c r="H224" s="67">
        <v>10399013</v>
      </c>
      <c r="I224" s="53">
        <v>10399013</v>
      </c>
      <c r="J224" s="68">
        <v>0</v>
      </c>
      <c r="K224" s="68">
        <v>20798026</v>
      </c>
      <c r="L224" s="67">
        <v>15769305</v>
      </c>
      <c r="M224" s="53">
        <v>18251258</v>
      </c>
      <c r="N224" s="68">
        <v>18641512</v>
      </c>
      <c r="O224" s="68">
        <v>52662075</v>
      </c>
      <c r="P224" s="67">
        <v>13951768</v>
      </c>
      <c r="Q224" s="53">
        <v>15643886</v>
      </c>
      <c r="R224" s="68">
        <v>17335232</v>
      </c>
      <c r="S224" s="68">
        <v>46930886</v>
      </c>
      <c r="T224" s="67">
        <v>19557650</v>
      </c>
      <c r="U224" s="53">
        <v>15490027</v>
      </c>
      <c r="V224" s="68">
        <v>0</v>
      </c>
      <c r="W224" s="68">
        <v>35047677</v>
      </c>
    </row>
    <row r="225" spans="1:23" ht="12.75">
      <c r="A225" s="31" t="s">
        <v>28</v>
      </c>
      <c r="B225" s="32" t="s">
        <v>409</v>
      </c>
      <c r="C225" s="33" t="s">
        <v>410</v>
      </c>
      <c r="D225" s="52">
        <v>396569986</v>
      </c>
      <c r="E225" s="53">
        <v>396569986</v>
      </c>
      <c r="F225" s="53">
        <v>306336427</v>
      </c>
      <c r="G225" s="6">
        <f t="shared" si="45"/>
        <v>0.7724649817548219</v>
      </c>
      <c r="H225" s="67">
        <v>14631684</v>
      </c>
      <c r="I225" s="53">
        <v>35944527</v>
      </c>
      <c r="J225" s="68">
        <v>36820126</v>
      </c>
      <c r="K225" s="68">
        <v>87396337</v>
      </c>
      <c r="L225" s="67">
        <v>30170022</v>
      </c>
      <c r="M225" s="53">
        <v>27462633</v>
      </c>
      <c r="N225" s="68">
        <v>26490612</v>
      </c>
      <c r="O225" s="68">
        <v>84123267</v>
      </c>
      <c r="P225" s="67">
        <v>25460446</v>
      </c>
      <c r="Q225" s="53">
        <v>24720348</v>
      </c>
      <c r="R225" s="68">
        <v>25465915</v>
      </c>
      <c r="S225" s="68">
        <v>75646709</v>
      </c>
      <c r="T225" s="67">
        <v>21873316</v>
      </c>
      <c r="U225" s="53">
        <v>23962179</v>
      </c>
      <c r="V225" s="68">
        <v>13334619</v>
      </c>
      <c r="W225" s="68">
        <v>59170114</v>
      </c>
    </row>
    <row r="226" spans="1:23" ht="12.75">
      <c r="A226" s="31" t="s">
        <v>28</v>
      </c>
      <c r="B226" s="32" t="s">
        <v>411</v>
      </c>
      <c r="C226" s="33" t="s">
        <v>412</v>
      </c>
      <c r="D226" s="52">
        <v>291014400</v>
      </c>
      <c r="E226" s="53">
        <v>259902637</v>
      </c>
      <c r="F226" s="53">
        <v>186953199</v>
      </c>
      <c r="G226" s="6">
        <f t="shared" si="45"/>
        <v>0.7193201314075163</v>
      </c>
      <c r="H226" s="67">
        <v>16340842</v>
      </c>
      <c r="I226" s="53">
        <v>10018288</v>
      </c>
      <c r="J226" s="68">
        <v>24130672</v>
      </c>
      <c r="K226" s="68">
        <v>50489802</v>
      </c>
      <c r="L226" s="67">
        <v>19954491</v>
      </c>
      <c r="M226" s="53">
        <v>20311484</v>
      </c>
      <c r="N226" s="68">
        <v>18106284</v>
      </c>
      <c r="O226" s="68">
        <v>58372259</v>
      </c>
      <c r="P226" s="67">
        <v>10023040</v>
      </c>
      <c r="Q226" s="53">
        <v>18555958</v>
      </c>
      <c r="R226" s="68">
        <v>17112946</v>
      </c>
      <c r="S226" s="68">
        <v>45691944</v>
      </c>
      <c r="T226" s="67">
        <v>13826370</v>
      </c>
      <c r="U226" s="53">
        <v>18572824</v>
      </c>
      <c r="V226" s="68">
        <v>0</v>
      </c>
      <c r="W226" s="68">
        <v>32399194</v>
      </c>
    </row>
    <row r="227" spans="1:23" ht="12.75">
      <c r="A227" s="31" t="s">
        <v>28</v>
      </c>
      <c r="B227" s="32" t="s">
        <v>413</v>
      </c>
      <c r="C227" s="33" t="s">
        <v>414</v>
      </c>
      <c r="D227" s="52">
        <v>0</v>
      </c>
      <c r="E227" s="53">
        <v>0</v>
      </c>
      <c r="F227" s="53">
        <v>84915434</v>
      </c>
      <c r="G227" s="6">
        <f t="shared" si="45"/>
        <v>0</v>
      </c>
      <c r="H227" s="67">
        <v>11615353</v>
      </c>
      <c r="I227" s="53">
        <v>13910648</v>
      </c>
      <c r="J227" s="68">
        <v>14155968</v>
      </c>
      <c r="K227" s="68">
        <v>39681969</v>
      </c>
      <c r="L227" s="67">
        <v>11591910</v>
      </c>
      <c r="M227" s="53">
        <v>10214404</v>
      </c>
      <c r="N227" s="68">
        <v>11975230</v>
      </c>
      <c r="O227" s="68">
        <v>33781544</v>
      </c>
      <c r="P227" s="67">
        <v>11451921</v>
      </c>
      <c r="Q227" s="53">
        <v>0</v>
      </c>
      <c r="R227" s="68">
        <v>0</v>
      </c>
      <c r="S227" s="68">
        <v>11451921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28</v>
      </c>
      <c r="B228" s="32" t="s">
        <v>415</v>
      </c>
      <c r="C228" s="33" t="s">
        <v>416</v>
      </c>
      <c r="D228" s="52">
        <v>359988207</v>
      </c>
      <c r="E228" s="53">
        <v>357606511</v>
      </c>
      <c r="F228" s="53">
        <v>267481743</v>
      </c>
      <c r="G228" s="6">
        <f t="shared" si="45"/>
        <v>0.7479778325400792</v>
      </c>
      <c r="H228" s="67">
        <v>33478308</v>
      </c>
      <c r="I228" s="53">
        <v>24828685</v>
      </c>
      <c r="J228" s="68">
        <v>21143421</v>
      </c>
      <c r="K228" s="68">
        <v>79450414</v>
      </c>
      <c r="L228" s="67">
        <v>26826226</v>
      </c>
      <c r="M228" s="53">
        <v>26827837</v>
      </c>
      <c r="N228" s="68">
        <v>21618431</v>
      </c>
      <c r="O228" s="68">
        <v>75272494</v>
      </c>
      <c r="P228" s="67">
        <v>44581298</v>
      </c>
      <c r="Q228" s="53">
        <v>17073310</v>
      </c>
      <c r="R228" s="68">
        <v>0</v>
      </c>
      <c r="S228" s="68">
        <v>61654608</v>
      </c>
      <c r="T228" s="67">
        <v>18438279</v>
      </c>
      <c r="U228" s="53">
        <v>16811088</v>
      </c>
      <c r="V228" s="68">
        <v>15854860</v>
      </c>
      <c r="W228" s="68">
        <v>51104227</v>
      </c>
    </row>
    <row r="229" spans="1:23" ht="12.75">
      <c r="A229" s="31" t="s">
        <v>28</v>
      </c>
      <c r="B229" s="32" t="s">
        <v>417</v>
      </c>
      <c r="C229" s="33" t="s">
        <v>418</v>
      </c>
      <c r="D229" s="52">
        <v>73577218</v>
      </c>
      <c r="E229" s="53">
        <v>73577218</v>
      </c>
      <c r="F229" s="53">
        <v>82533292</v>
      </c>
      <c r="G229" s="6">
        <f t="shared" si="45"/>
        <v>1.1217234660870161</v>
      </c>
      <c r="H229" s="67">
        <v>0</v>
      </c>
      <c r="I229" s="53">
        <v>20337250</v>
      </c>
      <c r="J229" s="68">
        <v>10441046</v>
      </c>
      <c r="K229" s="68">
        <v>30778296</v>
      </c>
      <c r="L229" s="67">
        <v>9472451</v>
      </c>
      <c r="M229" s="53">
        <v>9472451</v>
      </c>
      <c r="N229" s="68">
        <v>12749546</v>
      </c>
      <c r="O229" s="68">
        <v>31694448</v>
      </c>
      <c r="P229" s="67">
        <v>2886796</v>
      </c>
      <c r="Q229" s="53">
        <v>2567819</v>
      </c>
      <c r="R229" s="68">
        <v>1145106</v>
      </c>
      <c r="S229" s="68">
        <v>6599721</v>
      </c>
      <c r="T229" s="67">
        <v>11304443</v>
      </c>
      <c r="U229" s="53">
        <v>2156384</v>
      </c>
      <c r="V229" s="68">
        <v>0</v>
      </c>
      <c r="W229" s="68">
        <v>13460827</v>
      </c>
    </row>
    <row r="230" spans="1:23" ht="12.75">
      <c r="A230" s="31" t="s">
        <v>28</v>
      </c>
      <c r="B230" s="32" t="s">
        <v>419</v>
      </c>
      <c r="C230" s="33" t="s">
        <v>420</v>
      </c>
      <c r="D230" s="52">
        <v>1189501215</v>
      </c>
      <c r="E230" s="53">
        <v>1055979036</v>
      </c>
      <c r="F230" s="53">
        <v>1016505960</v>
      </c>
      <c r="G230" s="6">
        <f t="shared" si="45"/>
        <v>0.9626194510929665</v>
      </c>
      <c r="H230" s="67">
        <v>67982456</v>
      </c>
      <c r="I230" s="53">
        <v>107492628</v>
      </c>
      <c r="J230" s="68">
        <v>87685217</v>
      </c>
      <c r="K230" s="68">
        <v>263160301</v>
      </c>
      <c r="L230" s="67">
        <v>84318369</v>
      </c>
      <c r="M230" s="53">
        <v>83238884</v>
      </c>
      <c r="N230" s="68">
        <v>83286459</v>
      </c>
      <c r="O230" s="68">
        <v>250843712</v>
      </c>
      <c r="P230" s="67">
        <v>77605215</v>
      </c>
      <c r="Q230" s="53">
        <v>77930860</v>
      </c>
      <c r="R230" s="68">
        <v>89636366</v>
      </c>
      <c r="S230" s="68">
        <v>245172441</v>
      </c>
      <c r="T230" s="67">
        <v>71145784</v>
      </c>
      <c r="U230" s="53">
        <v>55375519</v>
      </c>
      <c r="V230" s="68">
        <v>130808203</v>
      </c>
      <c r="W230" s="68">
        <v>257329506</v>
      </c>
    </row>
    <row r="231" spans="1:23" ht="12.75">
      <c r="A231" s="31" t="s">
        <v>47</v>
      </c>
      <c r="B231" s="32" t="s">
        <v>421</v>
      </c>
      <c r="C231" s="33" t="s">
        <v>422</v>
      </c>
      <c r="D231" s="52">
        <v>285360705</v>
      </c>
      <c r="E231" s="53">
        <v>326495213</v>
      </c>
      <c r="F231" s="53">
        <v>253157351</v>
      </c>
      <c r="G231" s="6">
        <f t="shared" si="45"/>
        <v>0.7753784463602533</v>
      </c>
      <c r="H231" s="67">
        <v>6847528</v>
      </c>
      <c r="I231" s="53">
        <v>20632217</v>
      </c>
      <c r="J231" s="68">
        <v>20893941</v>
      </c>
      <c r="K231" s="68">
        <v>48373686</v>
      </c>
      <c r="L231" s="67">
        <v>16105780</v>
      </c>
      <c r="M231" s="53">
        <v>18408462</v>
      </c>
      <c r="N231" s="68">
        <v>16318886</v>
      </c>
      <c r="O231" s="68">
        <v>50833128</v>
      </c>
      <c r="P231" s="67">
        <v>9097995</v>
      </c>
      <c r="Q231" s="53">
        <v>21254771</v>
      </c>
      <c r="R231" s="68">
        <v>19731939</v>
      </c>
      <c r="S231" s="68">
        <v>50084705</v>
      </c>
      <c r="T231" s="67">
        <v>33476674</v>
      </c>
      <c r="U231" s="53">
        <v>21386784</v>
      </c>
      <c r="V231" s="68">
        <v>49002374</v>
      </c>
      <c r="W231" s="68">
        <v>103865832</v>
      </c>
    </row>
    <row r="232" spans="1:23" ht="16.5">
      <c r="A232" s="34"/>
      <c r="B232" s="35" t="s">
        <v>423</v>
      </c>
      <c r="C232" s="36"/>
      <c r="D232" s="54">
        <f>SUM(D224:D231)</f>
        <v>2818482933</v>
      </c>
      <c r="E232" s="55">
        <f>SUM(E224:E231)</f>
        <v>2683694714</v>
      </c>
      <c r="F232" s="55">
        <f>SUM(F224:F231)</f>
        <v>2353322070</v>
      </c>
      <c r="G232" s="7">
        <f t="shared" si="45"/>
        <v>0.8768963391116923</v>
      </c>
      <c r="H232" s="69">
        <f aca="true" t="shared" si="46" ref="H232:W232">SUM(H224:H231)</f>
        <v>161295184</v>
      </c>
      <c r="I232" s="55">
        <f t="shared" si="46"/>
        <v>243563256</v>
      </c>
      <c r="J232" s="70">
        <f t="shared" si="46"/>
        <v>215270391</v>
      </c>
      <c r="K232" s="70">
        <f t="shared" si="46"/>
        <v>620128831</v>
      </c>
      <c r="L232" s="69">
        <f t="shared" si="46"/>
        <v>214208554</v>
      </c>
      <c r="M232" s="55">
        <f t="shared" si="46"/>
        <v>214187413</v>
      </c>
      <c r="N232" s="70">
        <f t="shared" si="46"/>
        <v>209186960</v>
      </c>
      <c r="O232" s="70">
        <f t="shared" si="46"/>
        <v>637582927</v>
      </c>
      <c r="P232" s="69">
        <f t="shared" si="46"/>
        <v>195058479</v>
      </c>
      <c r="Q232" s="55">
        <f t="shared" si="46"/>
        <v>177746952</v>
      </c>
      <c r="R232" s="70">
        <f t="shared" si="46"/>
        <v>170427504</v>
      </c>
      <c r="S232" s="70">
        <f t="shared" si="46"/>
        <v>543232935</v>
      </c>
      <c r="T232" s="69">
        <f t="shared" si="46"/>
        <v>189622516</v>
      </c>
      <c r="U232" s="55">
        <f t="shared" si="46"/>
        <v>153754805</v>
      </c>
      <c r="V232" s="70">
        <f t="shared" si="46"/>
        <v>209000056</v>
      </c>
      <c r="W232" s="70">
        <f t="shared" si="46"/>
        <v>552377377</v>
      </c>
    </row>
    <row r="233" spans="1:23" ht="12.75">
      <c r="A233" s="31" t="s">
        <v>28</v>
      </c>
      <c r="B233" s="32" t="s">
        <v>424</v>
      </c>
      <c r="C233" s="33" t="s">
        <v>425</v>
      </c>
      <c r="D233" s="52">
        <v>247784515</v>
      </c>
      <c r="E233" s="53">
        <v>218791833</v>
      </c>
      <c r="F233" s="53">
        <v>208037235</v>
      </c>
      <c r="G233" s="6">
        <f t="shared" si="45"/>
        <v>0.9508455235621158</v>
      </c>
      <c r="H233" s="67">
        <v>10790642</v>
      </c>
      <c r="I233" s="53">
        <v>18016987</v>
      </c>
      <c r="J233" s="68">
        <v>19359058</v>
      </c>
      <c r="K233" s="68">
        <v>48166687</v>
      </c>
      <c r="L233" s="67">
        <v>16943490</v>
      </c>
      <c r="M233" s="53">
        <v>16104443</v>
      </c>
      <c r="N233" s="68">
        <v>15722883</v>
      </c>
      <c r="O233" s="68">
        <v>48770816</v>
      </c>
      <c r="P233" s="67">
        <v>15944553</v>
      </c>
      <c r="Q233" s="53">
        <v>15221610</v>
      </c>
      <c r="R233" s="68">
        <v>15986163</v>
      </c>
      <c r="S233" s="68">
        <v>47152326</v>
      </c>
      <c r="T233" s="67">
        <v>14641767</v>
      </c>
      <c r="U233" s="53">
        <v>18018893</v>
      </c>
      <c r="V233" s="68">
        <v>31286746</v>
      </c>
      <c r="W233" s="68">
        <v>63947406</v>
      </c>
    </row>
    <row r="234" spans="1:23" ht="12.75">
      <c r="A234" s="31" t="s">
        <v>28</v>
      </c>
      <c r="B234" s="32" t="s">
        <v>426</v>
      </c>
      <c r="C234" s="33" t="s">
        <v>427</v>
      </c>
      <c r="D234" s="52">
        <v>0</v>
      </c>
      <c r="E234" s="53">
        <v>0</v>
      </c>
      <c r="F234" s="53">
        <v>1092108979</v>
      </c>
      <c r="G234" s="6">
        <f t="shared" si="45"/>
        <v>0</v>
      </c>
      <c r="H234" s="67">
        <v>43961218</v>
      </c>
      <c r="I234" s="53">
        <v>133748170</v>
      </c>
      <c r="J234" s="68">
        <v>125383734</v>
      </c>
      <c r="K234" s="68">
        <v>303093122</v>
      </c>
      <c r="L234" s="67">
        <v>98248261</v>
      </c>
      <c r="M234" s="53">
        <v>78001078</v>
      </c>
      <c r="N234" s="68">
        <v>78036988</v>
      </c>
      <c r="O234" s="68">
        <v>254286327</v>
      </c>
      <c r="P234" s="67">
        <v>78574627</v>
      </c>
      <c r="Q234" s="53">
        <v>65310367</v>
      </c>
      <c r="R234" s="68">
        <v>111822336</v>
      </c>
      <c r="S234" s="68">
        <v>255707330</v>
      </c>
      <c r="T234" s="67">
        <v>203316972</v>
      </c>
      <c r="U234" s="53">
        <v>75705228</v>
      </c>
      <c r="V234" s="68">
        <v>0</v>
      </c>
      <c r="W234" s="68">
        <v>279022200</v>
      </c>
    </row>
    <row r="235" spans="1:23" ht="12.75">
      <c r="A235" s="31" t="s">
        <v>28</v>
      </c>
      <c r="B235" s="32" t="s">
        <v>428</v>
      </c>
      <c r="C235" s="33" t="s">
        <v>429</v>
      </c>
      <c r="D235" s="52">
        <v>917618787</v>
      </c>
      <c r="E235" s="53">
        <v>924834071</v>
      </c>
      <c r="F235" s="53">
        <v>894739754</v>
      </c>
      <c r="G235" s="6">
        <f t="shared" si="45"/>
        <v>0.9674597660881376</v>
      </c>
      <c r="H235" s="67">
        <v>77150169</v>
      </c>
      <c r="I235" s="53">
        <v>84426982</v>
      </c>
      <c r="J235" s="68">
        <v>72202313</v>
      </c>
      <c r="K235" s="68">
        <v>233779464</v>
      </c>
      <c r="L235" s="67">
        <v>70308511</v>
      </c>
      <c r="M235" s="53">
        <v>69275622</v>
      </c>
      <c r="N235" s="68">
        <v>58297675</v>
      </c>
      <c r="O235" s="68">
        <v>197881808</v>
      </c>
      <c r="P235" s="67">
        <v>80753206</v>
      </c>
      <c r="Q235" s="53">
        <v>56551809</v>
      </c>
      <c r="R235" s="68">
        <v>76912274</v>
      </c>
      <c r="S235" s="68">
        <v>214217289</v>
      </c>
      <c r="T235" s="67">
        <v>69385357</v>
      </c>
      <c r="U235" s="53">
        <v>72841938</v>
      </c>
      <c r="V235" s="68">
        <v>106633898</v>
      </c>
      <c r="W235" s="68">
        <v>248861193</v>
      </c>
    </row>
    <row r="236" spans="1:23" ht="12.75">
      <c r="A236" s="31" t="s">
        <v>28</v>
      </c>
      <c r="B236" s="32" t="s">
        <v>430</v>
      </c>
      <c r="C236" s="33" t="s">
        <v>431</v>
      </c>
      <c r="D236" s="52">
        <v>161638610</v>
      </c>
      <c r="E236" s="53">
        <v>161638610</v>
      </c>
      <c r="F236" s="53">
        <v>107428577</v>
      </c>
      <c r="G236" s="6">
        <f t="shared" si="45"/>
        <v>0.6646220046064489</v>
      </c>
      <c r="H236" s="67">
        <v>14971215</v>
      </c>
      <c r="I236" s="53">
        <v>6062293</v>
      </c>
      <c r="J236" s="68">
        <v>9146904</v>
      </c>
      <c r="K236" s="68">
        <v>30180412</v>
      </c>
      <c r="L236" s="67">
        <v>6004987</v>
      </c>
      <c r="M236" s="53">
        <v>11311958</v>
      </c>
      <c r="N236" s="68">
        <v>7277551</v>
      </c>
      <c r="O236" s="68">
        <v>24594496</v>
      </c>
      <c r="P236" s="67">
        <v>10665540</v>
      </c>
      <c r="Q236" s="53">
        <v>9191333</v>
      </c>
      <c r="R236" s="68">
        <v>9985755</v>
      </c>
      <c r="S236" s="68">
        <v>29842628</v>
      </c>
      <c r="T236" s="67">
        <v>9253056</v>
      </c>
      <c r="U236" s="53">
        <v>13557985</v>
      </c>
      <c r="V236" s="68">
        <v>0</v>
      </c>
      <c r="W236" s="68">
        <v>22811041</v>
      </c>
    </row>
    <row r="237" spans="1:23" ht="12.75">
      <c r="A237" s="31" t="s">
        <v>28</v>
      </c>
      <c r="B237" s="32" t="s">
        <v>432</v>
      </c>
      <c r="C237" s="33" t="s">
        <v>433</v>
      </c>
      <c r="D237" s="52">
        <v>0</v>
      </c>
      <c r="E237" s="53">
        <v>401326130</v>
      </c>
      <c r="F237" s="53">
        <v>189410095</v>
      </c>
      <c r="G237" s="6">
        <f t="shared" si="45"/>
        <v>0.4719605349395017</v>
      </c>
      <c r="H237" s="67">
        <v>9183457</v>
      </c>
      <c r="I237" s="53">
        <v>17471509</v>
      </c>
      <c r="J237" s="68">
        <v>18604507</v>
      </c>
      <c r="K237" s="68">
        <v>45259473</v>
      </c>
      <c r="L237" s="67">
        <v>24382242</v>
      </c>
      <c r="M237" s="53">
        <v>14300181</v>
      </c>
      <c r="N237" s="68">
        <v>14239864</v>
      </c>
      <c r="O237" s="68">
        <v>52922287</v>
      </c>
      <c r="P237" s="67">
        <v>13879832</v>
      </c>
      <c r="Q237" s="53">
        <v>15525976</v>
      </c>
      <c r="R237" s="68">
        <v>18505877</v>
      </c>
      <c r="S237" s="68">
        <v>47911685</v>
      </c>
      <c r="T237" s="67">
        <v>9607386</v>
      </c>
      <c r="U237" s="53">
        <v>23852062</v>
      </c>
      <c r="V237" s="68">
        <v>9857202</v>
      </c>
      <c r="W237" s="68">
        <v>43316650</v>
      </c>
    </row>
    <row r="238" spans="1:23" ht="12.75">
      <c r="A238" s="31" t="s">
        <v>28</v>
      </c>
      <c r="B238" s="32" t="s">
        <v>434</v>
      </c>
      <c r="C238" s="33" t="s">
        <v>435</v>
      </c>
      <c r="D238" s="52">
        <v>402176419</v>
      </c>
      <c r="E238" s="53">
        <v>351781000</v>
      </c>
      <c r="F238" s="53">
        <v>221390546</v>
      </c>
      <c r="G238" s="6">
        <f t="shared" si="45"/>
        <v>0.6293419655979147</v>
      </c>
      <c r="H238" s="67">
        <v>11942899</v>
      </c>
      <c r="I238" s="53">
        <v>16355281</v>
      </c>
      <c r="J238" s="68">
        <v>16340907</v>
      </c>
      <c r="K238" s="68">
        <v>44639087</v>
      </c>
      <c r="L238" s="67">
        <v>16508310</v>
      </c>
      <c r="M238" s="53">
        <v>16005518</v>
      </c>
      <c r="N238" s="68">
        <v>16765866</v>
      </c>
      <c r="O238" s="68">
        <v>49279694</v>
      </c>
      <c r="P238" s="67">
        <v>15635356</v>
      </c>
      <c r="Q238" s="53">
        <v>16469533</v>
      </c>
      <c r="R238" s="68">
        <v>17743744</v>
      </c>
      <c r="S238" s="68">
        <v>49848633</v>
      </c>
      <c r="T238" s="67">
        <v>16646863</v>
      </c>
      <c r="U238" s="53">
        <v>24268353</v>
      </c>
      <c r="V238" s="68">
        <v>36707916</v>
      </c>
      <c r="W238" s="68">
        <v>77623132</v>
      </c>
    </row>
    <row r="239" spans="1:23" ht="12.75">
      <c r="A239" s="31" t="s">
        <v>47</v>
      </c>
      <c r="B239" s="32" t="s">
        <v>436</v>
      </c>
      <c r="C239" s="33" t="s">
        <v>437</v>
      </c>
      <c r="D239" s="52">
        <v>612461316</v>
      </c>
      <c r="E239" s="53">
        <v>621068316</v>
      </c>
      <c r="F239" s="53">
        <v>313809218</v>
      </c>
      <c r="G239" s="6">
        <f t="shared" si="45"/>
        <v>0.5052732685207532</v>
      </c>
      <c r="H239" s="67">
        <v>11042433</v>
      </c>
      <c r="I239" s="53">
        <v>30323335</v>
      </c>
      <c r="J239" s="68">
        <v>31839323</v>
      </c>
      <c r="K239" s="68">
        <v>73205091</v>
      </c>
      <c r="L239" s="67">
        <v>34126600</v>
      </c>
      <c r="M239" s="53">
        <v>26658139</v>
      </c>
      <c r="N239" s="68">
        <v>28423647</v>
      </c>
      <c r="O239" s="68">
        <v>89208386</v>
      </c>
      <c r="P239" s="67">
        <v>18690632</v>
      </c>
      <c r="Q239" s="53">
        <v>22993179</v>
      </c>
      <c r="R239" s="68">
        <v>31845075</v>
      </c>
      <c r="S239" s="68">
        <v>73528886</v>
      </c>
      <c r="T239" s="67">
        <v>27021238</v>
      </c>
      <c r="U239" s="53">
        <v>26330275</v>
      </c>
      <c r="V239" s="68">
        <v>24515342</v>
      </c>
      <c r="W239" s="68">
        <v>77866855</v>
      </c>
    </row>
    <row r="240" spans="1:23" ht="16.5">
      <c r="A240" s="34"/>
      <c r="B240" s="35" t="s">
        <v>438</v>
      </c>
      <c r="C240" s="36"/>
      <c r="D240" s="54">
        <f>SUM(D233:D239)</f>
        <v>2341679647</v>
      </c>
      <c r="E240" s="55">
        <f>SUM(E233:E239)</f>
        <v>2679439960</v>
      </c>
      <c r="F240" s="55">
        <f>SUM(F233:F239)</f>
        <v>3026924404</v>
      </c>
      <c r="G240" s="7">
        <f t="shared" si="45"/>
        <v>1.1296854750199365</v>
      </c>
      <c r="H240" s="69">
        <f aca="true" t="shared" si="47" ref="H240:W240">SUM(H233:H239)</f>
        <v>179042033</v>
      </c>
      <c r="I240" s="55">
        <f t="shared" si="47"/>
        <v>306404557</v>
      </c>
      <c r="J240" s="70">
        <f t="shared" si="47"/>
        <v>292876746</v>
      </c>
      <c r="K240" s="70">
        <f t="shared" si="47"/>
        <v>778323336</v>
      </c>
      <c r="L240" s="69">
        <f t="shared" si="47"/>
        <v>266522401</v>
      </c>
      <c r="M240" s="55">
        <f t="shared" si="47"/>
        <v>231656939</v>
      </c>
      <c r="N240" s="70">
        <f t="shared" si="47"/>
        <v>218764474</v>
      </c>
      <c r="O240" s="70">
        <f t="shared" si="47"/>
        <v>716943814</v>
      </c>
      <c r="P240" s="69">
        <f t="shared" si="47"/>
        <v>234143746</v>
      </c>
      <c r="Q240" s="55">
        <f t="shared" si="47"/>
        <v>201263807</v>
      </c>
      <c r="R240" s="70">
        <f t="shared" si="47"/>
        <v>282801224</v>
      </c>
      <c r="S240" s="70">
        <f t="shared" si="47"/>
        <v>718208777</v>
      </c>
      <c r="T240" s="69">
        <f t="shared" si="47"/>
        <v>349872639</v>
      </c>
      <c r="U240" s="55">
        <f t="shared" si="47"/>
        <v>254574734</v>
      </c>
      <c r="V240" s="70">
        <f t="shared" si="47"/>
        <v>209001104</v>
      </c>
      <c r="W240" s="70">
        <f t="shared" si="47"/>
        <v>813448477</v>
      </c>
    </row>
    <row r="241" spans="1:23" ht="12.75">
      <c r="A241" s="31" t="s">
        <v>28</v>
      </c>
      <c r="B241" s="32" t="s">
        <v>439</v>
      </c>
      <c r="C241" s="33" t="s">
        <v>440</v>
      </c>
      <c r="D241" s="52">
        <v>274537367</v>
      </c>
      <c r="E241" s="53">
        <v>274537367</v>
      </c>
      <c r="F241" s="53">
        <v>271758206</v>
      </c>
      <c r="G241" s="6">
        <f t="shared" si="45"/>
        <v>0.9898769299408339</v>
      </c>
      <c r="H241" s="67">
        <v>18278117</v>
      </c>
      <c r="I241" s="53">
        <v>21067834</v>
      </c>
      <c r="J241" s="68">
        <v>27902433</v>
      </c>
      <c r="K241" s="68">
        <v>67248384</v>
      </c>
      <c r="L241" s="67">
        <v>23025299</v>
      </c>
      <c r="M241" s="53">
        <v>14998619</v>
      </c>
      <c r="N241" s="68">
        <v>19275172</v>
      </c>
      <c r="O241" s="68">
        <v>57299090</v>
      </c>
      <c r="P241" s="67">
        <v>23592659</v>
      </c>
      <c r="Q241" s="53">
        <v>17136798</v>
      </c>
      <c r="R241" s="68">
        <v>27843105</v>
      </c>
      <c r="S241" s="68">
        <v>68572562</v>
      </c>
      <c r="T241" s="67">
        <v>27908315</v>
      </c>
      <c r="U241" s="53">
        <v>21850383</v>
      </c>
      <c r="V241" s="68">
        <v>28879472</v>
      </c>
      <c r="W241" s="68">
        <v>78638170</v>
      </c>
    </row>
    <row r="242" spans="1:23" ht="12.75">
      <c r="A242" s="31" t="s">
        <v>28</v>
      </c>
      <c r="B242" s="32" t="s">
        <v>441</v>
      </c>
      <c r="C242" s="33" t="s">
        <v>442</v>
      </c>
      <c r="D242" s="52">
        <v>1587769115</v>
      </c>
      <c r="E242" s="53">
        <v>1552606843</v>
      </c>
      <c r="F242" s="53">
        <v>1515965573</v>
      </c>
      <c r="G242" s="6">
        <f t="shared" si="45"/>
        <v>0.9764001619822823</v>
      </c>
      <c r="H242" s="67">
        <v>7836550</v>
      </c>
      <c r="I242" s="53">
        <v>127551047</v>
      </c>
      <c r="J242" s="68">
        <v>123242394</v>
      </c>
      <c r="K242" s="68">
        <v>258629991</v>
      </c>
      <c r="L242" s="67">
        <v>80529758</v>
      </c>
      <c r="M242" s="53">
        <v>175658733</v>
      </c>
      <c r="N242" s="68">
        <v>120944984</v>
      </c>
      <c r="O242" s="68">
        <v>377133475</v>
      </c>
      <c r="P242" s="67">
        <v>136072469</v>
      </c>
      <c r="Q242" s="53">
        <v>118796315</v>
      </c>
      <c r="R242" s="68">
        <v>181673717</v>
      </c>
      <c r="S242" s="68">
        <v>436542501</v>
      </c>
      <c r="T242" s="67">
        <v>116670835</v>
      </c>
      <c r="U242" s="53">
        <v>133842835</v>
      </c>
      <c r="V242" s="68">
        <v>193145936</v>
      </c>
      <c r="W242" s="68">
        <v>443659606</v>
      </c>
    </row>
    <row r="243" spans="1:23" ht="12.75">
      <c r="A243" s="31" t="s">
        <v>28</v>
      </c>
      <c r="B243" s="32" t="s">
        <v>443</v>
      </c>
      <c r="C243" s="33" t="s">
        <v>444</v>
      </c>
      <c r="D243" s="52">
        <v>0</v>
      </c>
      <c r="E243" s="53">
        <v>0</v>
      </c>
      <c r="F243" s="53">
        <v>176897139</v>
      </c>
      <c r="G243" s="6">
        <f t="shared" si="45"/>
        <v>0</v>
      </c>
      <c r="H243" s="67">
        <v>45529601</v>
      </c>
      <c r="I243" s="53">
        <v>8070658</v>
      </c>
      <c r="J243" s="68">
        <v>8770112</v>
      </c>
      <c r="K243" s="68">
        <v>62370371</v>
      </c>
      <c r="L243" s="67">
        <v>9948045</v>
      </c>
      <c r="M243" s="53">
        <v>15472523</v>
      </c>
      <c r="N243" s="68">
        <v>16839985</v>
      </c>
      <c r="O243" s="68">
        <v>42260553</v>
      </c>
      <c r="P243" s="67">
        <v>13677292</v>
      </c>
      <c r="Q243" s="53">
        <v>13753845</v>
      </c>
      <c r="R243" s="68">
        <v>16654626</v>
      </c>
      <c r="S243" s="68">
        <v>44085763</v>
      </c>
      <c r="T243" s="67">
        <v>7310477</v>
      </c>
      <c r="U243" s="53">
        <v>20869975</v>
      </c>
      <c r="V243" s="68">
        <v>0</v>
      </c>
      <c r="W243" s="68">
        <v>28180452</v>
      </c>
    </row>
    <row r="244" spans="1:23" ht="12.75">
      <c r="A244" s="31" t="s">
        <v>28</v>
      </c>
      <c r="B244" s="32" t="s">
        <v>445</v>
      </c>
      <c r="C244" s="33" t="s">
        <v>446</v>
      </c>
      <c r="D244" s="52">
        <v>377258087</v>
      </c>
      <c r="E244" s="53">
        <v>377258087</v>
      </c>
      <c r="F244" s="53">
        <v>298669660</v>
      </c>
      <c r="G244" s="6">
        <f t="shared" si="45"/>
        <v>0.7916852422569804</v>
      </c>
      <c r="H244" s="67">
        <v>18778649</v>
      </c>
      <c r="I244" s="53">
        <v>18403283</v>
      </c>
      <c r="J244" s="68">
        <v>21184856</v>
      </c>
      <c r="K244" s="68">
        <v>58366788</v>
      </c>
      <c r="L244" s="67">
        <v>19476377</v>
      </c>
      <c r="M244" s="53">
        <v>24847871</v>
      </c>
      <c r="N244" s="68">
        <v>50687549</v>
      </c>
      <c r="O244" s="68">
        <v>95011797</v>
      </c>
      <c r="P244" s="67">
        <v>16944071</v>
      </c>
      <c r="Q244" s="53">
        <v>24871690</v>
      </c>
      <c r="R244" s="68">
        <v>22680847</v>
      </c>
      <c r="S244" s="68">
        <v>64496608</v>
      </c>
      <c r="T244" s="67">
        <v>22680847</v>
      </c>
      <c r="U244" s="53">
        <v>22954403</v>
      </c>
      <c r="V244" s="68">
        <v>35159217</v>
      </c>
      <c r="W244" s="68">
        <v>80794467</v>
      </c>
    </row>
    <row r="245" spans="1:23" ht="12.75">
      <c r="A245" s="31" t="s">
        <v>28</v>
      </c>
      <c r="B245" s="32" t="s">
        <v>447</v>
      </c>
      <c r="C245" s="33" t="s">
        <v>448</v>
      </c>
      <c r="D245" s="52">
        <v>645988</v>
      </c>
      <c r="E245" s="53">
        <v>545654202</v>
      </c>
      <c r="F245" s="53">
        <v>356528162</v>
      </c>
      <c r="G245" s="6">
        <f t="shared" si="45"/>
        <v>0.6533957966294558</v>
      </c>
      <c r="H245" s="67">
        <v>31817772</v>
      </c>
      <c r="I245" s="53">
        <v>43855440</v>
      </c>
      <c r="J245" s="68">
        <v>49919733</v>
      </c>
      <c r="K245" s="68">
        <v>125592945</v>
      </c>
      <c r="L245" s="67">
        <v>34908856</v>
      </c>
      <c r="M245" s="53">
        <v>25500716</v>
      </c>
      <c r="N245" s="68">
        <v>77468196</v>
      </c>
      <c r="O245" s="68">
        <v>137877768</v>
      </c>
      <c r="P245" s="67">
        <v>23939533</v>
      </c>
      <c r="Q245" s="53">
        <v>10188144</v>
      </c>
      <c r="R245" s="68">
        <v>9870589</v>
      </c>
      <c r="S245" s="68">
        <v>43998266</v>
      </c>
      <c r="T245" s="67">
        <v>23022559</v>
      </c>
      <c r="U245" s="53">
        <v>26036624</v>
      </c>
      <c r="V245" s="68">
        <v>0</v>
      </c>
      <c r="W245" s="68">
        <v>49059183</v>
      </c>
    </row>
    <row r="246" spans="1:23" ht="12.75">
      <c r="A246" s="31" t="s">
        <v>47</v>
      </c>
      <c r="B246" s="32" t="s">
        <v>449</v>
      </c>
      <c r="C246" s="33" t="s">
        <v>450</v>
      </c>
      <c r="D246" s="52">
        <v>160071999</v>
      </c>
      <c r="E246" s="53">
        <v>161672009</v>
      </c>
      <c r="F246" s="53">
        <v>123535282</v>
      </c>
      <c r="G246" s="6">
        <f t="shared" si="45"/>
        <v>0.7641105146407873</v>
      </c>
      <c r="H246" s="67">
        <v>26980220</v>
      </c>
      <c r="I246" s="53">
        <v>10307976</v>
      </c>
      <c r="J246" s="68">
        <v>8710469</v>
      </c>
      <c r="K246" s="68">
        <v>45998665</v>
      </c>
      <c r="L246" s="67">
        <v>8389580</v>
      </c>
      <c r="M246" s="53">
        <v>9140470</v>
      </c>
      <c r="N246" s="68">
        <v>8518245</v>
      </c>
      <c r="O246" s="68">
        <v>26048295</v>
      </c>
      <c r="P246" s="67">
        <v>9362274</v>
      </c>
      <c r="Q246" s="53">
        <v>10061447</v>
      </c>
      <c r="R246" s="68">
        <v>14349101</v>
      </c>
      <c r="S246" s="68">
        <v>33772822</v>
      </c>
      <c r="T246" s="67">
        <v>9717182</v>
      </c>
      <c r="U246" s="53">
        <v>7998318</v>
      </c>
      <c r="V246" s="68">
        <v>0</v>
      </c>
      <c r="W246" s="68">
        <v>17715500</v>
      </c>
    </row>
    <row r="247" spans="1:23" ht="16.5">
      <c r="A247" s="42"/>
      <c r="B247" s="43" t="s">
        <v>451</v>
      </c>
      <c r="C247" s="44"/>
      <c r="D247" s="61">
        <f>SUM(D241:D246)</f>
        <v>2400282556</v>
      </c>
      <c r="E247" s="62">
        <f>SUM(E241:E246)</f>
        <v>2911728508</v>
      </c>
      <c r="F247" s="62">
        <f>SUM(F241:F246)</f>
        <v>2743354022</v>
      </c>
      <c r="G247" s="9">
        <f t="shared" si="45"/>
        <v>0.9421737000762984</v>
      </c>
      <c r="H247" s="74">
        <f aca="true" t="shared" si="48" ref="H247:W247">SUM(H241:H246)</f>
        <v>149220909</v>
      </c>
      <c r="I247" s="62">
        <f t="shared" si="48"/>
        <v>229256238</v>
      </c>
      <c r="J247" s="75">
        <f t="shared" si="48"/>
        <v>239729997</v>
      </c>
      <c r="K247" s="75">
        <f t="shared" si="48"/>
        <v>618207144</v>
      </c>
      <c r="L247" s="74">
        <f t="shared" si="48"/>
        <v>176277915</v>
      </c>
      <c r="M247" s="62">
        <f t="shared" si="48"/>
        <v>265618932</v>
      </c>
      <c r="N247" s="75">
        <f t="shared" si="48"/>
        <v>293734131</v>
      </c>
      <c r="O247" s="75">
        <f t="shared" si="48"/>
        <v>735630978</v>
      </c>
      <c r="P247" s="74">
        <f t="shared" si="48"/>
        <v>223588298</v>
      </c>
      <c r="Q247" s="62">
        <f t="shared" si="48"/>
        <v>194808239</v>
      </c>
      <c r="R247" s="75">
        <f t="shared" si="48"/>
        <v>273071985</v>
      </c>
      <c r="S247" s="75">
        <f t="shared" si="48"/>
        <v>691468522</v>
      </c>
      <c r="T247" s="74">
        <f t="shared" si="48"/>
        <v>207310215</v>
      </c>
      <c r="U247" s="62">
        <f t="shared" si="48"/>
        <v>233552538</v>
      </c>
      <c r="V247" s="75">
        <f t="shared" si="48"/>
        <v>257184625</v>
      </c>
      <c r="W247" s="75">
        <f t="shared" si="48"/>
        <v>698047378</v>
      </c>
    </row>
    <row r="248" spans="1:23" ht="16.5">
      <c r="A248" s="37"/>
      <c r="B248" s="38" t="s">
        <v>452</v>
      </c>
      <c r="C248" s="39"/>
      <c r="D248" s="56">
        <f>SUM(D224:D231,D233:D239,D241:D246)</f>
        <v>7560445136</v>
      </c>
      <c r="E248" s="57">
        <f>SUM(E224:E231,E233:E239,E241:E246)</f>
        <v>8274863182</v>
      </c>
      <c r="F248" s="57">
        <f>SUM(F224:F231,F233:F239,F241:F246)</f>
        <v>8123600496</v>
      </c>
      <c r="G248" s="8">
        <f t="shared" si="45"/>
        <v>0.9817202190932853</v>
      </c>
      <c r="H248" s="71">
        <f aca="true" t="shared" si="49" ref="H248:W248">SUM(H224:H231,H233:H239,H241:H246)</f>
        <v>489558126</v>
      </c>
      <c r="I248" s="57">
        <f t="shared" si="49"/>
        <v>779224051</v>
      </c>
      <c r="J248" s="72">
        <f t="shared" si="49"/>
        <v>747877134</v>
      </c>
      <c r="K248" s="72">
        <f t="shared" si="49"/>
        <v>2016659311</v>
      </c>
      <c r="L248" s="71">
        <f t="shared" si="49"/>
        <v>657008870</v>
      </c>
      <c r="M248" s="57">
        <f t="shared" si="49"/>
        <v>711463284</v>
      </c>
      <c r="N248" s="72">
        <f t="shared" si="49"/>
        <v>721685565</v>
      </c>
      <c r="O248" s="72">
        <f t="shared" si="49"/>
        <v>2090157719</v>
      </c>
      <c r="P248" s="71">
        <f t="shared" si="49"/>
        <v>652790523</v>
      </c>
      <c r="Q248" s="57">
        <f t="shared" si="49"/>
        <v>573818998</v>
      </c>
      <c r="R248" s="72">
        <f t="shared" si="49"/>
        <v>726300713</v>
      </c>
      <c r="S248" s="72">
        <f t="shared" si="49"/>
        <v>1952910234</v>
      </c>
      <c r="T248" s="71">
        <f t="shared" si="49"/>
        <v>746805370</v>
      </c>
      <c r="U248" s="57">
        <f t="shared" si="49"/>
        <v>641882077</v>
      </c>
      <c r="V248" s="72">
        <f t="shared" si="49"/>
        <v>675185785</v>
      </c>
      <c r="W248" s="72">
        <f t="shared" si="49"/>
        <v>2063873232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453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28</v>
      </c>
      <c r="B251" s="32" t="s">
        <v>454</v>
      </c>
      <c r="C251" s="33" t="s">
        <v>455</v>
      </c>
      <c r="D251" s="52">
        <v>198038355</v>
      </c>
      <c r="E251" s="53">
        <v>194505501</v>
      </c>
      <c r="F251" s="53">
        <v>172830729</v>
      </c>
      <c r="G251" s="6">
        <f aca="true" t="shared" si="50" ref="G251:G278">IF($E251=0,0,$F251/$E251)</f>
        <v>0.8885647352462284</v>
      </c>
      <c r="H251" s="67">
        <v>17446596</v>
      </c>
      <c r="I251" s="53">
        <v>7148845</v>
      </c>
      <c r="J251" s="68">
        <v>12397637</v>
      </c>
      <c r="K251" s="68">
        <v>36993078</v>
      </c>
      <c r="L251" s="67">
        <v>19835327</v>
      </c>
      <c r="M251" s="53">
        <v>26343358</v>
      </c>
      <c r="N251" s="68">
        <v>357522</v>
      </c>
      <c r="O251" s="68">
        <v>46536207</v>
      </c>
      <c r="P251" s="67">
        <v>13834169</v>
      </c>
      <c r="Q251" s="53">
        <v>13334113</v>
      </c>
      <c r="R251" s="68">
        <v>15043254</v>
      </c>
      <c r="S251" s="68">
        <v>42211536</v>
      </c>
      <c r="T251" s="67">
        <v>17463241</v>
      </c>
      <c r="U251" s="53">
        <v>18755841</v>
      </c>
      <c r="V251" s="68">
        <v>10870826</v>
      </c>
      <c r="W251" s="68">
        <v>47089908</v>
      </c>
    </row>
    <row r="252" spans="1:23" ht="12.75">
      <c r="A252" s="31" t="s">
        <v>28</v>
      </c>
      <c r="B252" s="32" t="s">
        <v>456</v>
      </c>
      <c r="C252" s="33" t="s">
        <v>457</v>
      </c>
      <c r="D252" s="52">
        <v>949715000</v>
      </c>
      <c r="E252" s="53">
        <v>949715000</v>
      </c>
      <c r="F252" s="53">
        <v>742558597</v>
      </c>
      <c r="G252" s="6">
        <f t="shared" si="50"/>
        <v>0.7818751909783461</v>
      </c>
      <c r="H252" s="67">
        <v>53104723</v>
      </c>
      <c r="I252" s="53">
        <v>61385705</v>
      </c>
      <c r="J252" s="68">
        <v>63355749</v>
      </c>
      <c r="K252" s="68">
        <v>177846177</v>
      </c>
      <c r="L252" s="67">
        <v>52948762</v>
      </c>
      <c r="M252" s="53">
        <v>67292702</v>
      </c>
      <c r="N252" s="68">
        <v>58374082</v>
      </c>
      <c r="O252" s="68">
        <v>178615546</v>
      </c>
      <c r="P252" s="67">
        <v>70003377</v>
      </c>
      <c r="Q252" s="53">
        <v>73965944</v>
      </c>
      <c r="R252" s="68">
        <v>64456267</v>
      </c>
      <c r="S252" s="68">
        <v>208425588</v>
      </c>
      <c r="T252" s="67">
        <v>54168582</v>
      </c>
      <c r="U252" s="53">
        <v>53868755</v>
      </c>
      <c r="V252" s="68">
        <v>69633949</v>
      </c>
      <c r="W252" s="68">
        <v>177671286</v>
      </c>
    </row>
    <row r="253" spans="1:23" ht="12.75">
      <c r="A253" s="31" t="s">
        <v>28</v>
      </c>
      <c r="B253" s="32" t="s">
        <v>458</v>
      </c>
      <c r="C253" s="33" t="s">
        <v>459</v>
      </c>
      <c r="D253" s="52">
        <v>2242662604</v>
      </c>
      <c r="E253" s="53">
        <v>2277491946</v>
      </c>
      <c r="F253" s="53">
        <v>1678677208</v>
      </c>
      <c r="G253" s="6">
        <f t="shared" si="50"/>
        <v>0.7370727307941927</v>
      </c>
      <c r="H253" s="67">
        <v>130892502</v>
      </c>
      <c r="I253" s="53">
        <v>158411464</v>
      </c>
      <c r="J253" s="68">
        <v>182795146</v>
      </c>
      <c r="K253" s="68">
        <v>472099112</v>
      </c>
      <c r="L253" s="67">
        <v>118438138</v>
      </c>
      <c r="M253" s="53">
        <v>127626406</v>
      </c>
      <c r="N253" s="68">
        <v>172949706</v>
      </c>
      <c r="O253" s="68">
        <v>419014250</v>
      </c>
      <c r="P253" s="67">
        <v>140382711</v>
      </c>
      <c r="Q253" s="53">
        <v>142970186</v>
      </c>
      <c r="R253" s="68">
        <v>124699357</v>
      </c>
      <c r="S253" s="68">
        <v>408052254</v>
      </c>
      <c r="T253" s="67">
        <v>123009991</v>
      </c>
      <c r="U253" s="53">
        <v>131886045</v>
      </c>
      <c r="V253" s="68">
        <v>124615556</v>
      </c>
      <c r="W253" s="68">
        <v>379511592</v>
      </c>
    </row>
    <row r="254" spans="1:23" ht="12.75">
      <c r="A254" s="31" t="s">
        <v>28</v>
      </c>
      <c r="B254" s="32" t="s">
        <v>460</v>
      </c>
      <c r="C254" s="33" t="s">
        <v>461</v>
      </c>
      <c r="D254" s="52">
        <v>94719282</v>
      </c>
      <c r="E254" s="53">
        <v>101421674</v>
      </c>
      <c r="F254" s="53">
        <v>96876152</v>
      </c>
      <c r="G254" s="6">
        <f t="shared" si="50"/>
        <v>0.9551819466123188</v>
      </c>
      <c r="H254" s="67">
        <v>10114146</v>
      </c>
      <c r="I254" s="53">
        <v>7722993</v>
      </c>
      <c r="J254" s="68">
        <v>8627273</v>
      </c>
      <c r="K254" s="68">
        <v>26464412</v>
      </c>
      <c r="L254" s="67">
        <v>8507075</v>
      </c>
      <c r="M254" s="53">
        <v>10528763</v>
      </c>
      <c r="N254" s="68">
        <v>9572997</v>
      </c>
      <c r="O254" s="68">
        <v>28608835</v>
      </c>
      <c r="P254" s="67">
        <v>6413061</v>
      </c>
      <c r="Q254" s="53">
        <v>8345194</v>
      </c>
      <c r="R254" s="68">
        <v>7235321</v>
      </c>
      <c r="S254" s="68">
        <v>21993576</v>
      </c>
      <c r="T254" s="67">
        <v>6482935</v>
      </c>
      <c r="U254" s="53">
        <v>9000403</v>
      </c>
      <c r="V254" s="68">
        <v>4325991</v>
      </c>
      <c r="W254" s="68">
        <v>19809329</v>
      </c>
    </row>
    <row r="255" spans="1:23" ht="12.75">
      <c r="A255" s="31" t="s">
        <v>28</v>
      </c>
      <c r="B255" s="32" t="s">
        <v>462</v>
      </c>
      <c r="C255" s="33" t="s">
        <v>463</v>
      </c>
      <c r="D255" s="52">
        <v>376771565</v>
      </c>
      <c r="E255" s="53">
        <v>368831151</v>
      </c>
      <c r="F255" s="53">
        <v>337366392</v>
      </c>
      <c r="G255" s="6">
        <f t="shared" si="50"/>
        <v>0.9146906140799371</v>
      </c>
      <c r="H255" s="67">
        <v>13825694</v>
      </c>
      <c r="I255" s="53">
        <v>27138961</v>
      </c>
      <c r="J255" s="68">
        <v>31211117</v>
      </c>
      <c r="K255" s="68">
        <v>72175772</v>
      </c>
      <c r="L255" s="67">
        <v>24771544</v>
      </c>
      <c r="M255" s="53">
        <v>30983372</v>
      </c>
      <c r="N255" s="68">
        <v>30024419</v>
      </c>
      <c r="O255" s="68">
        <v>85779335</v>
      </c>
      <c r="P255" s="67">
        <v>27541978</v>
      </c>
      <c r="Q255" s="53">
        <v>25344989</v>
      </c>
      <c r="R255" s="68">
        <v>26656717</v>
      </c>
      <c r="S255" s="68">
        <v>79543684</v>
      </c>
      <c r="T255" s="67">
        <v>29514205</v>
      </c>
      <c r="U255" s="53">
        <v>25973414</v>
      </c>
      <c r="V255" s="68">
        <v>44379982</v>
      </c>
      <c r="W255" s="68">
        <v>99867601</v>
      </c>
    </row>
    <row r="256" spans="1:23" ht="12.75">
      <c r="A256" s="31" t="s">
        <v>47</v>
      </c>
      <c r="B256" s="32" t="s">
        <v>464</v>
      </c>
      <c r="C256" s="33" t="s">
        <v>465</v>
      </c>
      <c r="D256" s="52">
        <v>332935743</v>
      </c>
      <c r="E256" s="53">
        <v>354682070</v>
      </c>
      <c r="F256" s="53">
        <v>341150752</v>
      </c>
      <c r="G256" s="6">
        <f t="shared" si="50"/>
        <v>0.9618494444898216</v>
      </c>
      <c r="H256" s="67">
        <v>19989257</v>
      </c>
      <c r="I256" s="53">
        <v>21472167</v>
      </c>
      <c r="J256" s="68">
        <v>30539960</v>
      </c>
      <c r="K256" s="68">
        <v>72001384</v>
      </c>
      <c r="L256" s="67">
        <v>27548694</v>
      </c>
      <c r="M256" s="53">
        <v>41701863</v>
      </c>
      <c r="N256" s="68">
        <v>32429240</v>
      </c>
      <c r="O256" s="68">
        <v>101679797</v>
      </c>
      <c r="P256" s="67">
        <v>33110622</v>
      </c>
      <c r="Q256" s="53">
        <v>28794581</v>
      </c>
      <c r="R256" s="68">
        <v>24787957</v>
      </c>
      <c r="S256" s="68">
        <v>86693160</v>
      </c>
      <c r="T256" s="67">
        <v>24186290</v>
      </c>
      <c r="U256" s="53">
        <v>27808589</v>
      </c>
      <c r="V256" s="68">
        <v>28781532</v>
      </c>
      <c r="W256" s="68">
        <v>80776411</v>
      </c>
    </row>
    <row r="257" spans="1:23" ht="16.5">
      <c r="A257" s="34"/>
      <c r="B257" s="35" t="s">
        <v>466</v>
      </c>
      <c r="C257" s="36"/>
      <c r="D257" s="54">
        <f>SUM(D251:D256)</f>
        <v>4194842549</v>
      </c>
      <c r="E257" s="55">
        <f>SUM(E251:E256)</f>
        <v>4246647342</v>
      </c>
      <c r="F257" s="55">
        <f>SUM(F251:F256)</f>
        <v>3369459830</v>
      </c>
      <c r="G257" s="7">
        <f t="shared" si="50"/>
        <v>0.7934399912786542</v>
      </c>
      <c r="H257" s="69">
        <f aca="true" t="shared" si="51" ref="H257:W257">SUM(H251:H256)</f>
        <v>245372918</v>
      </c>
      <c r="I257" s="55">
        <f t="shared" si="51"/>
        <v>283280135</v>
      </c>
      <c r="J257" s="70">
        <f t="shared" si="51"/>
        <v>328926882</v>
      </c>
      <c r="K257" s="70">
        <f t="shared" si="51"/>
        <v>857579935</v>
      </c>
      <c r="L257" s="69">
        <f t="shared" si="51"/>
        <v>252049540</v>
      </c>
      <c r="M257" s="55">
        <f t="shared" si="51"/>
        <v>304476464</v>
      </c>
      <c r="N257" s="70">
        <f t="shared" si="51"/>
        <v>303707966</v>
      </c>
      <c r="O257" s="70">
        <f t="shared" si="51"/>
        <v>860233970</v>
      </c>
      <c r="P257" s="69">
        <f t="shared" si="51"/>
        <v>291285918</v>
      </c>
      <c r="Q257" s="55">
        <f t="shared" si="51"/>
        <v>292755007</v>
      </c>
      <c r="R257" s="70">
        <f t="shared" si="51"/>
        <v>262878873</v>
      </c>
      <c r="S257" s="70">
        <f t="shared" si="51"/>
        <v>846919798</v>
      </c>
      <c r="T257" s="69">
        <f t="shared" si="51"/>
        <v>254825244</v>
      </c>
      <c r="U257" s="55">
        <f t="shared" si="51"/>
        <v>267293047</v>
      </c>
      <c r="V257" s="70">
        <f t="shared" si="51"/>
        <v>282607836</v>
      </c>
      <c r="W257" s="70">
        <f t="shared" si="51"/>
        <v>804726127</v>
      </c>
    </row>
    <row r="258" spans="1:23" ht="12.75">
      <c r="A258" s="31" t="s">
        <v>28</v>
      </c>
      <c r="B258" s="32" t="s">
        <v>467</v>
      </c>
      <c r="C258" s="33" t="s">
        <v>468</v>
      </c>
      <c r="D258" s="52">
        <v>60181001</v>
      </c>
      <c r="E258" s="53">
        <v>73164195</v>
      </c>
      <c r="F258" s="53">
        <v>73217211</v>
      </c>
      <c r="G258" s="6">
        <f t="shared" si="50"/>
        <v>1.0007246167336359</v>
      </c>
      <c r="H258" s="67">
        <v>3777835</v>
      </c>
      <c r="I258" s="53">
        <v>4345826</v>
      </c>
      <c r="J258" s="68">
        <v>4489317</v>
      </c>
      <c r="K258" s="68">
        <v>12612978</v>
      </c>
      <c r="L258" s="67">
        <v>4418028</v>
      </c>
      <c r="M258" s="53">
        <v>5159514</v>
      </c>
      <c r="N258" s="68">
        <v>5743501</v>
      </c>
      <c r="O258" s="68">
        <v>15321043</v>
      </c>
      <c r="P258" s="67">
        <v>4487173</v>
      </c>
      <c r="Q258" s="53">
        <v>7237448</v>
      </c>
      <c r="R258" s="68">
        <v>5529758</v>
      </c>
      <c r="S258" s="68">
        <v>17254379</v>
      </c>
      <c r="T258" s="67">
        <v>6633424</v>
      </c>
      <c r="U258" s="53">
        <v>8098436</v>
      </c>
      <c r="V258" s="68">
        <v>13296951</v>
      </c>
      <c r="W258" s="68">
        <v>28028811</v>
      </c>
    </row>
    <row r="259" spans="1:23" ht="12.75">
      <c r="A259" s="31" t="s">
        <v>28</v>
      </c>
      <c r="B259" s="32" t="s">
        <v>469</v>
      </c>
      <c r="C259" s="33" t="s">
        <v>470</v>
      </c>
      <c r="D259" s="52">
        <v>119265160</v>
      </c>
      <c r="E259" s="53">
        <v>119265160</v>
      </c>
      <c r="F259" s="53">
        <v>145668963</v>
      </c>
      <c r="G259" s="6">
        <f t="shared" si="50"/>
        <v>1.2213873942733988</v>
      </c>
      <c r="H259" s="67">
        <v>6081802</v>
      </c>
      <c r="I259" s="53">
        <v>15084618</v>
      </c>
      <c r="J259" s="68">
        <v>13447625</v>
      </c>
      <c r="K259" s="68">
        <v>34614045</v>
      </c>
      <c r="L259" s="67">
        <v>15351226</v>
      </c>
      <c r="M259" s="53">
        <v>6516293</v>
      </c>
      <c r="N259" s="68">
        <v>7791941</v>
      </c>
      <c r="O259" s="68">
        <v>29659460</v>
      </c>
      <c r="P259" s="67">
        <v>8343213</v>
      </c>
      <c r="Q259" s="53">
        <v>12514149</v>
      </c>
      <c r="R259" s="68">
        <v>7161954</v>
      </c>
      <c r="S259" s="68">
        <v>28019316</v>
      </c>
      <c r="T259" s="67">
        <v>11470045</v>
      </c>
      <c r="U259" s="53">
        <v>5119205</v>
      </c>
      <c r="V259" s="68">
        <v>36786892</v>
      </c>
      <c r="W259" s="68">
        <v>53376142</v>
      </c>
    </row>
    <row r="260" spans="1:23" ht="12.75">
      <c r="A260" s="31" t="s">
        <v>28</v>
      </c>
      <c r="B260" s="32" t="s">
        <v>471</v>
      </c>
      <c r="C260" s="33" t="s">
        <v>472</v>
      </c>
      <c r="D260" s="52">
        <v>392067458</v>
      </c>
      <c r="E260" s="53">
        <v>409605497</v>
      </c>
      <c r="F260" s="53">
        <v>414263768</v>
      </c>
      <c r="G260" s="6">
        <f t="shared" si="50"/>
        <v>1.011372579308915</v>
      </c>
      <c r="H260" s="67">
        <v>20210728</v>
      </c>
      <c r="I260" s="53">
        <v>24393689</v>
      </c>
      <c r="J260" s="68">
        <v>21836120</v>
      </c>
      <c r="K260" s="68">
        <v>66440537</v>
      </c>
      <c r="L260" s="67">
        <v>39734731</v>
      </c>
      <c r="M260" s="53">
        <v>31565020</v>
      </c>
      <c r="N260" s="68">
        <v>22323355</v>
      </c>
      <c r="O260" s="68">
        <v>93623106</v>
      </c>
      <c r="P260" s="67">
        <v>38970573</v>
      </c>
      <c r="Q260" s="53">
        <v>20929892</v>
      </c>
      <c r="R260" s="68">
        <v>27218856</v>
      </c>
      <c r="S260" s="68">
        <v>87119321</v>
      </c>
      <c r="T260" s="67">
        <v>27148506</v>
      </c>
      <c r="U260" s="53">
        <v>117818077</v>
      </c>
      <c r="V260" s="68">
        <v>22114221</v>
      </c>
      <c r="W260" s="68">
        <v>167080804</v>
      </c>
    </row>
    <row r="261" spans="1:23" ht="12.75">
      <c r="A261" s="31" t="s">
        <v>28</v>
      </c>
      <c r="B261" s="32" t="s">
        <v>473</v>
      </c>
      <c r="C261" s="33" t="s">
        <v>474</v>
      </c>
      <c r="D261" s="52">
        <v>289842000</v>
      </c>
      <c r="E261" s="53">
        <v>289842000</v>
      </c>
      <c r="F261" s="53">
        <v>196131734</v>
      </c>
      <c r="G261" s="6">
        <f t="shared" si="50"/>
        <v>0.6766850007935358</v>
      </c>
      <c r="H261" s="67">
        <v>10383627</v>
      </c>
      <c r="I261" s="53">
        <v>22121619</v>
      </c>
      <c r="J261" s="68">
        <v>19627201</v>
      </c>
      <c r="K261" s="68">
        <v>52132447</v>
      </c>
      <c r="L261" s="67">
        <v>16160500</v>
      </c>
      <c r="M261" s="53">
        <v>15952147</v>
      </c>
      <c r="N261" s="68">
        <v>14177798</v>
      </c>
      <c r="O261" s="68">
        <v>46290445</v>
      </c>
      <c r="P261" s="67">
        <v>14548288</v>
      </c>
      <c r="Q261" s="53">
        <v>16821677</v>
      </c>
      <c r="R261" s="68">
        <v>14579239</v>
      </c>
      <c r="S261" s="68">
        <v>45949204</v>
      </c>
      <c r="T261" s="67">
        <v>15019498</v>
      </c>
      <c r="U261" s="53">
        <v>17612597</v>
      </c>
      <c r="V261" s="68">
        <v>19127543</v>
      </c>
      <c r="W261" s="68">
        <v>51759638</v>
      </c>
    </row>
    <row r="262" spans="1:23" ht="12.75">
      <c r="A262" s="31" t="s">
        <v>28</v>
      </c>
      <c r="B262" s="32" t="s">
        <v>475</v>
      </c>
      <c r="C262" s="33" t="s">
        <v>476</v>
      </c>
      <c r="D262" s="52">
        <v>168554218</v>
      </c>
      <c r="E262" s="53">
        <v>168554218</v>
      </c>
      <c r="F262" s="53">
        <v>84894301</v>
      </c>
      <c r="G262" s="6">
        <f t="shared" si="50"/>
        <v>0.5036616823199287</v>
      </c>
      <c r="H262" s="67">
        <v>11011837</v>
      </c>
      <c r="I262" s="53">
        <v>7599327</v>
      </c>
      <c r="J262" s="68">
        <v>7378440</v>
      </c>
      <c r="K262" s="68">
        <v>25989604</v>
      </c>
      <c r="L262" s="67">
        <v>7026675</v>
      </c>
      <c r="M262" s="53">
        <v>6471800</v>
      </c>
      <c r="N262" s="68">
        <v>7155350</v>
      </c>
      <c r="O262" s="68">
        <v>20653825</v>
      </c>
      <c r="P262" s="67">
        <v>7377398</v>
      </c>
      <c r="Q262" s="53">
        <v>9076353</v>
      </c>
      <c r="R262" s="68">
        <v>6974198</v>
      </c>
      <c r="S262" s="68">
        <v>23427949</v>
      </c>
      <c r="T262" s="67">
        <v>6621782</v>
      </c>
      <c r="U262" s="53">
        <v>8201141</v>
      </c>
      <c r="V262" s="68">
        <v>0</v>
      </c>
      <c r="W262" s="68">
        <v>14822923</v>
      </c>
    </row>
    <row r="263" spans="1:23" ht="12.75">
      <c r="A263" s="31" t="s">
        <v>47</v>
      </c>
      <c r="B263" s="32" t="s">
        <v>477</v>
      </c>
      <c r="C263" s="33" t="s">
        <v>478</v>
      </c>
      <c r="D263" s="52">
        <v>355876934</v>
      </c>
      <c r="E263" s="53">
        <v>353564934</v>
      </c>
      <c r="F263" s="53">
        <v>709221180</v>
      </c>
      <c r="G263" s="6">
        <f t="shared" si="50"/>
        <v>2.0059149304664925</v>
      </c>
      <c r="H263" s="67">
        <v>48692193</v>
      </c>
      <c r="I263" s="53">
        <v>125607736</v>
      </c>
      <c r="J263" s="68">
        <v>31412465</v>
      </c>
      <c r="K263" s="68">
        <v>205712394</v>
      </c>
      <c r="L263" s="67">
        <v>34243477</v>
      </c>
      <c r="M263" s="53">
        <v>35466865</v>
      </c>
      <c r="N263" s="68">
        <v>214123920</v>
      </c>
      <c r="O263" s="68">
        <v>283834262</v>
      </c>
      <c r="P263" s="67">
        <v>77468522</v>
      </c>
      <c r="Q263" s="53">
        <v>25427736</v>
      </c>
      <c r="R263" s="68">
        <v>47705610</v>
      </c>
      <c r="S263" s="68">
        <v>150601868</v>
      </c>
      <c r="T263" s="67">
        <v>22624728</v>
      </c>
      <c r="U263" s="53">
        <v>46447928</v>
      </c>
      <c r="V263" s="68">
        <v>0</v>
      </c>
      <c r="W263" s="68">
        <v>69072656</v>
      </c>
    </row>
    <row r="264" spans="1:23" ht="16.5">
      <c r="A264" s="34"/>
      <c r="B264" s="35" t="s">
        <v>479</v>
      </c>
      <c r="C264" s="36"/>
      <c r="D264" s="54">
        <f>SUM(D258:D263)</f>
        <v>1385786771</v>
      </c>
      <c r="E264" s="55">
        <f>SUM(E258:E263)</f>
        <v>1413996004</v>
      </c>
      <c r="F264" s="55">
        <f>SUM(F258:F263)</f>
        <v>1623397157</v>
      </c>
      <c r="G264" s="7">
        <f t="shared" si="50"/>
        <v>1.1480917572663805</v>
      </c>
      <c r="H264" s="69">
        <f aca="true" t="shared" si="52" ref="H264:W264">SUM(H258:H263)</f>
        <v>100158022</v>
      </c>
      <c r="I264" s="55">
        <f t="shared" si="52"/>
        <v>199152815</v>
      </c>
      <c r="J264" s="70">
        <f t="shared" si="52"/>
        <v>98191168</v>
      </c>
      <c r="K264" s="70">
        <f t="shared" si="52"/>
        <v>397502005</v>
      </c>
      <c r="L264" s="69">
        <f t="shared" si="52"/>
        <v>116934637</v>
      </c>
      <c r="M264" s="55">
        <f t="shared" si="52"/>
        <v>101131639</v>
      </c>
      <c r="N264" s="70">
        <f t="shared" si="52"/>
        <v>271315865</v>
      </c>
      <c r="O264" s="70">
        <f t="shared" si="52"/>
        <v>489382141</v>
      </c>
      <c r="P264" s="69">
        <f t="shared" si="52"/>
        <v>151195167</v>
      </c>
      <c r="Q264" s="55">
        <f t="shared" si="52"/>
        <v>92007255</v>
      </c>
      <c r="R264" s="70">
        <f t="shared" si="52"/>
        <v>109169615</v>
      </c>
      <c r="S264" s="70">
        <f t="shared" si="52"/>
        <v>352372037</v>
      </c>
      <c r="T264" s="69">
        <f t="shared" si="52"/>
        <v>89517983</v>
      </c>
      <c r="U264" s="55">
        <f t="shared" si="52"/>
        <v>203297384</v>
      </c>
      <c r="V264" s="70">
        <f t="shared" si="52"/>
        <v>91325607</v>
      </c>
      <c r="W264" s="70">
        <f t="shared" si="52"/>
        <v>384140974</v>
      </c>
    </row>
    <row r="265" spans="1:23" ht="12.75">
      <c r="A265" s="31" t="s">
        <v>28</v>
      </c>
      <c r="B265" s="32" t="s">
        <v>480</v>
      </c>
      <c r="C265" s="33" t="s">
        <v>481</v>
      </c>
      <c r="D265" s="52">
        <v>209430030</v>
      </c>
      <c r="E265" s="53">
        <v>207709322</v>
      </c>
      <c r="F265" s="53">
        <v>126504115</v>
      </c>
      <c r="G265" s="6">
        <f t="shared" si="50"/>
        <v>0.6090439937019293</v>
      </c>
      <c r="H265" s="67">
        <v>8110060</v>
      </c>
      <c r="I265" s="53">
        <v>8610957</v>
      </c>
      <c r="J265" s="68">
        <v>10729427</v>
      </c>
      <c r="K265" s="68">
        <v>27450444</v>
      </c>
      <c r="L265" s="67">
        <v>11766863</v>
      </c>
      <c r="M265" s="53">
        <v>9344509</v>
      </c>
      <c r="N265" s="68">
        <v>10628243</v>
      </c>
      <c r="O265" s="68">
        <v>31739615</v>
      </c>
      <c r="P265" s="67">
        <v>11711833</v>
      </c>
      <c r="Q265" s="53">
        <v>11009645</v>
      </c>
      <c r="R265" s="68">
        <v>11552643</v>
      </c>
      <c r="S265" s="68">
        <v>34274121</v>
      </c>
      <c r="T265" s="67">
        <v>10834730</v>
      </c>
      <c r="U265" s="53">
        <v>9268677</v>
      </c>
      <c r="V265" s="68">
        <v>12936528</v>
      </c>
      <c r="W265" s="68">
        <v>33039935</v>
      </c>
    </row>
    <row r="266" spans="1:23" ht="12.75">
      <c r="A266" s="31" t="s">
        <v>28</v>
      </c>
      <c r="B266" s="32" t="s">
        <v>482</v>
      </c>
      <c r="C266" s="33" t="s">
        <v>483</v>
      </c>
      <c r="D266" s="52">
        <v>91407041</v>
      </c>
      <c r="E266" s="53">
        <v>91407041</v>
      </c>
      <c r="F266" s="53">
        <v>48197832</v>
      </c>
      <c r="G266" s="6">
        <f t="shared" si="50"/>
        <v>0.527287958046908</v>
      </c>
      <c r="H266" s="67">
        <v>3223392</v>
      </c>
      <c r="I266" s="53">
        <v>3920569</v>
      </c>
      <c r="J266" s="68">
        <v>6007234</v>
      </c>
      <c r="K266" s="68">
        <v>13151195</v>
      </c>
      <c r="L266" s="67">
        <v>4229352</v>
      </c>
      <c r="M266" s="53">
        <v>4168919</v>
      </c>
      <c r="N266" s="68">
        <v>9149962</v>
      </c>
      <c r="O266" s="68">
        <v>17548233</v>
      </c>
      <c r="P266" s="67">
        <v>17498404</v>
      </c>
      <c r="Q266" s="53">
        <v>0</v>
      </c>
      <c r="R266" s="68">
        <v>0</v>
      </c>
      <c r="S266" s="68">
        <v>17498404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28</v>
      </c>
      <c r="B267" s="32" t="s">
        <v>484</v>
      </c>
      <c r="C267" s="33" t="s">
        <v>485</v>
      </c>
      <c r="D267" s="52">
        <v>104045815</v>
      </c>
      <c r="E267" s="53">
        <v>104045815</v>
      </c>
      <c r="F267" s="53">
        <v>121025042</v>
      </c>
      <c r="G267" s="6">
        <f t="shared" si="50"/>
        <v>1.1631899082149533</v>
      </c>
      <c r="H267" s="67">
        <v>6552657</v>
      </c>
      <c r="I267" s="53">
        <v>12590178</v>
      </c>
      <c r="J267" s="68">
        <v>11952295</v>
      </c>
      <c r="K267" s="68">
        <v>31095130</v>
      </c>
      <c r="L267" s="67">
        <v>10957061</v>
      </c>
      <c r="M267" s="53">
        <v>8438071</v>
      </c>
      <c r="N267" s="68">
        <v>13249130</v>
      </c>
      <c r="O267" s="68">
        <v>32644262</v>
      </c>
      <c r="P267" s="67">
        <v>10752566</v>
      </c>
      <c r="Q267" s="53">
        <v>7381424</v>
      </c>
      <c r="R267" s="68">
        <v>7966612</v>
      </c>
      <c r="S267" s="68">
        <v>26100602</v>
      </c>
      <c r="T267" s="67">
        <v>6562516</v>
      </c>
      <c r="U267" s="53">
        <v>13249130</v>
      </c>
      <c r="V267" s="68">
        <v>11373402</v>
      </c>
      <c r="W267" s="68">
        <v>31185048</v>
      </c>
    </row>
    <row r="268" spans="1:23" ht="12.75">
      <c r="A268" s="31" t="s">
        <v>28</v>
      </c>
      <c r="B268" s="32" t="s">
        <v>486</v>
      </c>
      <c r="C268" s="33" t="s">
        <v>487</v>
      </c>
      <c r="D268" s="52">
        <v>191088533</v>
      </c>
      <c r="E268" s="53">
        <v>163027133</v>
      </c>
      <c r="F268" s="53">
        <v>138191209</v>
      </c>
      <c r="G268" s="6">
        <f t="shared" si="50"/>
        <v>0.8476577270116135</v>
      </c>
      <c r="H268" s="67">
        <v>7931918</v>
      </c>
      <c r="I268" s="53">
        <v>11518964</v>
      </c>
      <c r="J268" s="68">
        <v>6053859</v>
      </c>
      <c r="K268" s="68">
        <v>25504741</v>
      </c>
      <c r="L268" s="67">
        <v>12132883</v>
      </c>
      <c r="M268" s="53">
        <v>10000828</v>
      </c>
      <c r="N268" s="68">
        <v>13132433</v>
      </c>
      <c r="O268" s="68">
        <v>35266144</v>
      </c>
      <c r="P268" s="67">
        <v>11454585</v>
      </c>
      <c r="Q268" s="53">
        <v>12239103</v>
      </c>
      <c r="R268" s="68">
        <v>17270300</v>
      </c>
      <c r="S268" s="68">
        <v>40963988</v>
      </c>
      <c r="T268" s="67">
        <v>9274718</v>
      </c>
      <c r="U268" s="53">
        <v>13034216</v>
      </c>
      <c r="V268" s="68">
        <v>14147402</v>
      </c>
      <c r="W268" s="68">
        <v>36456336</v>
      </c>
    </row>
    <row r="269" spans="1:23" ht="12.75">
      <c r="A269" s="31" t="s">
        <v>28</v>
      </c>
      <c r="B269" s="32" t="s">
        <v>488</v>
      </c>
      <c r="C269" s="33" t="s">
        <v>489</v>
      </c>
      <c r="D269" s="52">
        <v>0</v>
      </c>
      <c r="E269" s="53">
        <v>0</v>
      </c>
      <c r="F269" s="53">
        <v>21313599</v>
      </c>
      <c r="G269" s="6">
        <f t="shared" si="50"/>
        <v>0</v>
      </c>
      <c r="H269" s="67">
        <v>2570612</v>
      </c>
      <c r="I269" s="53">
        <v>3641113</v>
      </c>
      <c r="J269" s="68">
        <v>3336088</v>
      </c>
      <c r="K269" s="68">
        <v>9547813</v>
      </c>
      <c r="L269" s="67">
        <v>3022422</v>
      </c>
      <c r="M269" s="53">
        <v>3586339</v>
      </c>
      <c r="N269" s="68">
        <v>2898824</v>
      </c>
      <c r="O269" s="68">
        <v>9507585</v>
      </c>
      <c r="P269" s="67">
        <v>0</v>
      </c>
      <c r="Q269" s="53">
        <v>0</v>
      </c>
      <c r="R269" s="68">
        <v>0</v>
      </c>
      <c r="S269" s="68">
        <v>0</v>
      </c>
      <c r="T269" s="67">
        <v>2258201</v>
      </c>
      <c r="U269" s="53">
        <v>0</v>
      </c>
      <c r="V269" s="68">
        <v>0</v>
      </c>
      <c r="W269" s="68">
        <v>2258201</v>
      </c>
    </row>
    <row r="270" spans="1:23" ht="12.75">
      <c r="A270" s="31" t="s">
        <v>47</v>
      </c>
      <c r="B270" s="32" t="s">
        <v>490</v>
      </c>
      <c r="C270" s="33" t="s">
        <v>491</v>
      </c>
      <c r="D270" s="52">
        <v>214715954</v>
      </c>
      <c r="E270" s="53">
        <v>214715954</v>
      </c>
      <c r="F270" s="53">
        <v>205117282</v>
      </c>
      <c r="G270" s="6">
        <f t="shared" si="50"/>
        <v>0.9552959534623123</v>
      </c>
      <c r="H270" s="67">
        <v>16681433</v>
      </c>
      <c r="I270" s="53">
        <v>8982353</v>
      </c>
      <c r="J270" s="68">
        <v>19814804</v>
      </c>
      <c r="K270" s="68">
        <v>45478590</v>
      </c>
      <c r="L270" s="67">
        <v>10210786</v>
      </c>
      <c r="M270" s="53">
        <v>23293936</v>
      </c>
      <c r="N270" s="68">
        <v>16568622</v>
      </c>
      <c r="O270" s="68">
        <v>50073344</v>
      </c>
      <c r="P270" s="67">
        <v>7238491</v>
      </c>
      <c r="Q270" s="53">
        <v>14765394</v>
      </c>
      <c r="R270" s="68">
        <v>9622071</v>
      </c>
      <c r="S270" s="68">
        <v>31625956</v>
      </c>
      <c r="T270" s="67">
        <v>29880918</v>
      </c>
      <c r="U270" s="53">
        <v>13146447</v>
      </c>
      <c r="V270" s="68">
        <v>34912027</v>
      </c>
      <c r="W270" s="68">
        <v>77939392</v>
      </c>
    </row>
    <row r="271" spans="1:23" ht="16.5">
      <c r="A271" s="34"/>
      <c r="B271" s="35" t="s">
        <v>492</v>
      </c>
      <c r="C271" s="36"/>
      <c r="D271" s="54">
        <f>SUM(D265:D270)</f>
        <v>810687373</v>
      </c>
      <c r="E271" s="55">
        <f>SUM(E265:E270)</f>
        <v>780905265</v>
      </c>
      <c r="F271" s="55">
        <f>SUM(F265:F270)</f>
        <v>660349079</v>
      </c>
      <c r="G271" s="7">
        <f t="shared" si="50"/>
        <v>0.8456199600600721</v>
      </c>
      <c r="H271" s="69">
        <f aca="true" t="shared" si="53" ref="H271:W271">SUM(H265:H270)</f>
        <v>45070072</v>
      </c>
      <c r="I271" s="55">
        <f t="shared" si="53"/>
        <v>49264134</v>
      </c>
      <c r="J271" s="70">
        <f t="shared" si="53"/>
        <v>57893707</v>
      </c>
      <c r="K271" s="70">
        <f t="shared" si="53"/>
        <v>152227913</v>
      </c>
      <c r="L271" s="69">
        <f t="shared" si="53"/>
        <v>52319367</v>
      </c>
      <c r="M271" s="55">
        <f t="shared" si="53"/>
        <v>58832602</v>
      </c>
      <c r="N271" s="70">
        <f t="shared" si="53"/>
        <v>65627214</v>
      </c>
      <c r="O271" s="70">
        <f t="shared" si="53"/>
        <v>176779183</v>
      </c>
      <c r="P271" s="69">
        <f t="shared" si="53"/>
        <v>58655879</v>
      </c>
      <c r="Q271" s="55">
        <f t="shared" si="53"/>
        <v>45395566</v>
      </c>
      <c r="R271" s="70">
        <f t="shared" si="53"/>
        <v>46411626</v>
      </c>
      <c r="S271" s="70">
        <f t="shared" si="53"/>
        <v>150463071</v>
      </c>
      <c r="T271" s="69">
        <f t="shared" si="53"/>
        <v>58811083</v>
      </c>
      <c r="U271" s="55">
        <f t="shared" si="53"/>
        <v>48698470</v>
      </c>
      <c r="V271" s="70">
        <f t="shared" si="53"/>
        <v>73369359</v>
      </c>
      <c r="W271" s="70">
        <f t="shared" si="53"/>
        <v>180878912</v>
      </c>
    </row>
    <row r="272" spans="1:23" ht="12.75">
      <c r="A272" s="31" t="s">
        <v>28</v>
      </c>
      <c r="B272" s="32" t="s">
        <v>493</v>
      </c>
      <c r="C272" s="33" t="s">
        <v>494</v>
      </c>
      <c r="D272" s="52">
        <v>115819026</v>
      </c>
      <c r="E272" s="53">
        <v>105500065</v>
      </c>
      <c r="F272" s="53">
        <v>108108226</v>
      </c>
      <c r="G272" s="6">
        <f t="shared" si="50"/>
        <v>1.024721889981774</v>
      </c>
      <c r="H272" s="67">
        <v>4439842</v>
      </c>
      <c r="I272" s="53">
        <v>8265607</v>
      </c>
      <c r="J272" s="68">
        <v>5455160</v>
      </c>
      <c r="K272" s="68">
        <v>18160609</v>
      </c>
      <c r="L272" s="67">
        <v>5029702</v>
      </c>
      <c r="M272" s="53">
        <v>30536088</v>
      </c>
      <c r="N272" s="68">
        <v>6903257</v>
      </c>
      <c r="O272" s="68">
        <v>42469047</v>
      </c>
      <c r="P272" s="67">
        <v>6759091</v>
      </c>
      <c r="Q272" s="53">
        <v>4920443</v>
      </c>
      <c r="R272" s="68">
        <v>11062749</v>
      </c>
      <c r="S272" s="68">
        <v>22742283</v>
      </c>
      <c r="T272" s="67">
        <v>5194692</v>
      </c>
      <c r="U272" s="53">
        <v>4616946</v>
      </c>
      <c r="V272" s="68">
        <v>14924649</v>
      </c>
      <c r="W272" s="68">
        <v>24736287</v>
      </c>
    </row>
    <row r="273" spans="1:23" ht="12.75">
      <c r="A273" s="31" t="s">
        <v>28</v>
      </c>
      <c r="B273" s="32" t="s">
        <v>495</v>
      </c>
      <c r="C273" s="33" t="s">
        <v>496</v>
      </c>
      <c r="D273" s="52">
        <v>788795514</v>
      </c>
      <c r="E273" s="53">
        <v>788995015</v>
      </c>
      <c r="F273" s="53">
        <v>752341515</v>
      </c>
      <c r="G273" s="6">
        <f t="shared" si="50"/>
        <v>0.9535440664349445</v>
      </c>
      <c r="H273" s="67">
        <v>70921345</v>
      </c>
      <c r="I273" s="53">
        <v>71444515</v>
      </c>
      <c r="J273" s="68">
        <v>55044300</v>
      </c>
      <c r="K273" s="68">
        <v>197410160</v>
      </c>
      <c r="L273" s="67">
        <v>56410650</v>
      </c>
      <c r="M273" s="53">
        <v>53234589</v>
      </c>
      <c r="N273" s="68">
        <v>55784149</v>
      </c>
      <c r="O273" s="68">
        <v>165429388</v>
      </c>
      <c r="P273" s="67">
        <v>55397420</v>
      </c>
      <c r="Q273" s="53">
        <v>60485455</v>
      </c>
      <c r="R273" s="68">
        <v>61448793</v>
      </c>
      <c r="S273" s="68">
        <v>177331668</v>
      </c>
      <c r="T273" s="67">
        <v>42678882</v>
      </c>
      <c r="U273" s="53">
        <v>84401829</v>
      </c>
      <c r="V273" s="68">
        <v>85089588</v>
      </c>
      <c r="W273" s="68">
        <v>212170299</v>
      </c>
    </row>
    <row r="274" spans="1:23" ht="12.75">
      <c r="A274" s="31" t="s">
        <v>28</v>
      </c>
      <c r="B274" s="32" t="s">
        <v>497</v>
      </c>
      <c r="C274" s="33" t="s">
        <v>498</v>
      </c>
      <c r="D274" s="52">
        <v>1831543921</v>
      </c>
      <c r="E274" s="53">
        <v>1707795000</v>
      </c>
      <c r="F274" s="53">
        <v>1375492261</v>
      </c>
      <c r="G274" s="6">
        <f t="shared" si="50"/>
        <v>0.8054200070851595</v>
      </c>
      <c r="H274" s="67">
        <v>70837696</v>
      </c>
      <c r="I274" s="53">
        <v>96935910</v>
      </c>
      <c r="J274" s="68">
        <v>92913097</v>
      </c>
      <c r="K274" s="68">
        <v>260686703</v>
      </c>
      <c r="L274" s="67">
        <v>115001137</v>
      </c>
      <c r="M274" s="53">
        <v>74450579</v>
      </c>
      <c r="N274" s="68">
        <v>197682874</v>
      </c>
      <c r="O274" s="68">
        <v>387134590</v>
      </c>
      <c r="P274" s="67">
        <v>101257280</v>
      </c>
      <c r="Q274" s="53">
        <v>98292989</v>
      </c>
      <c r="R274" s="68">
        <v>164896751</v>
      </c>
      <c r="S274" s="68">
        <v>364447020</v>
      </c>
      <c r="T274" s="67">
        <v>97122690</v>
      </c>
      <c r="U274" s="53">
        <v>122019358</v>
      </c>
      <c r="V274" s="68">
        <v>144081900</v>
      </c>
      <c r="W274" s="68">
        <v>363223948</v>
      </c>
    </row>
    <row r="275" spans="1:23" ht="12.75">
      <c r="A275" s="31" t="s">
        <v>28</v>
      </c>
      <c r="B275" s="32" t="s">
        <v>499</v>
      </c>
      <c r="C275" s="33" t="s">
        <v>500</v>
      </c>
      <c r="D275" s="52">
        <v>247751858</v>
      </c>
      <c r="E275" s="53">
        <v>247751858</v>
      </c>
      <c r="F275" s="53">
        <v>136159822</v>
      </c>
      <c r="G275" s="6">
        <f t="shared" si="50"/>
        <v>0.5495814364387128</v>
      </c>
      <c r="H275" s="67">
        <v>5229265</v>
      </c>
      <c r="I275" s="53">
        <v>6113618</v>
      </c>
      <c r="J275" s="68">
        <v>7223167</v>
      </c>
      <c r="K275" s="68">
        <v>18566050</v>
      </c>
      <c r="L275" s="67">
        <v>5326822</v>
      </c>
      <c r="M275" s="53">
        <v>18119260</v>
      </c>
      <c r="N275" s="68">
        <v>20101003</v>
      </c>
      <c r="O275" s="68">
        <v>43547085</v>
      </c>
      <c r="P275" s="67">
        <v>9689527</v>
      </c>
      <c r="Q275" s="53">
        <v>11321374</v>
      </c>
      <c r="R275" s="68">
        <v>18727073</v>
      </c>
      <c r="S275" s="68">
        <v>39737974</v>
      </c>
      <c r="T275" s="67">
        <v>13924631</v>
      </c>
      <c r="U275" s="53">
        <v>9517764</v>
      </c>
      <c r="V275" s="68">
        <v>10866318</v>
      </c>
      <c r="W275" s="68">
        <v>34308713</v>
      </c>
    </row>
    <row r="276" spans="1:23" ht="12.75">
      <c r="A276" s="31" t="s">
        <v>47</v>
      </c>
      <c r="B276" s="32" t="s">
        <v>501</v>
      </c>
      <c r="C276" s="33" t="s">
        <v>502</v>
      </c>
      <c r="D276" s="52">
        <v>248920374</v>
      </c>
      <c r="E276" s="53">
        <v>266004410</v>
      </c>
      <c r="F276" s="53">
        <v>123774413</v>
      </c>
      <c r="G276" s="6">
        <f t="shared" si="50"/>
        <v>0.4653096277614345</v>
      </c>
      <c r="H276" s="67">
        <v>7641793</v>
      </c>
      <c r="I276" s="53">
        <v>7707193</v>
      </c>
      <c r="J276" s="68">
        <v>8548627</v>
      </c>
      <c r="K276" s="68">
        <v>23897613</v>
      </c>
      <c r="L276" s="67">
        <v>12695029</v>
      </c>
      <c r="M276" s="53">
        <v>9232821</v>
      </c>
      <c r="N276" s="68">
        <v>7066248</v>
      </c>
      <c r="O276" s="68">
        <v>28994098</v>
      </c>
      <c r="P276" s="67">
        <v>7872291</v>
      </c>
      <c r="Q276" s="53">
        <v>11996339</v>
      </c>
      <c r="R276" s="68">
        <v>10519469</v>
      </c>
      <c r="S276" s="68">
        <v>30388099</v>
      </c>
      <c r="T276" s="67">
        <v>6585980</v>
      </c>
      <c r="U276" s="53">
        <v>10108670</v>
      </c>
      <c r="V276" s="68">
        <v>23799953</v>
      </c>
      <c r="W276" s="68">
        <v>40494603</v>
      </c>
    </row>
    <row r="277" spans="1:23" ht="16.5">
      <c r="A277" s="42"/>
      <c r="B277" s="43" t="s">
        <v>503</v>
      </c>
      <c r="C277" s="44"/>
      <c r="D277" s="61">
        <f>SUM(D272:D276)</f>
        <v>3232830693</v>
      </c>
      <c r="E277" s="62">
        <f>SUM(E272:E276)</f>
        <v>3116046348</v>
      </c>
      <c r="F277" s="62">
        <f>SUM(F272:F276)</f>
        <v>2495876237</v>
      </c>
      <c r="G277" s="9">
        <f t="shared" si="50"/>
        <v>0.8009753252232434</v>
      </c>
      <c r="H277" s="74">
        <f aca="true" t="shared" si="54" ref="H277:W277">SUM(H272:H276)</f>
        <v>159069941</v>
      </c>
      <c r="I277" s="62">
        <f t="shared" si="54"/>
        <v>190466843</v>
      </c>
      <c r="J277" s="75">
        <f t="shared" si="54"/>
        <v>169184351</v>
      </c>
      <c r="K277" s="75">
        <f t="shared" si="54"/>
        <v>518721135</v>
      </c>
      <c r="L277" s="74">
        <f t="shared" si="54"/>
        <v>194463340</v>
      </c>
      <c r="M277" s="62">
        <f t="shared" si="54"/>
        <v>185573337</v>
      </c>
      <c r="N277" s="75">
        <f t="shared" si="54"/>
        <v>287537531</v>
      </c>
      <c r="O277" s="75">
        <f t="shared" si="54"/>
        <v>667574208</v>
      </c>
      <c r="P277" s="74">
        <f t="shared" si="54"/>
        <v>180975609</v>
      </c>
      <c r="Q277" s="62">
        <f t="shared" si="54"/>
        <v>187016600</v>
      </c>
      <c r="R277" s="75">
        <f t="shared" si="54"/>
        <v>266654835</v>
      </c>
      <c r="S277" s="75">
        <f t="shared" si="54"/>
        <v>634647044</v>
      </c>
      <c r="T277" s="74">
        <f t="shared" si="54"/>
        <v>165506875</v>
      </c>
      <c r="U277" s="62">
        <f t="shared" si="54"/>
        <v>230664567</v>
      </c>
      <c r="V277" s="75">
        <f t="shared" si="54"/>
        <v>278762408</v>
      </c>
      <c r="W277" s="75">
        <f t="shared" si="54"/>
        <v>674933850</v>
      </c>
    </row>
    <row r="278" spans="1:23" ht="16.5">
      <c r="A278" s="37"/>
      <c r="B278" s="38" t="s">
        <v>504</v>
      </c>
      <c r="C278" s="39"/>
      <c r="D278" s="56">
        <f>SUM(D251:D256,D258:D263,D265:D270,D272:D276)</f>
        <v>9624147386</v>
      </c>
      <c r="E278" s="57">
        <f>SUM(E251:E256,E258:E263,E265:E270,E272:E276)</f>
        <v>9557594959</v>
      </c>
      <c r="F278" s="57">
        <f>SUM(F251:F256,F258:F263,F265:F270,F272:F276)</f>
        <v>8149082303</v>
      </c>
      <c r="G278" s="8">
        <f t="shared" si="50"/>
        <v>0.8526289655460173</v>
      </c>
      <c r="H278" s="71">
        <f aca="true" t="shared" si="55" ref="H278:W278">SUM(H251:H256,H258:H263,H265:H270,H272:H276)</f>
        <v>549670953</v>
      </c>
      <c r="I278" s="57">
        <f t="shared" si="55"/>
        <v>722163927</v>
      </c>
      <c r="J278" s="72">
        <f t="shared" si="55"/>
        <v>654196108</v>
      </c>
      <c r="K278" s="72">
        <f t="shared" si="55"/>
        <v>1926030988</v>
      </c>
      <c r="L278" s="71">
        <f t="shared" si="55"/>
        <v>615766884</v>
      </c>
      <c r="M278" s="57">
        <f t="shared" si="55"/>
        <v>650014042</v>
      </c>
      <c r="N278" s="72">
        <f t="shared" si="55"/>
        <v>928188576</v>
      </c>
      <c r="O278" s="72">
        <f t="shared" si="55"/>
        <v>2193969502</v>
      </c>
      <c r="P278" s="71">
        <f t="shared" si="55"/>
        <v>682112573</v>
      </c>
      <c r="Q278" s="57">
        <f t="shared" si="55"/>
        <v>617174428</v>
      </c>
      <c r="R278" s="72">
        <f t="shared" si="55"/>
        <v>685114949</v>
      </c>
      <c r="S278" s="72">
        <f t="shared" si="55"/>
        <v>1984401950</v>
      </c>
      <c r="T278" s="71">
        <f t="shared" si="55"/>
        <v>568661185</v>
      </c>
      <c r="U278" s="57">
        <f t="shared" si="55"/>
        <v>749953468</v>
      </c>
      <c r="V278" s="72">
        <f t="shared" si="55"/>
        <v>726065210</v>
      </c>
      <c r="W278" s="72">
        <f t="shared" si="55"/>
        <v>2044679863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505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28</v>
      </c>
      <c r="B281" s="32" t="s">
        <v>506</v>
      </c>
      <c r="C281" s="33" t="s">
        <v>507</v>
      </c>
      <c r="D281" s="52">
        <v>81768187</v>
      </c>
      <c r="E281" s="53">
        <v>87909123</v>
      </c>
      <c r="F281" s="53">
        <v>85674765</v>
      </c>
      <c r="G281" s="6">
        <f aca="true" t="shared" si="56" ref="G281:G318">IF($E281=0,0,$F281/$E281)</f>
        <v>0.974583320550246</v>
      </c>
      <c r="H281" s="67">
        <v>3348195</v>
      </c>
      <c r="I281" s="53">
        <v>8705791</v>
      </c>
      <c r="J281" s="68">
        <v>7268792</v>
      </c>
      <c r="K281" s="68">
        <v>19322778</v>
      </c>
      <c r="L281" s="67">
        <v>8485641</v>
      </c>
      <c r="M281" s="53">
        <v>6497266</v>
      </c>
      <c r="N281" s="68">
        <v>12145159</v>
      </c>
      <c r="O281" s="68">
        <v>27128066</v>
      </c>
      <c r="P281" s="67">
        <v>4148544</v>
      </c>
      <c r="Q281" s="53">
        <v>4127835</v>
      </c>
      <c r="R281" s="68">
        <v>5979344</v>
      </c>
      <c r="S281" s="68">
        <v>14255723</v>
      </c>
      <c r="T281" s="67">
        <v>12216409</v>
      </c>
      <c r="U281" s="53">
        <v>6738715</v>
      </c>
      <c r="V281" s="68">
        <v>6013074</v>
      </c>
      <c r="W281" s="68">
        <v>24968198</v>
      </c>
    </row>
    <row r="282" spans="1:23" ht="12.75">
      <c r="A282" s="31" t="s">
        <v>28</v>
      </c>
      <c r="B282" s="32" t="s">
        <v>508</v>
      </c>
      <c r="C282" s="33" t="s">
        <v>509</v>
      </c>
      <c r="D282" s="52">
        <v>171421821</v>
      </c>
      <c r="E282" s="53">
        <v>187616032</v>
      </c>
      <c r="F282" s="53">
        <v>195258194</v>
      </c>
      <c r="G282" s="6">
        <f t="shared" si="56"/>
        <v>1.0407329902382756</v>
      </c>
      <c r="H282" s="67">
        <v>10314858</v>
      </c>
      <c r="I282" s="53">
        <v>19970349</v>
      </c>
      <c r="J282" s="68">
        <v>13106303</v>
      </c>
      <c r="K282" s="68">
        <v>43391510</v>
      </c>
      <c r="L282" s="67">
        <v>13123678</v>
      </c>
      <c r="M282" s="53">
        <v>31002653</v>
      </c>
      <c r="N282" s="68">
        <v>14023372</v>
      </c>
      <c r="O282" s="68">
        <v>58149703</v>
      </c>
      <c r="P282" s="67">
        <v>16060789</v>
      </c>
      <c r="Q282" s="53">
        <v>18353931</v>
      </c>
      <c r="R282" s="68">
        <v>11635928</v>
      </c>
      <c r="S282" s="68">
        <v>46050648</v>
      </c>
      <c r="T282" s="67">
        <v>15585859</v>
      </c>
      <c r="U282" s="53">
        <v>15825004</v>
      </c>
      <c r="V282" s="68">
        <v>16255470</v>
      </c>
      <c r="W282" s="68">
        <v>47666333</v>
      </c>
    </row>
    <row r="283" spans="1:23" ht="12.75">
      <c r="A283" s="31" t="s">
        <v>28</v>
      </c>
      <c r="B283" s="32" t="s">
        <v>510</v>
      </c>
      <c r="C283" s="33" t="s">
        <v>511</v>
      </c>
      <c r="D283" s="52">
        <v>150074635</v>
      </c>
      <c r="E283" s="53">
        <v>184668893</v>
      </c>
      <c r="F283" s="53">
        <v>161424849</v>
      </c>
      <c r="G283" s="6">
        <f t="shared" si="56"/>
        <v>0.8741312431000493</v>
      </c>
      <c r="H283" s="67">
        <v>11552921</v>
      </c>
      <c r="I283" s="53">
        <v>14447662</v>
      </c>
      <c r="J283" s="68">
        <v>14723798</v>
      </c>
      <c r="K283" s="68">
        <v>40724381</v>
      </c>
      <c r="L283" s="67">
        <v>11924157</v>
      </c>
      <c r="M283" s="53">
        <v>13217131</v>
      </c>
      <c r="N283" s="68">
        <v>14165050</v>
      </c>
      <c r="O283" s="68">
        <v>39306338</v>
      </c>
      <c r="P283" s="67">
        <v>19033743</v>
      </c>
      <c r="Q283" s="53">
        <v>12469507</v>
      </c>
      <c r="R283" s="68">
        <v>12968267</v>
      </c>
      <c r="S283" s="68">
        <v>44471517</v>
      </c>
      <c r="T283" s="67">
        <v>9614882</v>
      </c>
      <c r="U283" s="53">
        <v>13532579</v>
      </c>
      <c r="V283" s="68">
        <v>13775152</v>
      </c>
      <c r="W283" s="68">
        <v>36922613</v>
      </c>
    </row>
    <row r="284" spans="1:23" ht="12.75">
      <c r="A284" s="31" t="s">
        <v>47</v>
      </c>
      <c r="B284" s="32" t="s">
        <v>512</v>
      </c>
      <c r="C284" s="33" t="s">
        <v>513</v>
      </c>
      <c r="D284" s="52">
        <v>68615000</v>
      </c>
      <c r="E284" s="53">
        <v>68615000</v>
      </c>
      <c r="F284" s="53">
        <v>68162712</v>
      </c>
      <c r="G284" s="6">
        <f t="shared" si="56"/>
        <v>0.9934083217955257</v>
      </c>
      <c r="H284" s="67">
        <v>4561016</v>
      </c>
      <c r="I284" s="53">
        <v>5465231</v>
      </c>
      <c r="J284" s="68">
        <v>5782703</v>
      </c>
      <c r="K284" s="68">
        <v>15808950</v>
      </c>
      <c r="L284" s="67">
        <v>4669064</v>
      </c>
      <c r="M284" s="53">
        <v>5523226</v>
      </c>
      <c r="N284" s="68">
        <v>5256971</v>
      </c>
      <c r="O284" s="68">
        <v>15449261</v>
      </c>
      <c r="P284" s="67">
        <v>5190544</v>
      </c>
      <c r="Q284" s="53">
        <v>5095559</v>
      </c>
      <c r="R284" s="68">
        <v>8203428</v>
      </c>
      <c r="S284" s="68">
        <v>18489531</v>
      </c>
      <c r="T284" s="67">
        <v>5473126</v>
      </c>
      <c r="U284" s="53">
        <v>4892141</v>
      </c>
      <c r="V284" s="68">
        <v>8049703</v>
      </c>
      <c r="W284" s="68">
        <v>18414970</v>
      </c>
    </row>
    <row r="285" spans="1:23" ht="16.5">
      <c r="A285" s="34"/>
      <c r="B285" s="35" t="s">
        <v>514</v>
      </c>
      <c r="C285" s="36"/>
      <c r="D285" s="54">
        <f>SUM(D281:D284)</f>
        <v>471879643</v>
      </c>
      <c r="E285" s="55">
        <f>SUM(E281:E284)</f>
        <v>528809048</v>
      </c>
      <c r="F285" s="55">
        <f>SUM(F281:F284)</f>
        <v>510520520</v>
      </c>
      <c r="G285" s="7">
        <f t="shared" si="56"/>
        <v>0.9654156295752337</v>
      </c>
      <c r="H285" s="69">
        <f aca="true" t="shared" si="57" ref="H285:W285">SUM(H281:H284)</f>
        <v>29776990</v>
      </c>
      <c r="I285" s="55">
        <f t="shared" si="57"/>
        <v>48589033</v>
      </c>
      <c r="J285" s="70">
        <f t="shared" si="57"/>
        <v>40881596</v>
      </c>
      <c r="K285" s="70">
        <f t="shared" si="57"/>
        <v>119247619</v>
      </c>
      <c r="L285" s="69">
        <f t="shared" si="57"/>
        <v>38202540</v>
      </c>
      <c r="M285" s="55">
        <f t="shared" si="57"/>
        <v>56240276</v>
      </c>
      <c r="N285" s="70">
        <f t="shared" si="57"/>
        <v>45590552</v>
      </c>
      <c r="O285" s="70">
        <f t="shared" si="57"/>
        <v>140033368</v>
      </c>
      <c r="P285" s="69">
        <f t="shared" si="57"/>
        <v>44433620</v>
      </c>
      <c r="Q285" s="55">
        <f t="shared" si="57"/>
        <v>40046832</v>
      </c>
      <c r="R285" s="70">
        <f t="shared" si="57"/>
        <v>38786967</v>
      </c>
      <c r="S285" s="70">
        <f t="shared" si="57"/>
        <v>123267419</v>
      </c>
      <c r="T285" s="69">
        <f t="shared" si="57"/>
        <v>42890276</v>
      </c>
      <c r="U285" s="55">
        <f t="shared" si="57"/>
        <v>40988439</v>
      </c>
      <c r="V285" s="70">
        <f t="shared" si="57"/>
        <v>44093399</v>
      </c>
      <c r="W285" s="70">
        <f t="shared" si="57"/>
        <v>127972114</v>
      </c>
    </row>
    <row r="286" spans="1:23" ht="12.75">
      <c r="A286" s="31" t="s">
        <v>28</v>
      </c>
      <c r="B286" s="32" t="s">
        <v>515</v>
      </c>
      <c r="C286" s="33" t="s">
        <v>516</v>
      </c>
      <c r="D286" s="52">
        <v>52126126</v>
      </c>
      <c r="E286" s="53">
        <v>53173299</v>
      </c>
      <c r="F286" s="53">
        <v>27281190</v>
      </c>
      <c r="G286" s="6">
        <f t="shared" si="56"/>
        <v>0.513061828268357</v>
      </c>
      <c r="H286" s="67">
        <v>2488207</v>
      </c>
      <c r="I286" s="53">
        <v>2527031</v>
      </c>
      <c r="J286" s="68">
        <v>2547250</v>
      </c>
      <c r="K286" s="68">
        <v>7562488</v>
      </c>
      <c r="L286" s="67">
        <v>2121371</v>
      </c>
      <c r="M286" s="53">
        <v>3386334</v>
      </c>
      <c r="N286" s="68">
        <v>2453255</v>
      </c>
      <c r="O286" s="68">
        <v>7960960</v>
      </c>
      <c r="P286" s="67">
        <v>2903335</v>
      </c>
      <c r="Q286" s="53">
        <v>2343448</v>
      </c>
      <c r="R286" s="68">
        <v>2087664</v>
      </c>
      <c r="S286" s="68">
        <v>7334447</v>
      </c>
      <c r="T286" s="67">
        <v>1985066</v>
      </c>
      <c r="U286" s="53">
        <v>2438229</v>
      </c>
      <c r="V286" s="68">
        <v>0</v>
      </c>
      <c r="W286" s="68">
        <v>4423295</v>
      </c>
    </row>
    <row r="287" spans="1:23" ht="12.75">
      <c r="A287" s="31" t="s">
        <v>28</v>
      </c>
      <c r="B287" s="32" t="s">
        <v>517</v>
      </c>
      <c r="C287" s="33" t="s">
        <v>518</v>
      </c>
      <c r="D287" s="52">
        <v>150535174</v>
      </c>
      <c r="E287" s="53">
        <v>150535174</v>
      </c>
      <c r="F287" s="53">
        <v>122805585</v>
      </c>
      <c r="G287" s="6">
        <f t="shared" si="56"/>
        <v>0.8157932909420891</v>
      </c>
      <c r="H287" s="67">
        <v>6225008</v>
      </c>
      <c r="I287" s="53">
        <v>12124745</v>
      </c>
      <c r="J287" s="68">
        <v>9809680</v>
      </c>
      <c r="K287" s="68">
        <v>28159433</v>
      </c>
      <c r="L287" s="67">
        <v>6495810</v>
      </c>
      <c r="M287" s="53">
        <v>9905007</v>
      </c>
      <c r="N287" s="68">
        <v>6709145</v>
      </c>
      <c r="O287" s="68">
        <v>23109962</v>
      </c>
      <c r="P287" s="67">
        <v>6478598</v>
      </c>
      <c r="Q287" s="53">
        <v>5304984</v>
      </c>
      <c r="R287" s="68">
        <v>5787391</v>
      </c>
      <c r="S287" s="68">
        <v>17570973</v>
      </c>
      <c r="T287" s="67">
        <v>5705213</v>
      </c>
      <c r="U287" s="53">
        <v>6266918</v>
      </c>
      <c r="V287" s="68">
        <v>41993086</v>
      </c>
      <c r="W287" s="68">
        <v>53965217</v>
      </c>
    </row>
    <row r="288" spans="1:23" ht="12.75">
      <c r="A288" s="31" t="s">
        <v>28</v>
      </c>
      <c r="B288" s="32" t="s">
        <v>519</v>
      </c>
      <c r="C288" s="33" t="s">
        <v>520</v>
      </c>
      <c r="D288" s="52">
        <v>34549734</v>
      </c>
      <c r="E288" s="53">
        <v>34549734</v>
      </c>
      <c r="F288" s="53">
        <v>28339399</v>
      </c>
      <c r="G288" s="6">
        <f t="shared" si="56"/>
        <v>0.8202494120504662</v>
      </c>
      <c r="H288" s="67">
        <v>2583453</v>
      </c>
      <c r="I288" s="53">
        <v>5368274</v>
      </c>
      <c r="J288" s="68">
        <v>4498403</v>
      </c>
      <c r="K288" s="68">
        <v>12450130</v>
      </c>
      <c r="L288" s="67">
        <v>2937737</v>
      </c>
      <c r="M288" s="53">
        <v>1926123</v>
      </c>
      <c r="N288" s="68">
        <v>2168568</v>
      </c>
      <c r="O288" s="68">
        <v>7032428</v>
      </c>
      <c r="P288" s="67">
        <v>1444010</v>
      </c>
      <c r="Q288" s="53">
        <v>2135723</v>
      </c>
      <c r="R288" s="68">
        <v>2254280</v>
      </c>
      <c r="S288" s="68">
        <v>5834013</v>
      </c>
      <c r="T288" s="67">
        <v>1334533</v>
      </c>
      <c r="U288" s="53">
        <v>1688295</v>
      </c>
      <c r="V288" s="68">
        <v>0</v>
      </c>
      <c r="W288" s="68">
        <v>3022828</v>
      </c>
    </row>
    <row r="289" spans="1:23" ht="12.75">
      <c r="A289" s="31" t="s">
        <v>28</v>
      </c>
      <c r="B289" s="32" t="s">
        <v>521</v>
      </c>
      <c r="C289" s="33" t="s">
        <v>522</v>
      </c>
      <c r="D289" s="52">
        <v>58619753</v>
      </c>
      <c r="E289" s="53">
        <v>59242737</v>
      </c>
      <c r="F289" s="53">
        <v>47456143</v>
      </c>
      <c r="G289" s="6">
        <f t="shared" si="56"/>
        <v>0.801045755195274</v>
      </c>
      <c r="H289" s="67">
        <v>2601201</v>
      </c>
      <c r="I289" s="53">
        <v>4277464</v>
      </c>
      <c r="J289" s="68">
        <v>4923876</v>
      </c>
      <c r="K289" s="68">
        <v>11802541</v>
      </c>
      <c r="L289" s="67">
        <v>3811702</v>
      </c>
      <c r="M289" s="53">
        <v>4949964</v>
      </c>
      <c r="N289" s="68">
        <v>1638986</v>
      </c>
      <c r="O289" s="68">
        <v>10400652</v>
      </c>
      <c r="P289" s="67">
        <v>5544638</v>
      </c>
      <c r="Q289" s="53">
        <v>4842404</v>
      </c>
      <c r="R289" s="68">
        <v>3511645</v>
      </c>
      <c r="S289" s="68">
        <v>13898687</v>
      </c>
      <c r="T289" s="67">
        <v>4187198</v>
      </c>
      <c r="U289" s="53">
        <v>3326738</v>
      </c>
      <c r="V289" s="68">
        <v>3840327</v>
      </c>
      <c r="W289" s="68">
        <v>11354263</v>
      </c>
    </row>
    <row r="290" spans="1:23" ht="12.75">
      <c r="A290" s="31" t="s">
        <v>28</v>
      </c>
      <c r="B290" s="32" t="s">
        <v>523</v>
      </c>
      <c r="C290" s="33" t="s">
        <v>524</v>
      </c>
      <c r="D290" s="52">
        <v>34605000</v>
      </c>
      <c r="E290" s="53">
        <v>34605000</v>
      </c>
      <c r="F290" s="53">
        <v>45928329</v>
      </c>
      <c r="G290" s="6">
        <f t="shared" si="56"/>
        <v>1.3272165583008235</v>
      </c>
      <c r="H290" s="67">
        <v>2748682</v>
      </c>
      <c r="I290" s="53">
        <v>5213337</v>
      </c>
      <c r="J290" s="68">
        <v>3071559</v>
      </c>
      <c r="K290" s="68">
        <v>11033578</v>
      </c>
      <c r="L290" s="67">
        <v>3056822</v>
      </c>
      <c r="M290" s="53">
        <v>2086016</v>
      </c>
      <c r="N290" s="68">
        <v>7808485</v>
      </c>
      <c r="O290" s="68">
        <v>12951323</v>
      </c>
      <c r="P290" s="67">
        <v>4732125</v>
      </c>
      <c r="Q290" s="53">
        <v>2508043</v>
      </c>
      <c r="R290" s="68">
        <v>9402654</v>
      </c>
      <c r="S290" s="68">
        <v>16642822</v>
      </c>
      <c r="T290" s="67">
        <v>2385744</v>
      </c>
      <c r="U290" s="53">
        <v>2914862</v>
      </c>
      <c r="V290" s="68">
        <v>0</v>
      </c>
      <c r="W290" s="68">
        <v>5300606</v>
      </c>
    </row>
    <row r="291" spans="1:23" ht="12.75">
      <c r="A291" s="31" t="s">
        <v>28</v>
      </c>
      <c r="B291" s="32" t="s">
        <v>525</v>
      </c>
      <c r="C291" s="33" t="s">
        <v>526</v>
      </c>
      <c r="D291" s="52">
        <v>36992790</v>
      </c>
      <c r="E291" s="53">
        <v>40455170</v>
      </c>
      <c r="F291" s="53">
        <v>31331702</v>
      </c>
      <c r="G291" s="6">
        <f t="shared" si="56"/>
        <v>0.7744795535403757</v>
      </c>
      <c r="H291" s="67">
        <v>1663782</v>
      </c>
      <c r="I291" s="53">
        <v>2528365</v>
      </c>
      <c r="J291" s="68">
        <v>2004954</v>
      </c>
      <c r="K291" s="68">
        <v>6197101</v>
      </c>
      <c r="L291" s="67">
        <v>2369186</v>
      </c>
      <c r="M291" s="53">
        <v>2372683</v>
      </c>
      <c r="N291" s="68">
        <v>2461804</v>
      </c>
      <c r="O291" s="68">
        <v>7203673</v>
      </c>
      <c r="P291" s="67">
        <v>56590</v>
      </c>
      <c r="Q291" s="53">
        <v>4026944</v>
      </c>
      <c r="R291" s="68">
        <v>2816586</v>
      </c>
      <c r="S291" s="68">
        <v>6900120</v>
      </c>
      <c r="T291" s="67">
        <v>2043327</v>
      </c>
      <c r="U291" s="53">
        <v>2274901</v>
      </c>
      <c r="V291" s="68">
        <v>6712580</v>
      </c>
      <c r="W291" s="68">
        <v>11030808</v>
      </c>
    </row>
    <row r="292" spans="1:23" ht="12.75">
      <c r="A292" s="31" t="s">
        <v>47</v>
      </c>
      <c r="B292" s="32" t="s">
        <v>527</v>
      </c>
      <c r="C292" s="33" t="s">
        <v>528</v>
      </c>
      <c r="D292" s="52">
        <v>72087000</v>
      </c>
      <c r="E292" s="53">
        <v>72087000</v>
      </c>
      <c r="F292" s="53">
        <v>47354581</v>
      </c>
      <c r="G292" s="6">
        <f t="shared" si="56"/>
        <v>0.6569087491503323</v>
      </c>
      <c r="H292" s="67">
        <v>2647657</v>
      </c>
      <c r="I292" s="53">
        <v>2934322</v>
      </c>
      <c r="J292" s="68">
        <v>3576831</v>
      </c>
      <c r="K292" s="68">
        <v>9158810</v>
      </c>
      <c r="L292" s="67">
        <v>4488836</v>
      </c>
      <c r="M292" s="53">
        <v>4451072</v>
      </c>
      <c r="N292" s="68">
        <v>4267396</v>
      </c>
      <c r="O292" s="68">
        <v>13207304</v>
      </c>
      <c r="P292" s="67">
        <v>2821787</v>
      </c>
      <c r="Q292" s="53">
        <v>4800368</v>
      </c>
      <c r="R292" s="68">
        <v>4427955</v>
      </c>
      <c r="S292" s="68">
        <v>12050110</v>
      </c>
      <c r="T292" s="67">
        <v>8627387</v>
      </c>
      <c r="U292" s="53">
        <v>4310970</v>
      </c>
      <c r="V292" s="68">
        <v>0</v>
      </c>
      <c r="W292" s="68">
        <v>12938357</v>
      </c>
    </row>
    <row r="293" spans="1:23" ht="16.5">
      <c r="A293" s="34"/>
      <c r="B293" s="35" t="s">
        <v>529</v>
      </c>
      <c r="C293" s="36"/>
      <c r="D293" s="54">
        <f>SUM(D286:D292)</f>
        <v>439515577</v>
      </c>
      <c r="E293" s="55">
        <f>SUM(E286:E292)</f>
        <v>444648114</v>
      </c>
      <c r="F293" s="55">
        <f>SUM(F286:F292)</f>
        <v>350496929</v>
      </c>
      <c r="G293" s="7">
        <f t="shared" si="56"/>
        <v>0.7882568664172946</v>
      </c>
      <c r="H293" s="69">
        <f aca="true" t="shared" si="58" ref="H293:W293">SUM(H286:H292)</f>
        <v>20957990</v>
      </c>
      <c r="I293" s="55">
        <f t="shared" si="58"/>
        <v>34973538</v>
      </c>
      <c r="J293" s="70">
        <f t="shared" si="58"/>
        <v>30432553</v>
      </c>
      <c r="K293" s="70">
        <f t="shared" si="58"/>
        <v>86364081</v>
      </c>
      <c r="L293" s="69">
        <f t="shared" si="58"/>
        <v>25281464</v>
      </c>
      <c r="M293" s="55">
        <f t="shared" si="58"/>
        <v>29077199</v>
      </c>
      <c r="N293" s="70">
        <f t="shared" si="58"/>
        <v>27507639</v>
      </c>
      <c r="O293" s="70">
        <f t="shared" si="58"/>
        <v>81866302</v>
      </c>
      <c r="P293" s="69">
        <f t="shared" si="58"/>
        <v>23981083</v>
      </c>
      <c r="Q293" s="55">
        <f t="shared" si="58"/>
        <v>25961914</v>
      </c>
      <c r="R293" s="70">
        <f t="shared" si="58"/>
        <v>30288175</v>
      </c>
      <c r="S293" s="70">
        <f t="shared" si="58"/>
        <v>80231172</v>
      </c>
      <c r="T293" s="69">
        <f t="shared" si="58"/>
        <v>26268468</v>
      </c>
      <c r="U293" s="55">
        <f t="shared" si="58"/>
        <v>23220913</v>
      </c>
      <c r="V293" s="70">
        <f t="shared" si="58"/>
        <v>52545993</v>
      </c>
      <c r="W293" s="70">
        <f t="shared" si="58"/>
        <v>102035374</v>
      </c>
    </row>
    <row r="294" spans="1:23" ht="12.75">
      <c r="A294" s="31" t="s">
        <v>28</v>
      </c>
      <c r="B294" s="32" t="s">
        <v>530</v>
      </c>
      <c r="C294" s="33" t="s">
        <v>531</v>
      </c>
      <c r="D294" s="52">
        <v>43364372</v>
      </c>
      <c r="E294" s="53">
        <v>43364372</v>
      </c>
      <c r="F294" s="53">
        <v>50846978</v>
      </c>
      <c r="G294" s="6">
        <f t="shared" si="56"/>
        <v>1.1725519281127834</v>
      </c>
      <c r="H294" s="67">
        <v>4230004</v>
      </c>
      <c r="I294" s="53">
        <v>3549568</v>
      </c>
      <c r="J294" s="68">
        <v>4082434</v>
      </c>
      <c r="K294" s="68">
        <v>11862006</v>
      </c>
      <c r="L294" s="67">
        <v>4808563</v>
      </c>
      <c r="M294" s="53">
        <v>4922968</v>
      </c>
      <c r="N294" s="68">
        <v>5002620</v>
      </c>
      <c r="O294" s="68">
        <v>14734151</v>
      </c>
      <c r="P294" s="67">
        <v>4929826</v>
      </c>
      <c r="Q294" s="53">
        <v>3582610</v>
      </c>
      <c r="R294" s="68">
        <v>4324279</v>
      </c>
      <c r="S294" s="68">
        <v>12836715</v>
      </c>
      <c r="T294" s="67">
        <v>2446445</v>
      </c>
      <c r="U294" s="53">
        <v>4127442</v>
      </c>
      <c r="V294" s="68">
        <v>4840219</v>
      </c>
      <c r="W294" s="68">
        <v>11414106</v>
      </c>
    </row>
    <row r="295" spans="1:23" ht="12.75">
      <c r="A295" s="31" t="s">
        <v>28</v>
      </c>
      <c r="B295" s="32" t="s">
        <v>532</v>
      </c>
      <c r="C295" s="33" t="s">
        <v>533</v>
      </c>
      <c r="D295" s="52">
        <v>72236998</v>
      </c>
      <c r="E295" s="53">
        <v>72986654</v>
      </c>
      <c r="F295" s="53">
        <v>70463128</v>
      </c>
      <c r="G295" s="6">
        <f t="shared" si="56"/>
        <v>0.9654248295859679</v>
      </c>
      <c r="H295" s="67">
        <v>3568814</v>
      </c>
      <c r="I295" s="53">
        <v>6414583</v>
      </c>
      <c r="J295" s="68">
        <v>6210946</v>
      </c>
      <c r="K295" s="68">
        <v>16194343</v>
      </c>
      <c r="L295" s="67">
        <v>5515301</v>
      </c>
      <c r="M295" s="53">
        <v>6119491</v>
      </c>
      <c r="N295" s="68">
        <v>4997813</v>
      </c>
      <c r="O295" s="68">
        <v>16632605</v>
      </c>
      <c r="P295" s="67">
        <v>4976811</v>
      </c>
      <c r="Q295" s="53">
        <v>5771528</v>
      </c>
      <c r="R295" s="68">
        <v>4833605</v>
      </c>
      <c r="S295" s="68">
        <v>15581944</v>
      </c>
      <c r="T295" s="67">
        <v>5353086</v>
      </c>
      <c r="U295" s="53">
        <v>5250624</v>
      </c>
      <c r="V295" s="68">
        <v>11450526</v>
      </c>
      <c r="W295" s="68">
        <v>22054236</v>
      </c>
    </row>
    <row r="296" spans="1:23" ht="12.75">
      <c r="A296" s="31" t="s">
        <v>28</v>
      </c>
      <c r="B296" s="32" t="s">
        <v>534</v>
      </c>
      <c r="C296" s="33" t="s">
        <v>535</v>
      </c>
      <c r="D296" s="52">
        <v>158684325</v>
      </c>
      <c r="E296" s="53">
        <v>165490399</v>
      </c>
      <c r="F296" s="53">
        <v>139700578</v>
      </c>
      <c r="G296" s="6">
        <f t="shared" si="56"/>
        <v>0.8441612253288482</v>
      </c>
      <c r="H296" s="67">
        <v>10671961</v>
      </c>
      <c r="I296" s="53">
        <v>12636411</v>
      </c>
      <c r="J296" s="68">
        <v>11255965</v>
      </c>
      <c r="K296" s="68">
        <v>34564337</v>
      </c>
      <c r="L296" s="67">
        <v>10131345</v>
      </c>
      <c r="M296" s="53">
        <v>12848800</v>
      </c>
      <c r="N296" s="68">
        <v>9465963</v>
      </c>
      <c r="O296" s="68">
        <v>32446108</v>
      </c>
      <c r="P296" s="67">
        <v>10390300</v>
      </c>
      <c r="Q296" s="53">
        <v>11080665</v>
      </c>
      <c r="R296" s="68">
        <v>13177036</v>
      </c>
      <c r="S296" s="68">
        <v>34648001</v>
      </c>
      <c r="T296" s="67">
        <v>10579501</v>
      </c>
      <c r="U296" s="53">
        <v>11216659</v>
      </c>
      <c r="V296" s="68">
        <v>16245972</v>
      </c>
      <c r="W296" s="68">
        <v>38042132</v>
      </c>
    </row>
    <row r="297" spans="1:23" ht="12.75">
      <c r="A297" s="31" t="s">
        <v>28</v>
      </c>
      <c r="B297" s="32" t="s">
        <v>536</v>
      </c>
      <c r="C297" s="33" t="s">
        <v>537</v>
      </c>
      <c r="D297" s="52">
        <v>38002611</v>
      </c>
      <c r="E297" s="53">
        <v>40205748</v>
      </c>
      <c r="F297" s="53">
        <v>35421423</v>
      </c>
      <c r="G297" s="6">
        <f t="shared" si="56"/>
        <v>0.8810039549568882</v>
      </c>
      <c r="H297" s="67">
        <v>6357306</v>
      </c>
      <c r="I297" s="53">
        <v>2084696</v>
      </c>
      <c r="J297" s="68">
        <v>1932500</v>
      </c>
      <c r="K297" s="68">
        <v>10374502</v>
      </c>
      <c r="L297" s="67">
        <v>2360553</v>
      </c>
      <c r="M297" s="53">
        <v>3921435</v>
      </c>
      <c r="N297" s="68">
        <v>5516328</v>
      </c>
      <c r="O297" s="68">
        <v>11798316</v>
      </c>
      <c r="P297" s="67">
        <v>2164424</v>
      </c>
      <c r="Q297" s="53">
        <v>2578753</v>
      </c>
      <c r="R297" s="68">
        <v>2811277</v>
      </c>
      <c r="S297" s="68">
        <v>7554454</v>
      </c>
      <c r="T297" s="67">
        <v>2571687</v>
      </c>
      <c r="U297" s="53">
        <v>3122464</v>
      </c>
      <c r="V297" s="68">
        <v>0</v>
      </c>
      <c r="W297" s="68">
        <v>5694151</v>
      </c>
    </row>
    <row r="298" spans="1:23" ht="12.75">
      <c r="A298" s="31" t="s">
        <v>28</v>
      </c>
      <c r="B298" s="32" t="s">
        <v>538</v>
      </c>
      <c r="C298" s="33" t="s">
        <v>539</v>
      </c>
      <c r="D298" s="52">
        <v>28089221</v>
      </c>
      <c r="E298" s="53">
        <v>28089221</v>
      </c>
      <c r="F298" s="53">
        <v>16172834</v>
      </c>
      <c r="G298" s="6">
        <f t="shared" si="56"/>
        <v>0.5757665547221833</v>
      </c>
      <c r="H298" s="67">
        <v>2441888</v>
      </c>
      <c r="I298" s="53">
        <v>1237492</v>
      </c>
      <c r="J298" s="68">
        <v>1418287</v>
      </c>
      <c r="K298" s="68">
        <v>5097667</v>
      </c>
      <c r="L298" s="67">
        <v>1333504</v>
      </c>
      <c r="M298" s="53">
        <v>1580029</v>
      </c>
      <c r="N298" s="68">
        <v>925751</v>
      </c>
      <c r="O298" s="68">
        <v>3839284</v>
      </c>
      <c r="P298" s="67">
        <v>1123124</v>
      </c>
      <c r="Q298" s="53">
        <v>1563983</v>
      </c>
      <c r="R298" s="68">
        <v>978934</v>
      </c>
      <c r="S298" s="68">
        <v>3666041</v>
      </c>
      <c r="T298" s="67">
        <v>1239350</v>
      </c>
      <c r="U298" s="53">
        <v>1105485</v>
      </c>
      <c r="V298" s="68">
        <v>1225007</v>
      </c>
      <c r="W298" s="68">
        <v>3569842</v>
      </c>
    </row>
    <row r="299" spans="1:23" ht="12.75">
      <c r="A299" s="31" t="s">
        <v>28</v>
      </c>
      <c r="B299" s="32" t="s">
        <v>540</v>
      </c>
      <c r="C299" s="33" t="s">
        <v>541</v>
      </c>
      <c r="D299" s="52">
        <v>38177625</v>
      </c>
      <c r="E299" s="53">
        <v>59957075</v>
      </c>
      <c r="F299" s="53">
        <v>33057258</v>
      </c>
      <c r="G299" s="6">
        <f t="shared" si="56"/>
        <v>0.551348744080661</v>
      </c>
      <c r="H299" s="67">
        <v>3088687</v>
      </c>
      <c r="I299" s="53">
        <v>2319428</v>
      </c>
      <c r="J299" s="68">
        <v>3762157</v>
      </c>
      <c r="K299" s="68">
        <v>9170272</v>
      </c>
      <c r="L299" s="67">
        <v>2231085</v>
      </c>
      <c r="M299" s="53">
        <v>2890390</v>
      </c>
      <c r="N299" s="68">
        <v>2726469</v>
      </c>
      <c r="O299" s="68">
        <v>7847944</v>
      </c>
      <c r="P299" s="67">
        <v>2474592</v>
      </c>
      <c r="Q299" s="53">
        <v>2849469</v>
      </c>
      <c r="R299" s="68">
        <v>2891746</v>
      </c>
      <c r="S299" s="68">
        <v>8215807</v>
      </c>
      <c r="T299" s="67">
        <v>2491531</v>
      </c>
      <c r="U299" s="53">
        <v>2976301</v>
      </c>
      <c r="V299" s="68">
        <v>2355403</v>
      </c>
      <c r="W299" s="68">
        <v>7823235</v>
      </c>
    </row>
    <row r="300" spans="1:23" ht="12.75">
      <c r="A300" s="31" t="s">
        <v>28</v>
      </c>
      <c r="B300" s="32" t="s">
        <v>542</v>
      </c>
      <c r="C300" s="33" t="s">
        <v>543</v>
      </c>
      <c r="D300" s="52">
        <v>72608235</v>
      </c>
      <c r="E300" s="53">
        <v>72608235</v>
      </c>
      <c r="F300" s="53">
        <v>72917124</v>
      </c>
      <c r="G300" s="6">
        <f t="shared" si="56"/>
        <v>1.0042541868701256</v>
      </c>
      <c r="H300" s="67">
        <v>4936927</v>
      </c>
      <c r="I300" s="53">
        <v>3530550</v>
      </c>
      <c r="J300" s="68">
        <v>3530550</v>
      </c>
      <c r="K300" s="68">
        <v>11998027</v>
      </c>
      <c r="L300" s="67">
        <v>4028386</v>
      </c>
      <c r="M300" s="53">
        <v>7383028</v>
      </c>
      <c r="N300" s="68">
        <v>6012471</v>
      </c>
      <c r="O300" s="68">
        <v>17423885</v>
      </c>
      <c r="P300" s="67">
        <v>6938468</v>
      </c>
      <c r="Q300" s="53">
        <v>6730122</v>
      </c>
      <c r="R300" s="68">
        <v>6024849</v>
      </c>
      <c r="S300" s="68">
        <v>19693439</v>
      </c>
      <c r="T300" s="67">
        <v>5834156</v>
      </c>
      <c r="U300" s="53">
        <v>5649602</v>
      </c>
      <c r="V300" s="68">
        <v>12318015</v>
      </c>
      <c r="W300" s="68">
        <v>23801773</v>
      </c>
    </row>
    <row r="301" spans="1:23" ht="12.75">
      <c r="A301" s="31" t="s">
        <v>28</v>
      </c>
      <c r="B301" s="32" t="s">
        <v>544</v>
      </c>
      <c r="C301" s="33" t="s">
        <v>545</v>
      </c>
      <c r="D301" s="52">
        <v>166277</v>
      </c>
      <c r="E301" s="53">
        <v>110765000</v>
      </c>
      <c r="F301" s="53">
        <v>73562560</v>
      </c>
      <c r="G301" s="6">
        <f t="shared" si="56"/>
        <v>0.6641318105899878</v>
      </c>
      <c r="H301" s="67">
        <v>8433689</v>
      </c>
      <c r="I301" s="53">
        <v>6044073</v>
      </c>
      <c r="J301" s="68">
        <v>5701167</v>
      </c>
      <c r="K301" s="68">
        <v>20178929</v>
      </c>
      <c r="L301" s="67">
        <v>4968688</v>
      </c>
      <c r="M301" s="53">
        <v>6080391</v>
      </c>
      <c r="N301" s="68">
        <v>5180845</v>
      </c>
      <c r="O301" s="68">
        <v>16229924</v>
      </c>
      <c r="P301" s="67">
        <v>4613806</v>
      </c>
      <c r="Q301" s="53">
        <v>7163180</v>
      </c>
      <c r="R301" s="68">
        <v>3456132</v>
      </c>
      <c r="S301" s="68">
        <v>15233118</v>
      </c>
      <c r="T301" s="67">
        <v>4350331</v>
      </c>
      <c r="U301" s="53">
        <v>12052774</v>
      </c>
      <c r="V301" s="68">
        <v>5517484</v>
      </c>
      <c r="W301" s="68">
        <v>21920589</v>
      </c>
    </row>
    <row r="302" spans="1:23" ht="12.75">
      <c r="A302" s="31" t="s">
        <v>47</v>
      </c>
      <c r="B302" s="32" t="s">
        <v>546</v>
      </c>
      <c r="C302" s="33" t="s">
        <v>547</v>
      </c>
      <c r="D302" s="52">
        <v>56062453</v>
      </c>
      <c r="E302" s="53">
        <v>56062453</v>
      </c>
      <c r="F302" s="53">
        <v>62829708</v>
      </c>
      <c r="G302" s="6">
        <f t="shared" si="56"/>
        <v>1.1207092204830924</v>
      </c>
      <c r="H302" s="67">
        <v>5719408</v>
      </c>
      <c r="I302" s="53">
        <v>2552754</v>
      </c>
      <c r="J302" s="68">
        <v>6405419</v>
      </c>
      <c r="K302" s="68">
        <v>14677581</v>
      </c>
      <c r="L302" s="67">
        <v>7449170</v>
      </c>
      <c r="M302" s="53">
        <v>6038233</v>
      </c>
      <c r="N302" s="68">
        <v>3937759</v>
      </c>
      <c r="O302" s="68">
        <v>17425162</v>
      </c>
      <c r="P302" s="67">
        <v>5799339</v>
      </c>
      <c r="Q302" s="53">
        <v>6114213</v>
      </c>
      <c r="R302" s="68">
        <v>4484627</v>
      </c>
      <c r="S302" s="68">
        <v>16398179</v>
      </c>
      <c r="T302" s="67">
        <v>3722863</v>
      </c>
      <c r="U302" s="53">
        <v>5547512</v>
      </c>
      <c r="V302" s="68">
        <v>5058411</v>
      </c>
      <c r="W302" s="68">
        <v>14328786</v>
      </c>
    </row>
    <row r="303" spans="1:23" ht="16.5">
      <c r="A303" s="34"/>
      <c r="B303" s="35" t="s">
        <v>548</v>
      </c>
      <c r="C303" s="36"/>
      <c r="D303" s="54">
        <f>SUM(D294:D302)</f>
        <v>507392117</v>
      </c>
      <c r="E303" s="55">
        <f>SUM(E294:E302)</f>
        <v>649529157</v>
      </c>
      <c r="F303" s="55">
        <f>SUM(F294:F302)</f>
        <v>554971591</v>
      </c>
      <c r="G303" s="7">
        <f t="shared" si="56"/>
        <v>0.8544213681850159</v>
      </c>
      <c r="H303" s="69">
        <f aca="true" t="shared" si="59" ref="H303:W303">SUM(H294:H302)</f>
        <v>49448684</v>
      </c>
      <c r="I303" s="55">
        <f t="shared" si="59"/>
        <v>40369555</v>
      </c>
      <c r="J303" s="70">
        <f t="shared" si="59"/>
        <v>44299425</v>
      </c>
      <c r="K303" s="70">
        <f t="shared" si="59"/>
        <v>134117664</v>
      </c>
      <c r="L303" s="69">
        <f t="shared" si="59"/>
        <v>42826595</v>
      </c>
      <c r="M303" s="55">
        <f t="shared" si="59"/>
        <v>51784765</v>
      </c>
      <c r="N303" s="70">
        <f t="shared" si="59"/>
        <v>43766019</v>
      </c>
      <c r="O303" s="70">
        <f t="shared" si="59"/>
        <v>138377379</v>
      </c>
      <c r="P303" s="69">
        <f t="shared" si="59"/>
        <v>43410690</v>
      </c>
      <c r="Q303" s="55">
        <f t="shared" si="59"/>
        <v>47434523</v>
      </c>
      <c r="R303" s="70">
        <f t="shared" si="59"/>
        <v>42982485</v>
      </c>
      <c r="S303" s="70">
        <f t="shared" si="59"/>
        <v>133827698</v>
      </c>
      <c r="T303" s="69">
        <f t="shared" si="59"/>
        <v>38588950</v>
      </c>
      <c r="U303" s="55">
        <f t="shared" si="59"/>
        <v>51048863</v>
      </c>
      <c r="V303" s="70">
        <f t="shared" si="59"/>
        <v>59011037</v>
      </c>
      <c r="W303" s="70">
        <f t="shared" si="59"/>
        <v>148648850</v>
      </c>
    </row>
    <row r="304" spans="1:23" ht="12.75">
      <c r="A304" s="31" t="s">
        <v>28</v>
      </c>
      <c r="B304" s="32" t="s">
        <v>549</v>
      </c>
      <c r="C304" s="33" t="s">
        <v>550</v>
      </c>
      <c r="D304" s="52">
        <v>19827212</v>
      </c>
      <c r="E304" s="53">
        <v>21321916</v>
      </c>
      <c r="F304" s="53">
        <v>21962766</v>
      </c>
      <c r="G304" s="6">
        <f t="shared" si="56"/>
        <v>1.0300559293076663</v>
      </c>
      <c r="H304" s="67">
        <v>2734998</v>
      </c>
      <c r="I304" s="53">
        <v>2734323</v>
      </c>
      <c r="J304" s="68">
        <v>2422092</v>
      </c>
      <c r="K304" s="68">
        <v>7891413</v>
      </c>
      <c r="L304" s="67">
        <v>2585858</v>
      </c>
      <c r="M304" s="53">
        <v>2232816</v>
      </c>
      <c r="N304" s="68">
        <v>2404216</v>
      </c>
      <c r="O304" s="68">
        <v>7222890</v>
      </c>
      <c r="P304" s="67">
        <v>1623169</v>
      </c>
      <c r="Q304" s="53">
        <v>1220993</v>
      </c>
      <c r="R304" s="68">
        <v>2048219</v>
      </c>
      <c r="S304" s="68">
        <v>4892381</v>
      </c>
      <c r="T304" s="67">
        <v>1956082</v>
      </c>
      <c r="U304" s="53">
        <v>0</v>
      </c>
      <c r="V304" s="68">
        <v>0</v>
      </c>
      <c r="W304" s="68">
        <v>1956082</v>
      </c>
    </row>
    <row r="305" spans="1:23" ht="12.75">
      <c r="A305" s="31" t="s">
        <v>28</v>
      </c>
      <c r="B305" s="32" t="s">
        <v>551</v>
      </c>
      <c r="C305" s="33" t="s">
        <v>552</v>
      </c>
      <c r="D305" s="52">
        <v>128594634</v>
      </c>
      <c r="E305" s="53">
        <v>116923969</v>
      </c>
      <c r="F305" s="53">
        <v>111572348</v>
      </c>
      <c r="G305" s="6">
        <f t="shared" si="56"/>
        <v>0.9542299064445888</v>
      </c>
      <c r="H305" s="67">
        <v>8225713</v>
      </c>
      <c r="I305" s="53">
        <v>10133113</v>
      </c>
      <c r="J305" s="68">
        <v>6006312</v>
      </c>
      <c r="K305" s="68">
        <v>24365138</v>
      </c>
      <c r="L305" s="67">
        <v>11417873</v>
      </c>
      <c r="M305" s="53">
        <v>8819636</v>
      </c>
      <c r="N305" s="68">
        <v>8011405</v>
      </c>
      <c r="O305" s="68">
        <v>28248914</v>
      </c>
      <c r="P305" s="67">
        <v>13021332</v>
      </c>
      <c r="Q305" s="53">
        <v>9746527</v>
      </c>
      <c r="R305" s="68">
        <v>8960835</v>
      </c>
      <c r="S305" s="68">
        <v>31728694</v>
      </c>
      <c r="T305" s="67">
        <v>8137945</v>
      </c>
      <c r="U305" s="53">
        <v>8958000</v>
      </c>
      <c r="V305" s="68">
        <v>10133657</v>
      </c>
      <c r="W305" s="68">
        <v>27229602</v>
      </c>
    </row>
    <row r="306" spans="1:23" ht="12.75">
      <c r="A306" s="31" t="s">
        <v>28</v>
      </c>
      <c r="B306" s="32" t="s">
        <v>553</v>
      </c>
      <c r="C306" s="33" t="s">
        <v>554</v>
      </c>
      <c r="D306" s="52">
        <v>375173223</v>
      </c>
      <c r="E306" s="53">
        <v>387406885</v>
      </c>
      <c r="F306" s="53">
        <v>363994331</v>
      </c>
      <c r="G306" s="6">
        <f t="shared" si="56"/>
        <v>0.939565983707285</v>
      </c>
      <c r="H306" s="67">
        <v>28519580</v>
      </c>
      <c r="I306" s="53">
        <v>32488908</v>
      </c>
      <c r="J306" s="68">
        <v>34647130</v>
      </c>
      <c r="K306" s="68">
        <v>95655618</v>
      </c>
      <c r="L306" s="67">
        <v>27544148</v>
      </c>
      <c r="M306" s="53">
        <v>35711157</v>
      </c>
      <c r="N306" s="68">
        <v>41139435</v>
      </c>
      <c r="O306" s="68">
        <v>104394740</v>
      </c>
      <c r="P306" s="67">
        <v>22506162</v>
      </c>
      <c r="Q306" s="53">
        <v>29867681</v>
      </c>
      <c r="R306" s="68">
        <v>26953979</v>
      </c>
      <c r="S306" s="68">
        <v>79327822</v>
      </c>
      <c r="T306" s="67">
        <v>29555676</v>
      </c>
      <c r="U306" s="53">
        <v>25349870</v>
      </c>
      <c r="V306" s="68">
        <v>29710605</v>
      </c>
      <c r="W306" s="68">
        <v>84616151</v>
      </c>
    </row>
    <row r="307" spans="1:23" ht="12.75">
      <c r="A307" s="31" t="s">
        <v>28</v>
      </c>
      <c r="B307" s="32" t="s">
        <v>555</v>
      </c>
      <c r="C307" s="33" t="s">
        <v>556</v>
      </c>
      <c r="D307" s="52">
        <v>24810720</v>
      </c>
      <c r="E307" s="53">
        <v>24810720</v>
      </c>
      <c r="F307" s="53">
        <v>18210030</v>
      </c>
      <c r="G307" s="6">
        <f t="shared" si="56"/>
        <v>0.7339581438990888</v>
      </c>
      <c r="H307" s="67">
        <v>1258839</v>
      </c>
      <c r="I307" s="53">
        <v>1367780</v>
      </c>
      <c r="J307" s="68">
        <v>1123614</v>
      </c>
      <c r="K307" s="68">
        <v>3750233</v>
      </c>
      <c r="L307" s="67">
        <v>1711328</v>
      </c>
      <c r="M307" s="53">
        <v>2718917</v>
      </c>
      <c r="N307" s="68">
        <v>1210389</v>
      </c>
      <c r="O307" s="68">
        <v>5640634</v>
      </c>
      <c r="P307" s="67">
        <v>1373479</v>
      </c>
      <c r="Q307" s="53">
        <v>2221514</v>
      </c>
      <c r="R307" s="68">
        <v>1652499</v>
      </c>
      <c r="S307" s="68">
        <v>5247492</v>
      </c>
      <c r="T307" s="67">
        <v>1439224</v>
      </c>
      <c r="U307" s="53">
        <v>281038</v>
      </c>
      <c r="V307" s="68">
        <v>1851409</v>
      </c>
      <c r="W307" s="68">
        <v>3571671</v>
      </c>
    </row>
    <row r="308" spans="1:23" ht="12.75">
      <c r="A308" s="31" t="s">
        <v>28</v>
      </c>
      <c r="B308" s="32" t="s">
        <v>557</v>
      </c>
      <c r="C308" s="33" t="s">
        <v>558</v>
      </c>
      <c r="D308" s="52">
        <v>89596516</v>
      </c>
      <c r="E308" s="53">
        <v>89596516</v>
      </c>
      <c r="F308" s="53">
        <v>72741557</v>
      </c>
      <c r="G308" s="6">
        <f t="shared" si="56"/>
        <v>0.8118793034318432</v>
      </c>
      <c r="H308" s="67">
        <v>3758955</v>
      </c>
      <c r="I308" s="53">
        <v>3817760</v>
      </c>
      <c r="J308" s="68">
        <v>7414712</v>
      </c>
      <c r="K308" s="68">
        <v>14991427</v>
      </c>
      <c r="L308" s="67">
        <v>5887414</v>
      </c>
      <c r="M308" s="53">
        <v>8063481</v>
      </c>
      <c r="N308" s="68">
        <v>14753793</v>
      </c>
      <c r="O308" s="68">
        <v>28704688</v>
      </c>
      <c r="P308" s="67">
        <v>6527751</v>
      </c>
      <c r="Q308" s="53">
        <v>4496839</v>
      </c>
      <c r="R308" s="68">
        <v>6439415</v>
      </c>
      <c r="S308" s="68">
        <v>17464005</v>
      </c>
      <c r="T308" s="67">
        <v>5771948</v>
      </c>
      <c r="U308" s="53">
        <v>5809489</v>
      </c>
      <c r="V308" s="68">
        <v>0</v>
      </c>
      <c r="W308" s="68">
        <v>11581437</v>
      </c>
    </row>
    <row r="309" spans="1:23" ht="12.75">
      <c r="A309" s="31" t="s">
        <v>28</v>
      </c>
      <c r="B309" s="32" t="s">
        <v>559</v>
      </c>
      <c r="C309" s="33" t="s">
        <v>560</v>
      </c>
      <c r="D309" s="52">
        <v>52496000</v>
      </c>
      <c r="E309" s="53">
        <v>52496000</v>
      </c>
      <c r="F309" s="53">
        <v>33601753</v>
      </c>
      <c r="G309" s="6">
        <f t="shared" si="56"/>
        <v>0.6400821586406583</v>
      </c>
      <c r="H309" s="67">
        <v>1124895</v>
      </c>
      <c r="I309" s="53">
        <v>3458040</v>
      </c>
      <c r="J309" s="68">
        <v>3763466</v>
      </c>
      <c r="K309" s="68">
        <v>8346401</v>
      </c>
      <c r="L309" s="67">
        <v>3451917</v>
      </c>
      <c r="M309" s="53">
        <v>3839840</v>
      </c>
      <c r="N309" s="68">
        <v>0</v>
      </c>
      <c r="O309" s="68">
        <v>7291757</v>
      </c>
      <c r="P309" s="67">
        <v>4144316</v>
      </c>
      <c r="Q309" s="53">
        <v>3348333</v>
      </c>
      <c r="R309" s="68">
        <v>4184131</v>
      </c>
      <c r="S309" s="68">
        <v>11676780</v>
      </c>
      <c r="T309" s="67">
        <v>2506759</v>
      </c>
      <c r="U309" s="53">
        <v>3780056</v>
      </c>
      <c r="V309" s="68">
        <v>0</v>
      </c>
      <c r="W309" s="68">
        <v>6286815</v>
      </c>
    </row>
    <row r="310" spans="1:23" ht="12.75">
      <c r="A310" s="31" t="s">
        <v>47</v>
      </c>
      <c r="B310" s="32" t="s">
        <v>561</v>
      </c>
      <c r="C310" s="33" t="s">
        <v>562</v>
      </c>
      <c r="D310" s="52">
        <v>73021000</v>
      </c>
      <c r="E310" s="53">
        <v>95095</v>
      </c>
      <c r="F310" s="53">
        <v>86384027</v>
      </c>
      <c r="G310" s="6">
        <f t="shared" si="56"/>
        <v>908.3971502182028</v>
      </c>
      <c r="H310" s="67">
        <v>3272977</v>
      </c>
      <c r="I310" s="53">
        <v>3328534</v>
      </c>
      <c r="J310" s="68">
        <v>4929711</v>
      </c>
      <c r="K310" s="68">
        <v>11531222</v>
      </c>
      <c r="L310" s="67">
        <v>4037546</v>
      </c>
      <c r="M310" s="53">
        <v>5954981</v>
      </c>
      <c r="N310" s="68">
        <v>4345665</v>
      </c>
      <c r="O310" s="68">
        <v>14338192</v>
      </c>
      <c r="P310" s="67">
        <v>3673874</v>
      </c>
      <c r="Q310" s="53">
        <v>3697366</v>
      </c>
      <c r="R310" s="68">
        <v>38920265</v>
      </c>
      <c r="S310" s="68">
        <v>46291505</v>
      </c>
      <c r="T310" s="67">
        <v>3941074</v>
      </c>
      <c r="U310" s="53">
        <v>3502929</v>
      </c>
      <c r="V310" s="68">
        <v>6779105</v>
      </c>
      <c r="W310" s="68">
        <v>14223108</v>
      </c>
    </row>
    <row r="311" spans="1:23" ht="16.5">
      <c r="A311" s="34"/>
      <c r="B311" s="35" t="s">
        <v>563</v>
      </c>
      <c r="C311" s="36"/>
      <c r="D311" s="54">
        <f>SUM(D304:D310)</f>
        <v>763519305</v>
      </c>
      <c r="E311" s="55">
        <f>SUM(E304:E310)</f>
        <v>692651101</v>
      </c>
      <c r="F311" s="55">
        <f>SUM(F304:F310)</f>
        <v>708466812</v>
      </c>
      <c r="G311" s="7">
        <f t="shared" si="56"/>
        <v>1.0228335896343288</v>
      </c>
      <c r="H311" s="69">
        <f aca="true" t="shared" si="60" ref="H311:W311">SUM(H304:H310)</f>
        <v>48895957</v>
      </c>
      <c r="I311" s="55">
        <f t="shared" si="60"/>
        <v>57328458</v>
      </c>
      <c r="J311" s="70">
        <f t="shared" si="60"/>
        <v>60307037</v>
      </c>
      <c r="K311" s="70">
        <f t="shared" si="60"/>
        <v>166531452</v>
      </c>
      <c r="L311" s="69">
        <f t="shared" si="60"/>
        <v>56636084</v>
      </c>
      <c r="M311" s="55">
        <f t="shared" si="60"/>
        <v>67340828</v>
      </c>
      <c r="N311" s="70">
        <f t="shared" si="60"/>
        <v>71864903</v>
      </c>
      <c r="O311" s="70">
        <f t="shared" si="60"/>
        <v>195841815</v>
      </c>
      <c r="P311" s="69">
        <f t="shared" si="60"/>
        <v>52870083</v>
      </c>
      <c r="Q311" s="55">
        <f t="shared" si="60"/>
        <v>54599253</v>
      </c>
      <c r="R311" s="70">
        <f t="shared" si="60"/>
        <v>89159343</v>
      </c>
      <c r="S311" s="70">
        <f t="shared" si="60"/>
        <v>196628679</v>
      </c>
      <c r="T311" s="69">
        <f t="shared" si="60"/>
        <v>53308708</v>
      </c>
      <c r="U311" s="55">
        <f t="shared" si="60"/>
        <v>47681382</v>
      </c>
      <c r="V311" s="70">
        <f t="shared" si="60"/>
        <v>48474776</v>
      </c>
      <c r="W311" s="70">
        <f t="shared" si="60"/>
        <v>149464866</v>
      </c>
    </row>
    <row r="312" spans="1:23" ht="12.75">
      <c r="A312" s="31" t="s">
        <v>28</v>
      </c>
      <c r="B312" s="32" t="s">
        <v>564</v>
      </c>
      <c r="C312" s="33" t="s">
        <v>565</v>
      </c>
      <c r="D312" s="52">
        <v>1198854050</v>
      </c>
      <c r="E312" s="53">
        <v>1275282250</v>
      </c>
      <c r="F312" s="53">
        <v>1074191599</v>
      </c>
      <c r="G312" s="6">
        <f t="shared" si="56"/>
        <v>0.8423167490961314</v>
      </c>
      <c r="H312" s="67">
        <v>145085015</v>
      </c>
      <c r="I312" s="53">
        <v>79345189</v>
      </c>
      <c r="J312" s="68">
        <v>90276041</v>
      </c>
      <c r="K312" s="68">
        <v>314706245</v>
      </c>
      <c r="L312" s="67">
        <v>80944573</v>
      </c>
      <c r="M312" s="53">
        <v>79390279</v>
      </c>
      <c r="N312" s="68">
        <v>79189213</v>
      </c>
      <c r="O312" s="68">
        <v>239524065</v>
      </c>
      <c r="P312" s="67">
        <v>87225815</v>
      </c>
      <c r="Q312" s="53">
        <v>75535798</v>
      </c>
      <c r="R312" s="68">
        <v>76790773</v>
      </c>
      <c r="S312" s="68">
        <v>239552386</v>
      </c>
      <c r="T312" s="67">
        <v>95399439</v>
      </c>
      <c r="U312" s="53">
        <v>83621417</v>
      </c>
      <c r="V312" s="68">
        <v>101388047</v>
      </c>
      <c r="W312" s="68">
        <v>280408903</v>
      </c>
    </row>
    <row r="313" spans="1:23" ht="12.75">
      <c r="A313" s="31" t="s">
        <v>28</v>
      </c>
      <c r="B313" s="32" t="s">
        <v>566</v>
      </c>
      <c r="C313" s="33" t="s">
        <v>567</v>
      </c>
      <c r="D313" s="52">
        <v>92123000</v>
      </c>
      <c r="E313" s="53">
        <v>92123000</v>
      </c>
      <c r="F313" s="53">
        <v>47616658</v>
      </c>
      <c r="G313" s="6">
        <f t="shared" si="56"/>
        <v>0.5168813217111905</v>
      </c>
      <c r="H313" s="67">
        <v>328676</v>
      </c>
      <c r="I313" s="53">
        <v>1335719</v>
      </c>
      <c r="J313" s="68">
        <v>3331449</v>
      </c>
      <c r="K313" s="68">
        <v>4995844</v>
      </c>
      <c r="L313" s="67">
        <v>6987193</v>
      </c>
      <c r="M313" s="53">
        <v>4559740</v>
      </c>
      <c r="N313" s="68">
        <v>8145969</v>
      </c>
      <c r="O313" s="68">
        <v>19692902</v>
      </c>
      <c r="P313" s="67">
        <v>3067474</v>
      </c>
      <c r="Q313" s="53">
        <v>2888674</v>
      </c>
      <c r="R313" s="68">
        <v>2888674</v>
      </c>
      <c r="S313" s="68">
        <v>8844822</v>
      </c>
      <c r="T313" s="67">
        <v>2815535</v>
      </c>
      <c r="U313" s="53">
        <v>4904178</v>
      </c>
      <c r="V313" s="68">
        <v>6363377</v>
      </c>
      <c r="W313" s="68">
        <v>14083090</v>
      </c>
    </row>
    <row r="314" spans="1:23" ht="12.75">
      <c r="A314" s="31" t="s">
        <v>28</v>
      </c>
      <c r="B314" s="32" t="s">
        <v>568</v>
      </c>
      <c r="C314" s="33" t="s">
        <v>569</v>
      </c>
      <c r="D314" s="52">
        <v>79749032</v>
      </c>
      <c r="E314" s="53">
        <v>79749032</v>
      </c>
      <c r="F314" s="53">
        <v>64227491</v>
      </c>
      <c r="G314" s="6">
        <f t="shared" si="56"/>
        <v>0.8053701642422444</v>
      </c>
      <c r="H314" s="67">
        <v>1904364</v>
      </c>
      <c r="I314" s="53">
        <v>6080865</v>
      </c>
      <c r="J314" s="68">
        <v>6674166</v>
      </c>
      <c r="K314" s="68">
        <v>14659395</v>
      </c>
      <c r="L314" s="67">
        <v>4129372</v>
      </c>
      <c r="M314" s="53">
        <v>5842917</v>
      </c>
      <c r="N314" s="68">
        <v>13635388</v>
      </c>
      <c r="O314" s="68">
        <v>23607677</v>
      </c>
      <c r="P314" s="67">
        <v>1122086</v>
      </c>
      <c r="Q314" s="53">
        <v>5664500</v>
      </c>
      <c r="R314" s="68">
        <v>10956365</v>
      </c>
      <c r="S314" s="68">
        <v>17742951</v>
      </c>
      <c r="T314" s="67">
        <v>0</v>
      </c>
      <c r="U314" s="53">
        <v>8217468</v>
      </c>
      <c r="V314" s="68">
        <v>0</v>
      </c>
      <c r="W314" s="68">
        <v>8217468</v>
      </c>
    </row>
    <row r="315" spans="1:23" ht="12.75">
      <c r="A315" s="31" t="s">
        <v>28</v>
      </c>
      <c r="B315" s="32" t="s">
        <v>570</v>
      </c>
      <c r="C315" s="33" t="s">
        <v>571</v>
      </c>
      <c r="D315" s="52">
        <v>164300191</v>
      </c>
      <c r="E315" s="53">
        <v>164300191</v>
      </c>
      <c r="F315" s="53">
        <v>121318131</v>
      </c>
      <c r="G315" s="6">
        <f t="shared" si="56"/>
        <v>0.7383931221358105</v>
      </c>
      <c r="H315" s="67">
        <v>4543938</v>
      </c>
      <c r="I315" s="53">
        <v>11257067</v>
      </c>
      <c r="J315" s="68">
        <v>14637772</v>
      </c>
      <c r="K315" s="68">
        <v>30438777</v>
      </c>
      <c r="L315" s="67">
        <v>8929441</v>
      </c>
      <c r="M315" s="53">
        <v>8548333</v>
      </c>
      <c r="N315" s="68">
        <v>9322108</v>
      </c>
      <c r="O315" s="68">
        <v>26799882</v>
      </c>
      <c r="P315" s="67">
        <v>7572473</v>
      </c>
      <c r="Q315" s="53">
        <v>9893365</v>
      </c>
      <c r="R315" s="68">
        <v>13635169</v>
      </c>
      <c r="S315" s="68">
        <v>31101007</v>
      </c>
      <c r="T315" s="67">
        <v>9926219</v>
      </c>
      <c r="U315" s="53">
        <v>9902096</v>
      </c>
      <c r="V315" s="68">
        <v>13150150</v>
      </c>
      <c r="W315" s="68">
        <v>32978465</v>
      </c>
    </row>
    <row r="316" spans="1:23" ht="12.75">
      <c r="A316" s="31" t="s">
        <v>47</v>
      </c>
      <c r="B316" s="32" t="s">
        <v>572</v>
      </c>
      <c r="C316" s="33" t="s">
        <v>573</v>
      </c>
      <c r="D316" s="52">
        <v>105821260</v>
      </c>
      <c r="E316" s="53">
        <v>112299610</v>
      </c>
      <c r="F316" s="53">
        <v>82305046</v>
      </c>
      <c r="G316" s="6">
        <f t="shared" si="56"/>
        <v>0.7329058934398792</v>
      </c>
      <c r="H316" s="67">
        <v>3956161</v>
      </c>
      <c r="I316" s="53">
        <v>5089020</v>
      </c>
      <c r="J316" s="68">
        <v>5557900</v>
      </c>
      <c r="K316" s="68">
        <v>14603081</v>
      </c>
      <c r="L316" s="67">
        <v>4893721</v>
      </c>
      <c r="M316" s="53">
        <v>6338678</v>
      </c>
      <c r="N316" s="68">
        <v>6859541</v>
      </c>
      <c r="O316" s="68">
        <v>18091940</v>
      </c>
      <c r="P316" s="67">
        <v>6487266</v>
      </c>
      <c r="Q316" s="53">
        <v>5682468</v>
      </c>
      <c r="R316" s="68">
        <v>8045258</v>
      </c>
      <c r="S316" s="68">
        <v>20214992</v>
      </c>
      <c r="T316" s="67">
        <v>5667454</v>
      </c>
      <c r="U316" s="53">
        <v>8188611</v>
      </c>
      <c r="V316" s="68">
        <v>15538968</v>
      </c>
      <c r="W316" s="68">
        <v>29395033</v>
      </c>
    </row>
    <row r="317" spans="1:23" ht="16.5">
      <c r="A317" s="42"/>
      <c r="B317" s="43" t="s">
        <v>574</v>
      </c>
      <c r="C317" s="44"/>
      <c r="D317" s="61">
        <f>SUM(D312:D316)</f>
        <v>1640847533</v>
      </c>
      <c r="E317" s="62">
        <f>SUM(E312:E316)</f>
        <v>1723754083</v>
      </c>
      <c r="F317" s="62">
        <f>SUM(F312:F316)</f>
        <v>1389658925</v>
      </c>
      <c r="G317" s="9">
        <f t="shared" si="56"/>
        <v>0.8061816582220679</v>
      </c>
      <c r="H317" s="74">
        <f aca="true" t="shared" si="61" ref="H317:W317">SUM(H312:H316)</f>
        <v>155818154</v>
      </c>
      <c r="I317" s="62">
        <f t="shared" si="61"/>
        <v>103107860</v>
      </c>
      <c r="J317" s="75">
        <f t="shared" si="61"/>
        <v>120477328</v>
      </c>
      <c r="K317" s="75">
        <f t="shared" si="61"/>
        <v>379403342</v>
      </c>
      <c r="L317" s="74">
        <f t="shared" si="61"/>
        <v>105884300</v>
      </c>
      <c r="M317" s="62">
        <f t="shared" si="61"/>
        <v>104679947</v>
      </c>
      <c r="N317" s="75">
        <f t="shared" si="61"/>
        <v>117152219</v>
      </c>
      <c r="O317" s="75">
        <f t="shared" si="61"/>
        <v>327716466</v>
      </c>
      <c r="P317" s="74">
        <f t="shared" si="61"/>
        <v>105475114</v>
      </c>
      <c r="Q317" s="62">
        <f t="shared" si="61"/>
        <v>99664805</v>
      </c>
      <c r="R317" s="75">
        <f t="shared" si="61"/>
        <v>112316239</v>
      </c>
      <c r="S317" s="75">
        <f t="shared" si="61"/>
        <v>317456158</v>
      </c>
      <c r="T317" s="74">
        <f t="shared" si="61"/>
        <v>113808647</v>
      </c>
      <c r="U317" s="62">
        <f t="shared" si="61"/>
        <v>114833770</v>
      </c>
      <c r="V317" s="75">
        <f t="shared" si="61"/>
        <v>136440542</v>
      </c>
      <c r="W317" s="75">
        <f t="shared" si="61"/>
        <v>365082959</v>
      </c>
    </row>
    <row r="318" spans="1:23" ht="16.5">
      <c r="A318" s="37"/>
      <c r="B318" s="38" t="s">
        <v>575</v>
      </c>
      <c r="C318" s="39"/>
      <c r="D318" s="56">
        <f>SUM(D281:D284,D286:D292,D294:D302,D304:D310,D312:D316)</f>
        <v>3823154175</v>
      </c>
      <c r="E318" s="57">
        <f>SUM(E281:E284,E286:E292,E294:E302,E304:E310,E312:E316)</f>
        <v>4039391503</v>
      </c>
      <c r="F318" s="57">
        <f>SUM(F281:F284,F286:F292,F294:F302,F304:F310,F312:F316)</f>
        <v>3514114777</v>
      </c>
      <c r="G318" s="8">
        <f t="shared" si="56"/>
        <v>0.8699614222563264</v>
      </c>
      <c r="H318" s="71">
        <f aca="true" t="shared" si="62" ref="H318:W318">SUM(H281:H284,H286:H292,H294:H302,H304:H310,H312:H316)</f>
        <v>304897775</v>
      </c>
      <c r="I318" s="57">
        <f t="shared" si="62"/>
        <v>284368444</v>
      </c>
      <c r="J318" s="72">
        <f t="shared" si="62"/>
        <v>296397939</v>
      </c>
      <c r="K318" s="72">
        <f t="shared" si="62"/>
        <v>885664158</v>
      </c>
      <c r="L318" s="71">
        <f t="shared" si="62"/>
        <v>268830983</v>
      </c>
      <c r="M318" s="57">
        <f t="shared" si="62"/>
        <v>309123015</v>
      </c>
      <c r="N318" s="72">
        <f t="shared" si="62"/>
        <v>305881332</v>
      </c>
      <c r="O318" s="72">
        <f t="shared" si="62"/>
        <v>883835330</v>
      </c>
      <c r="P318" s="71">
        <f t="shared" si="62"/>
        <v>270170590</v>
      </c>
      <c r="Q318" s="57">
        <f t="shared" si="62"/>
        <v>267707327</v>
      </c>
      <c r="R318" s="72">
        <f t="shared" si="62"/>
        <v>313533209</v>
      </c>
      <c r="S318" s="72">
        <f t="shared" si="62"/>
        <v>851411126</v>
      </c>
      <c r="T318" s="71">
        <f t="shared" si="62"/>
        <v>274865049</v>
      </c>
      <c r="U318" s="57">
        <f t="shared" si="62"/>
        <v>277773367</v>
      </c>
      <c r="V318" s="72">
        <f t="shared" si="62"/>
        <v>340565747</v>
      </c>
      <c r="W318" s="72">
        <f t="shared" si="62"/>
        <v>893204163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576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22</v>
      </c>
      <c r="B321" s="32" t="s">
        <v>577</v>
      </c>
      <c r="C321" s="33" t="s">
        <v>578</v>
      </c>
      <c r="D321" s="52">
        <v>30720927253</v>
      </c>
      <c r="E321" s="53">
        <v>30125802937</v>
      </c>
      <c r="F321" s="53">
        <v>27808028487</v>
      </c>
      <c r="G321" s="6">
        <f aca="true" t="shared" si="63" ref="G321:G358">IF($E321=0,0,$F321/$E321)</f>
        <v>0.9230634796739857</v>
      </c>
      <c r="H321" s="67">
        <v>1554151782</v>
      </c>
      <c r="I321" s="53">
        <v>2551699863</v>
      </c>
      <c r="J321" s="68">
        <v>2611983729</v>
      </c>
      <c r="K321" s="68">
        <v>6717835374</v>
      </c>
      <c r="L321" s="67">
        <v>2201947077</v>
      </c>
      <c r="M321" s="53">
        <v>2558099728</v>
      </c>
      <c r="N321" s="68">
        <v>2242332095</v>
      </c>
      <c r="O321" s="68">
        <v>7002378900</v>
      </c>
      <c r="P321" s="67">
        <v>2212795106</v>
      </c>
      <c r="Q321" s="53">
        <v>2118014054</v>
      </c>
      <c r="R321" s="68">
        <v>2519168292</v>
      </c>
      <c r="S321" s="68">
        <v>6849977452</v>
      </c>
      <c r="T321" s="67">
        <v>2242186776</v>
      </c>
      <c r="U321" s="53">
        <v>2285827001</v>
      </c>
      <c r="V321" s="68">
        <v>2709822984</v>
      </c>
      <c r="W321" s="68">
        <v>7237836761</v>
      </c>
    </row>
    <row r="322" spans="1:23" ht="16.5">
      <c r="A322" s="34"/>
      <c r="B322" s="35" t="s">
        <v>27</v>
      </c>
      <c r="C322" s="36"/>
      <c r="D322" s="54">
        <f>D321</f>
        <v>30720927253</v>
      </c>
      <c r="E322" s="55">
        <f>E321</f>
        <v>30125802937</v>
      </c>
      <c r="F322" s="55">
        <f>F321</f>
        <v>27808028487</v>
      </c>
      <c r="G322" s="7">
        <f t="shared" si="63"/>
        <v>0.9230634796739857</v>
      </c>
      <c r="H322" s="69">
        <f aca="true" t="shared" si="64" ref="H322:W322">H321</f>
        <v>1554151782</v>
      </c>
      <c r="I322" s="55">
        <f t="shared" si="64"/>
        <v>2551699863</v>
      </c>
      <c r="J322" s="70">
        <f t="shared" si="64"/>
        <v>2611983729</v>
      </c>
      <c r="K322" s="70">
        <f t="shared" si="64"/>
        <v>6717835374</v>
      </c>
      <c r="L322" s="69">
        <f t="shared" si="64"/>
        <v>2201947077</v>
      </c>
      <c r="M322" s="55">
        <f t="shared" si="64"/>
        <v>2558099728</v>
      </c>
      <c r="N322" s="70">
        <f t="shared" si="64"/>
        <v>2242332095</v>
      </c>
      <c r="O322" s="70">
        <f t="shared" si="64"/>
        <v>7002378900</v>
      </c>
      <c r="P322" s="69">
        <f t="shared" si="64"/>
        <v>2212795106</v>
      </c>
      <c r="Q322" s="55">
        <f t="shared" si="64"/>
        <v>2118014054</v>
      </c>
      <c r="R322" s="70">
        <f t="shared" si="64"/>
        <v>2519168292</v>
      </c>
      <c r="S322" s="70">
        <f t="shared" si="64"/>
        <v>6849977452</v>
      </c>
      <c r="T322" s="69">
        <f t="shared" si="64"/>
        <v>2242186776</v>
      </c>
      <c r="U322" s="55">
        <f t="shared" si="64"/>
        <v>2285827001</v>
      </c>
      <c r="V322" s="70">
        <f t="shared" si="64"/>
        <v>2709822984</v>
      </c>
      <c r="W322" s="70">
        <f t="shared" si="64"/>
        <v>7237836761</v>
      </c>
    </row>
    <row r="323" spans="1:23" ht="12.75">
      <c r="A323" s="31" t="s">
        <v>28</v>
      </c>
      <c r="B323" s="32" t="s">
        <v>579</v>
      </c>
      <c r="C323" s="33" t="s">
        <v>580</v>
      </c>
      <c r="D323" s="52">
        <v>169947530</v>
      </c>
      <c r="E323" s="53">
        <v>171577831</v>
      </c>
      <c r="F323" s="53">
        <v>155642899</v>
      </c>
      <c r="G323" s="6">
        <f t="shared" si="63"/>
        <v>0.9071270926603565</v>
      </c>
      <c r="H323" s="67">
        <v>11178445</v>
      </c>
      <c r="I323" s="53">
        <v>13520511</v>
      </c>
      <c r="J323" s="68">
        <v>9889962</v>
      </c>
      <c r="K323" s="68">
        <v>34588918</v>
      </c>
      <c r="L323" s="67">
        <v>14932552</v>
      </c>
      <c r="M323" s="53">
        <v>14998247</v>
      </c>
      <c r="N323" s="68">
        <v>11138023</v>
      </c>
      <c r="O323" s="68">
        <v>41068822</v>
      </c>
      <c r="P323" s="67">
        <v>8602528</v>
      </c>
      <c r="Q323" s="53">
        <v>15475837</v>
      </c>
      <c r="R323" s="68">
        <v>11686424</v>
      </c>
      <c r="S323" s="68">
        <v>35764789</v>
      </c>
      <c r="T323" s="67">
        <v>16577210</v>
      </c>
      <c r="U323" s="53">
        <v>13022891</v>
      </c>
      <c r="V323" s="68">
        <v>14620269</v>
      </c>
      <c r="W323" s="68">
        <v>44220370</v>
      </c>
    </row>
    <row r="324" spans="1:23" ht="12.75">
      <c r="A324" s="31" t="s">
        <v>28</v>
      </c>
      <c r="B324" s="32" t="s">
        <v>581</v>
      </c>
      <c r="C324" s="33" t="s">
        <v>582</v>
      </c>
      <c r="D324" s="52">
        <v>163577414</v>
      </c>
      <c r="E324" s="53">
        <v>170491737</v>
      </c>
      <c r="F324" s="53">
        <v>165689918</v>
      </c>
      <c r="G324" s="6">
        <f t="shared" si="63"/>
        <v>0.9718354737625788</v>
      </c>
      <c r="H324" s="67">
        <v>5030325</v>
      </c>
      <c r="I324" s="53">
        <v>11296116</v>
      </c>
      <c r="J324" s="68">
        <v>10806754</v>
      </c>
      <c r="K324" s="68">
        <v>27133195</v>
      </c>
      <c r="L324" s="67">
        <v>18286447</v>
      </c>
      <c r="M324" s="53">
        <v>17427753</v>
      </c>
      <c r="N324" s="68">
        <v>14490024</v>
      </c>
      <c r="O324" s="68">
        <v>50204224</v>
      </c>
      <c r="P324" s="67">
        <v>13931155</v>
      </c>
      <c r="Q324" s="53">
        <v>15298201</v>
      </c>
      <c r="R324" s="68">
        <v>15046255</v>
      </c>
      <c r="S324" s="68">
        <v>44275611</v>
      </c>
      <c r="T324" s="67">
        <v>13468237</v>
      </c>
      <c r="U324" s="53">
        <v>15100651</v>
      </c>
      <c r="V324" s="68">
        <v>15508000</v>
      </c>
      <c r="W324" s="68">
        <v>44076888</v>
      </c>
    </row>
    <row r="325" spans="1:23" ht="12.75">
      <c r="A325" s="31" t="s">
        <v>28</v>
      </c>
      <c r="B325" s="32" t="s">
        <v>583</v>
      </c>
      <c r="C325" s="33" t="s">
        <v>584</v>
      </c>
      <c r="D325" s="52">
        <v>171868961</v>
      </c>
      <c r="E325" s="53">
        <v>172139356</v>
      </c>
      <c r="F325" s="53">
        <v>182135871</v>
      </c>
      <c r="G325" s="6">
        <f t="shared" si="63"/>
        <v>1.058072222600856</v>
      </c>
      <c r="H325" s="67">
        <v>12439363</v>
      </c>
      <c r="I325" s="53">
        <v>13786992</v>
      </c>
      <c r="J325" s="68">
        <v>9107439</v>
      </c>
      <c r="K325" s="68">
        <v>35333794</v>
      </c>
      <c r="L325" s="67">
        <v>16420585</v>
      </c>
      <c r="M325" s="53">
        <v>20238743</v>
      </c>
      <c r="N325" s="68">
        <v>24738337</v>
      </c>
      <c r="O325" s="68">
        <v>61397665</v>
      </c>
      <c r="P325" s="67">
        <v>11037832</v>
      </c>
      <c r="Q325" s="53">
        <v>8123015</v>
      </c>
      <c r="R325" s="68">
        <v>20688552</v>
      </c>
      <c r="S325" s="68">
        <v>39849399</v>
      </c>
      <c r="T325" s="67">
        <v>16212823</v>
      </c>
      <c r="U325" s="53">
        <v>12932487</v>
      </c>
      <c r="V325" s="68">
        <v>16409703</v>
      </c>
      <c r="W325" s="68">
        <v>45555013</v>
      </c>
    </row>
    <row r="326" spans="1:23" ht="12.75">
      <c r="A326" s="31" t="s">
        <v>28</v>
      </c>
      <c r="B326" s="32" t="s">
        <v>585</v>
      </c>
      <c r="C326" s="33" t="s">
        <v>586</v>
      </c>
      <c r="D326" s="52">
        <v>640355469</v>
      </c>
      <c r="E326" s="53">
        <v>644086147</v>
      </c>
      <c r="F326" s="53">
        <v>518997176</v>
      </c>
      <c r="G326" s="6">
        <f t="shared" si="63"/>
        <v>0.805788446805393</v>
      </c>
      <c r="H326" s="67">
        <v>35761153</v>
      </c>
      <c r="I326" s="53">
        <v>39886096</v>
      </c>
      <c r="J326" s="68">
        <v>29945850</v>
      </c>
      <c r="K326" s="68">
        <v>105593099</v>
      </c>
      <c r="L326" s="67">
        <v>35058042</v>
      </c>
      <c r="M326" s="53">
        <v>65882024</v>
      </c>
      <c r="N326" s="68">
        <v>47962569</v>
      </c>
      <c r="O326" s="68">
        <v>148902635</v>
      </c>
      <c r="P326" s="67">
        <v>37120110</v>
      </c>
      <c r="Q326" s="53">
        <v>27579379</v>
      </c>
      <c r="R326" s="68">
        <v>71608234</v>
      </c>
      <c r="S326" s="68">
        <v>136307723</v>
      </c>
      <c r="T326" s="67">
        <v>38320294</v>
      </c>
      <c r="U326" s="53">
        <v>47613235</v>
      </c>
      <c r="V326" s="68">
        <v>42260190</v>
      </c>
      <c r="W326" s="68">
        <v>128193719</v>
      </c>
    </row>
    <row r="327" spans="1:23" ht="12.75">
      <c r="A327" s="31" t="s">
        <v>28</v>
      </c>
      <c r="B327" s="32" t="s">
        <v>587</v>
      </c>
      <c r="C327" s="33" t="s">
        <v>588</v>
      </c>
      <c r="D327" s="52">
        <v>416987464</v>
      </c>
      <c r="E327" s="53">
        <v>422570312</v>
      </c>
      <c r="F327" s="53">
        <v>352684591</v>
      </c>
      <c r="G327" s="6">
        <f t="shared" si="63"/>
        <v>0.834617532241593</v>
      </c>
      <c r="H327" s="67">
        <v>9904872</v>
      </c>
      <c r="I327" s="53">
        <v>27469195</v>
      </c>
      <c r="J327" s="68">
        <v>44990527</v>
      </c>
      <c r="K327" s="68">
        <v>82364594</v>
      </c>
      <c r="L327" s="67">
        <v>23619008</v>
      </c>
      <c r="M327" s="53">
        <v>27021712</v>
      </c>
      <c r="N327" s="68">
        <v>43082134</v>
      </c>
      <c r="O327" s="68">
        <v>93722854</v>
      </c>
      <c r="P327" s="67">
        <v>23681820</v>
      </c>
      <c r="Q327" s="53">
        <v>26879927</v>
      </c>
      <c r="R327" s="68">
        <v>28523245</v>
      </c>
      <c r="S327" s="68">
        <v>79084992</v>
      </c>
      <c r="T327" s="67">
        <v>28938809</v>
      </c>
      <c r="U327" s="53">
        <v>28297681</v>
      </c>
      <c r="V327" s="68">
        <v>40275661</v>
      </c>
      <c r="W327" s="68">
        <v>97512151</v>
      </c>
    </row>
    <row r="328" spans="1:23" ht="12.75">
      <c r="A328" s="31" t="s">
        <v>47</v>
      </c>
      <c r="B328" s="32" t="s">
        <v>589</v>
      </c>
      <c r="C328" s="33" t="s">
        <v>590</v>
      </c>
      <c r="D328" s="52">
        <v>273554860</v>
      </c>
      <c r="E328" s="53">
        <v>292120860</v>
      </c>
      <c r="F328" s="53">
        <v>261723199</v>
      </c>
      <c r="G328" s="6">
        <f t="shared" si="63"/>
        <v>0.895941491477192</v>
      </c>
      <c r="H328" s="67">
        <v>7388999</v>
      </c>
      <c r="I328" s="53">
        <v>19881447</v>
      </c>
      <c r="J328" s="68">
        <v>22264374</v>
      </c>
      <c r="K328" s="68">
        <v>49534820</v>
      </c>
      <c r="L328" s="67">
        <v>14631873</v>
      </c>
      <c r="M328" s="53">
        <v>21469026</v>
      </c>
      <c r="N328" s="68">
        <v>45067580</v>
      </c>
      <c r="O328" s="68">
        <v>81168479</v>
      </c>
      <c r="P328" s="67">
        <v>33104168</v>
      </c>
      <c r="Q328" s="53">
        <v>17644603</v>
      </c>
      <c r="R328" s="68">
        <v>18340528</v>
      </c>
      <c r="S328" s="68">
        <v>69089299</v>
      </c>
      <c r="T328" s="67">
        <v>18855856</v>
      </c>
      <c r="U328" s="53">
        <v>17621744</v>
      </c>
      <c r="V328" s="68">
        <v>25453001</v>
      </c>
      <c r="W328" s="68">
        <v>61930601</v>
      </c>
    </row>
    <row r="329" spans="1:23" ht="16.5">
      <c r="A329" s="34"/>
      <c r="B329" s="35" t="s">
        <v>591</v>
      </c>
      <c r="C329" s="36"/>
      <c r="D329" s="54">
        <f>SUM(D323:D328)</f>
        <v>1836291698</v>
      </c>
      <c r="E329" s="55">
        <f>SUM(E323:E328)</f>
        <v>1872986243</v>
      </c>
      <c r="F329" s="55">
        <f>SUM(F323:F328)</f>
        <v>1636873654</v>
      </c>
      <c r="G329" s="7">
        <f t="shared" si="63"/>
        <v>0.8739378946949372</v>
      </c>
      <c r="H329" s="69">
        <f aca="true" t="shared" si="65" ref="H329:W329">SUM(H323:H328)</f>
        <v>81703157</v>
      </c>
      <c r="I329" s="55">
        <f t="shared" si="65"/>
        <v>125840357</v>
      </c>
      <c r="J329" s="70">
        <f t="shared" si="65"/>
        <v>127004906</v>
      </c>
      <c r="K329" s="70">
        <f t="shared" si="65"/>
        <v>334548420</v>
      </c>
      <c r="L329" s="69">
        <f t="shared" si="65"/>
        <v>122948507</v>
      </c>
      <c r="M329" s="55">
        <f t="shared" si="65"/>
        <v>167037505</v>
      </c>
      <c r="N329" s="70">
        <f t="shared" si="65"/>
        <v>186478667</v>
      </c>
      <c r="O329" s="70">
        <f t="shared" si="65"/>
        <v>476464679</v>
      </c>
      <c r="P329" s="69">
        <f t="shared" si="65"/>
        <v>127477613</v>
      </c>
      <c r="Q329" s="55">
        <f t="shared" si="65"/>
        <v>111000962</v>
      </c>
      <c r="R329" s="70">
        <f t="shared" si="65"/>
        <v>165893238</v>
      </c>
      <c r="S329" s="70">
        <f t="shared" si="65"/>
        <v>404371813</v>
      </c>
      <c r="T329" s="69">
        <f t="shared" si="65"/>
        <v>132373229</v>
      </c>
      <c r="U329" s="55">
        <f t="shared" si="65"/>
        <v>134588689</v>
      </c>
      <c r="V329" s="70">
        <f t="shared" si="65"/>
        <v>154526824</v>
      </c>
      <c r="W329" s="70">
        <f t="shared" si="65"/>
        <v>421488742</v>
      </c>
    </row>
    <row r="330" spans="1:23" ht="12.75">
      <c r="A330" s="31" t="s">
        <v>28</v>
      </c>
      <c r="B330" s="32" t="s">
        <v>592</v>
      </c>
      <c r="C330" s="33" t="s">
        <v>593</v>
      </c>
      <c r="D330" s="52">
        <v>287242033</v>
      </c>
      <c r="E330" s="53">
        <v>287176302</v>
      </c>
      <c r="F330" s="53">
        <v>266951599</v>
      </c>
      <c r="G330" s="6">
        <f t="shared" si="63"/>
        <v>0.9295739137973857</v>
      </c>
      <c r="H330" s="67">
        <v>10682337</v>
      </c>
      <c r="I330" s="53">
        <v>31877465</v>
      </c>
      <c r="J330" s="68">
        <v>28367490</v>
      </c>
      <c r="K330" s="68">
        <v>70927292</v>
      </c>
      <c r="L330" s="67">
        <v>18658658</v>
      </c>
      <c r="M330" s="53">
        <v>18726916</v>
      </c>
      <c r="N330" s="68">
        <v>24021858</v>
      </c>
      <c r="O330" s="68">
        <v>61407432</v>
      </c>
      <c r="P330" s="67">
        <v>18120139</v>
      </c>
      <c r="Q330" s="53">
        <v>24846565</v>
      </c>
      <c r="R330" s="68">
        <v>25401695</v>
      </c>
      <c r="S330" s="68">
        <v>68368399</v>
      </c>
      <c r="T330" s="67">
        <v>21059116</v>
      </c>
      <c r="U330" s="53">
        <v>21389505</v>
      </c>
      <c r="V330" s="68">
        <v>23799855</v>
      </c>
      <c r="W330" s="68">
        <v>66248476</v>
      </c>
    </row>
    <row r="331" spans="1:23" ht="12.75">
      <c r="A331" s="31" t="s">
        <v>28</v>
      </c>
      <c r="B331" s="32" t="s">
        <v>594</v>
      </c>
      <c r="C331" s="33" t="s">
        <v>595</v>
      </c>
      <c r="D331" s="52">
        <v>1236786666</v>
      </c>
      <c r="E331" s="53">
        <v>1199885549</v>
      </c>
      <c r="F331" s="53">
        <v>1140984439</v>
      </c>
      <c r="G331" s="6">
        <f t="shared" si="63"/>
        <v>0.9509110597680845</v>
      </c>
      <c r="H331" s="67">
        <v>35097876</v>
      </c>
      <c r="I331" s="53">
        <v>154295998</v>
      </c>
      <c r="J331" s="68">
        <v>129223700</v>
      </c>
      <c r="K331" s="68">
        <v>318617574</v>
      </c>
      <c r="L331" s="67">
        <v>88518309</v>
      </c>
      <c r="M331" s="53">
        <v>117002200</v>
      </c>
      <c r="N331" s="68">
        <v>77865647</v>
      </c>
      <c r="O331" s="68">
        <v>283386156</v>
      </c>
      <c r="P331" s="67">
        <v>59452825</v>
      </c>
      <c r="Q331" s="53">
        <v>97456372</v>
      </c>
      <c r="R331" s="68">
        <v>92700323</v>
      </c>
      <c r="S331" s="68">
        <v>249609520</v>
      </c>
      <c r="T331" s="67">
        <v>68146553</v>
      </c>
      <c r="U331" s="53">
        <v>85640479</v>
      </c>
      <c r="V331" s="68">
        <v>135584157</v>
      </c>
      <c r="W331" s="68">
        <v>289371189</v>
      </c>
    </row>
    <row r="332" spans="1:23" ht="12.75">
      <c r="A332" s="31" t="s">
        <v>28</v>
      </c>
      <c r="B332" s="32" t="s">
        <v>596</v>
      </c>
      <c r="C332" s="33" t="s">
        <v>597</v>
      </c>
      <c r="D332" s="52">
        <v>842801221</v>
      </c>
      <c r="E332" s="53">
        <v>839479775</v>
      </c>
      <c r="F332" s="53">
        <v>664324796</v>
      </c>
      <c r="G332" s="6">
        <f t="shared" si="63"/>
        <v>0.7913529495097127</v>
      </c>
      <c r="H332" s="67">
        <v>27973480</v>
      </c>
      <c r="I332" s="53">
        <v>49268964</v>
      </c>
      <c r="J332" s="68">
        <v>75273618</v>
      </c>
      <c r="K332" s="68">
        <v>152516062</v>
      </c>
      <c r="L332" s="67">
        <v>48086770</v>
      </c>
      <c r="M332" s="53">
        <v>56894986</v>
      </c>
      <c r="N332" s="68">
        <v>57222217</v>
      </c>
      <c r="O332" s="68">
        <v>162203973</v>
      </c>
      <c r="P332" s="67">
        <v>48823441</v>
      </c>
      <c r="Q332" s="53">
        <v>46778270</v>
      </c>
      <c r="R332" s="68">
        <v>48222321</v>
      </c>
      <c r="S332" s="68">
        <v>143824032</v>
      </c>
      <c r="T332" s="67">
        <v>47548177</v>
      </c>
      <c r="U332" s="53">
        <v>46095518</v>
      </c>
      <c r="V332" s="68">
        <v>112137034</v>
      </c>
      <c r="W332" s="68">
        <v>205780729</v>
      </c>
    </row>
    <row r="333" spans="1:23" ht="12.75">
      <c r="A333" s="31" t="s">
        <v>28</v>
      </c>
      <c r="B333" s="32" t="s">
        <v>598</v>
      </c>
      <c r="C333" s="33" t="s">
        <v>599</v>
      </c>
      <c r="D333" s="52">
        <v>635254334</v>
      </c>
      <c r="E333" s="53">
        <v>634245391</v>
      </c>
      <c r="F333" s="53">
        <v>588304481</v>
      </c>
      <c r="G333" s="6">
        <f t="shared" si="63"/>
        <v>0.927566032561047</v>
      </c>
      <c r="H333" s="67">
        <v>26890077</v>
      </c>
      <c r="I333" s="53">
        <v>55356567</v>
      </c>
      <c r="J333" s="68">
        <v>58963610</v>
      </c>
      <c r="K333" s="68">
        <v>141210254</v>
      </c>
      <c r="L333" s="67">
        <v>49059503</v>
      </c>
      <c r="M333" s="53">
        <v>48661813</v>
      </c>
      <c r="N333" s="68">
        <v>48389714</v>
      </c>
      <c r="O333" s="68">
        <v>146111030</v>
      </c>
      <c r="P333" s="67">
        <v>44892736</v>
      </c>
      <c r="Q333" s="53">
        <v>46446401</v>
      </c>
      <c r="R333" s="68">
        <v>55428349</v>
      </c>
      <c r="S333" s="68">
        <v>146767486</v>
      </c>
      <c r="T333" s="67">
        <v>49289088</v>
      </c>
      <c r="U333" s="53">
        <v>48222187</v>
      </c>
      <c r="V333" s="68">
        <v>56704436</v>
      </c>
      <c r="W333" s="68">
        <v>154215711</v>
      </c>
    </row>
    <row r="334" spans="1:23" ht="12.75">
      <c r="A334" s="31" t="s">
        <v>28</v>
      </c>
      <c r="B334" s="32" t="s">
        <v>600</v>
      </c>
      <c r="C334" s="33" t="s">
        <v>601</v>
      </c>
      <c r="D334" s="52">
        <v>428107306</v>
      </c>
      <c r="E334" s="53">
        <v>405569148</v>
      </c>
      <c r="F334" s="53">
        <v>332124990</v>
      </c>
      <c r="G334" s="6">
        <f t="shared" si="63"/>
        <v>0.8189108852037237</v>
      </c>
      <c r="H334" s="67">
        <v>31270639</v>
      </c>
      <c r="I334" s="53">
        <v>32672721</v>
      </c>
      <c r="J334" s="68">
        <v>27826513</v>
      </c>
      <c r="K334" s="68">
        <v>91769873</v>
      </c>
      <c r="L334" s="67">
        <v>27662151</v>
      </c>
      <c r="M334" s="53">
        <v>31203229</v>
      </c>
      <c r="N334" s="68">
        <v>29579602</v>
      </c>
      <c r="O334" s="68">
        <v>88444982</v>
      </c>
      <c r="P334" s="67">
        <v>27891445</v>
      </c>
      <c r="Q334" s="53">
        <v>28428143</v>
      </c>
      <c r="R334" s="68">
        <v>29833345</v>
      </c>
      <c r="S334" s="68">
        <v>86152933</v>
      </c>
      <c r="T334" s="67">
        <v>25219133</v>
      </c>
      <c r="U334" s="53">
        <v>23100591</v>
      </c>
      <c r="V334" s="68">
        <v>17437478</v>
      </c>
      <c r="W334" s="68">
        <v>65757202</v>
      </c>
    </row>
    <row r="335" spans="1:23" ht="12.75">
      <c r="A335" s="31" t="s">
        <v>47</v>
      </c>
      <c r="B335" s="32" t="s">
        <v>602</v>
      </c>
      <c r="C335" s="33" t="s">
        <v>603</v>
      </c>
      <c r="D335" s="52">
        <v>517627519</v>
      </c>
      <c r="E335" s="53">
        <v>460864235</v>
      </c>
      <c r="F335" s="53">
        <v>385116660</v>
      </c>
      <c r="G335" s="6">
        <f t="shared" si="63"/>
        <v>0.8356401533306224</v>
      </c>
      <c r="H335" s="67">
        <v>24302679</v>
      </c>
      <c r="I335" s="53">
        <v>28623864</v>
      </c>
      <c r="J335" s="68">
        <v>27439832</v>
      </c>
      <c r="K335" s="68">
        <v>80366375</v>
      </c>
      <c r="L335" s="67">
        <v>35787348</v>
      </c>
      <c r="M335" s="53">
        <v>34611618</v>
      </c>
      <c r="N335" s="68">
        <v>33176548</v>
      </c>
      <c r="O335" s="68">
        <v>103575514</v>
      </c>
      <c r="P335" s="67">
        <v>28598627</v>
      </c>
      <c r="Q335" s="53">
        <v>32908280</v>
      </c>
      <c r="R335" s="68">
        <v>33329537</v>
      </c>
      <c r="S335" s="68">
        <v>94836444</v>
      </c>
      <c r="T335" s="67">
        <v>33837810</v>
      </c>
      <c r="U335" s="53">
        <v>28264120</v>
      </c>
      <c r="V335" s="68">
        <v>44236397</v>
      </c>
      <c r="W335" s="68">
        <v>106338327</v>
      </c>
    </row>
    <row r="336" spans="1:23" ht="16.5">
      <c r="A336" s="34"/>
      <c r="B336" s="35" t="s">
        <v>604</v>
      </c>
      <c r="C336" s="36"/>
      <c r="D336" s="54">
        <f>SUM(D330:D335)</f>
        <v>3947819079</v>
      </c>
      <c r="E336" s="55">
        <f>SUM(E330:E335)</f>
        <v>3827220400</v>
      </c>
      <c r="F336" s="55">
        <f>SUM(F330:F335)</f>
        <v>3377806965</v>
      </c>
      <c r="G336" s="7">
        <f t="shared" si="63"/>
        <v>0.8825744566474405</v>
      </c>
      <c r="H336" s="69">
        <f aca="true" t="shared" si="66" ref="H336:W336">SUM(H330:H335)</f>
        <v>156217088</v>
      </c>
      <c r="I336" s="55">
        <f t="shared" si="66"/>
        <v>352095579</v>
      </c>
      <c r="J336" s="70">
        <f t="shared" si="66"/>
        <v>347094763</v>
      </c>
      <c r="K336" s="70">
        <f t="shared" si="66"/>
        <v>855407430</v>
      </c>
      <c r="L336" s="69">
        <f t="shared" si="66"/>
        <v>267772739</v>
      </c>
      <c r="M336" s="55">
        <f t="shared" si="66"/>
        <v>307100762</v>
      </c>
      <c r="N336" s="70">
        <f t="shared" si="66"/>
        <v>270255586</v>
      </c>
      <c r="O336" s="70">
        <f t="shared" si="66"/>
        <v>845129087</v>
      </c>
      <c r="P336" s="69">
        <f t="shared" si="66"/>
        <v>227779213</v>
      </c>
      <c r="Q336" s="55">
        <f t="shared" si="66"/>
        <v>276864031</v>
      </c>
      <c r="R336" s="70">
        <f t="shared" si="66"/>
        <v>284915570</v>
      </c>
      <c r="S336" s="70">
        <f t="shared" si="66"/>
        <v>789558814</v>
      </c>
      <c r="T336" s="69">
        <f t="shared" si="66"/>
        <v>245099877</v>
      </c>
      <c r="U336" s="55">
        <f t="shared" si="66"/>
        <v>252712400</v>
      </c>
      <c r="V336" s="70">
        <f t="shared" si="66"/>
        <v>389899357</v>
      </c>
      <c r="W336" s="70">
        <f t="shared" si="66"/>
        <v>887711634</v>
      </c>
    </row>
    <row r="337" spans="1:23" ht="12.75">
      <c r="A337" s="31" t="s">
        <v>28</v>
      </c>
      <c r="B337" s="32" t="s">
        <v>605</v>
      </c>
      <c r="C337" s="33" t="s">
        <v>606</v>
      </c>
      <c r="D337" s="52">
        <v>240517793</v>
      </c>
      <c r="E337" s="53">
        <v>253445731</v>
      </c>
      <c r="F337" s="53">
        <v>216545854</v>
      </c>
      <c r="G337" s="6">
        <f t="shared" si="63"/>
        <v>0.8544071866809231</v>
      </c>
      <c r="H337" s="67">
        <v>12791191</v>
      </c>
      <c r="I337" s="53">
        <v>17864923</v>
      </c>
      <c r="J337" s="68">
        <v>19019227</v>
      </c>
      <c r="K337" s="68">
        <v>49675341</v>
      </c>
      <c r="L337" s="67">
        <v>17349649</v>
      </c>
      <c r="M337" s="53">
        <v>16159383</v>
      </c>
      <c r="N337" s="68">
        <v>22354675</v>
      </c>
      <c r="O337" s="68">
        <v>55863707</v>
      </c>
      <c r="P337" s="67">
        <v>15846617</v>
      </c>
      <c r="Q337" s="53">
        <v>16310379</v>
      </c>
      <c r="R337" s="68">
        <v>19918843</v>
      </c>
      <c r="S337" s="68">
        <v>52075839</v>
      </c>
      <c r="T337" s="67">
        <v>18462887</v>
      </c>
      <c r="U337" s="53">
        <v>17490501</v>
      </c>
      <c r="V337" s="68">
        <v>22977579</v>
      </c>
      <c r="W337" s="68">
        <v>58930967</v>
      </c>
    </row>
    <row r="338" spans="1:23" ht="12.75">
      <c r="A338" s="31" t="s">
        <v>28</v>
      </c>
      <c r="B338" s="32" t="s">
        <v>607</v>
      </c>
      <c r="C338" s="33" t="s">
        <v>608</v>
      </c>
      <c r="D338" s="52">
        <v>728431645</v>
      </c>
      <c r="E338" s="53">
        <v>727404175</v>
      </c>
      <c r="F338" s="53">
        <v>708450977</v>
      </c>
      <c r="G338" s="6">
        <f t="shared" si="63"/>
        <v>0.973944062116498</v>
      </c>
      <c r="H338" s="67">
        <v>33497781</v>
      </c>
      <c r="I338" s="53">
        <v>57838387</v>
      </c>
      <c r="J338" s="68">
        <v>66862089</v>
      </c>
      <c r="K338" s="68">
        <v>158198257</v>
      </c>
      <c r="L338" s="67">
        <v>48909560</v>
      </c>
      <c r="M338" s="53">
        <v>61164685</v>
      </c>
      <c r="N338" s="68">
        <v>59336418</v>
      </c>
      <c r="O338" s="68">
        <v>169410663</v>
      </c>
      <c r="P338" s="67">
        <v>55615604</v>
      </c>
      <c r="Q338" s="53">
        <v>51325146</v>
      </c>
      <c r="R338" s="68">
        <v>57968088</v>
      </c>
      <c r="S338" s="68">
        <v>164908838</v>
      </c>
      <c r="T338" s="67">
        <v>58861013</v>
      </c>
      <c r="U338" s="53">
        <v>59223332</v>
      </c>
      <c r="V338" s="68">
        <v>97848874</v>
      </c>
      <c r="W338" s="68">
        <v>215933219</v>
      </c>
    </row>
    <row r="339" spans="1:23" ht="12.75">
      <c r="A339" s="31" t="s">
        <v>28</v>
      </c>
      <c r="B339" s="32" t="s">
        <v>609</v>
      </c>
      <c r="C339" s="33" t="s">
        <v>610</v>
      </c>
      <c r="D339" s="52">
        <v>179368120</v>
      </c>
      <c r="E339" s="53">
        <v>179368120</v>
      </c>
      <c r="F339" s="53">
        <v>146386873</v>
      </c>
      <c r="G339" s="6">
        <f t="shared" si="63"/>
        <v>0.8161253683207473</v>
      </c>
      <c r="H339" s="67">
        <v>6442924</v>
      </c>
      <c r="I339" s="53">
        <v>12728391</v>
      </c>
      <c r="J339" s="68">
        <v>15815040</v>
      </c>
      <c r="K339" s="68">
        <v>34986355</v>
      </c>
      <c r="L339" s="67">
        <v>12885831</v>
      </c>
      <c r="M339" s="53">
        <v>16662732</v>
      </c>
      <c r="N339" s="68">
        <v>999065</v>
      </c>
      <c r="O339" s="68">
        <v>30547628</v>
      </c>
      <c r="P339" s="67">
        <v>22641149</v>
      </c>
      <c r="Q339" s="53">
        <v>7173645</v>
      </c>
      <c r="R339" s="68">
        <v>637831</v>
      </c>
      <c r="S339" s="68">
        <v>30452625</v>
      </c>
      <c r="T339" s="67">
        <v>19608375</v>
      </c>
      <c r="U339" s="53">
        <v>15229565</v>
      </c>
      <c r="V339" s="68">
        <v>15562325</v>
      </c>
      <c r="W339" s="68">
        <v>50400265</v>
      </c>
    </row>
    <row r="340" spans="1:23" ht="12.75">
      <c r="A340" s="31" t="s">
        <v>28</v>
      </c>
      <c r="B340" s="32" t="s">
        <v>611</v>
      </c>
      <c r="C340" s="33" t="s">
        <v>612</v>
      </c>
      <c r="D340" s="52">
        <v>126693597</v>
      </c>
      <c r="E340" s="53">
        <v>126693597</v>
      </c>
      <c r="F340" s="53">
        <v>100901136</v>
      </c>
      <c r="G340" s="6">
        <f t="shared" si="63"/>
        <v>0.7964185909095312</v>
      </c>
      <c r="H340" s="67">
        <v>3787256</v>
      </c>
      <c r="I340" s="53">
        <v>8814474</v>
      </c>
      <c r="J340" s="68">
        <v>10174116</v>
      </c>
      <c r="K340" s="68">
        <v>22775846</v>
      </c>
      <c r="L340" s="67">
        <v>7100993</v>
      </c>
      <c r="M340" s="53">
        <v>9154114</v>
      </c>
      <c r="N340" s="68">
        <v>7318496</v>
      </c>
      <c r="O340" s="68">
        <v>23573603</v>
      </c>
      <c r="P340" s="67">
        <v>6846453</v>
      </c>
      <c r="Q340" s="53">
        <v>17441685</v>
      </c>
      <c r="R340" s="68">
        <v>7631445</v>
      </c>
      <c r="S340" s="68">
        <v>31919583</v>
      </c>
      <c r="T340" s="67">
        <v>7446040</v>
      </c>
      <c r="U340" s="53">
        <v>7374003</v>
      </c>
      <c r="V340" s="68">
        <v>7812061</v>
      </c>
      <c r="W340" s="68">
        <v>22632104</v>
      </c>
    </row>
    <row r="341" spans="1:23" ht="12.75">
      <c r="A341" s="31" t="s">
        <v>47</v>
      </c>
      <c r="B341" s="32" t="s">
        <v>613</v>
      </c>
      <c r="C341" s="33" t="s">
        <v>614</v>
      </c>
      <c r="D341" s="52">
        <v>111093269</v>
      </c>
      <c r="E341" s="53">
        <v>113774910</v>
      </c>
      <c r="F341" s="53">
        <v>100382428</v>
      </c>
      <c r="G341" s="6">
        <f t="shared" si="63"/>
        <v>0.882289671773856</v>
      </c>
      <c r="H341" s="67">
        <v>5918866</v>
      </c>
      <c r="I341" s="53">
        <v>7491854</v>
      </c>
      <c r="J341" s="68">
        <v>8082040</v>
      </c>
      <c r="K341" s="68">
        <v>21492760</v>
      </c>
      <c r="L341" s="67">
        <v>9504093</v>
      </c>
      <c r="M341" s="53">
        <v>7596256</v>
      </c>
      <c r="N341" s="68">
        <v>8905065</v>
      </c>
      <c r="O341" s="68">
        <v>26005414</v>
      </c>
      <c r="P341" s="67">
        <v>12049008</v>
      </c>
      <c r="Q341" s="53">
        <v>10510431</v>
      </c>
      <c r="R341" s="68">
        <v>8454317</v>
      </c>
      <c r="S341" s="68">
        <v>31013756</v>
      </c>
      <c r="T341" s="67">
        <v>7095673</v>
      </c>
      <c r="U341" s="53">
        <v>7325103</v>
      </c>
      <c r="V341" s="68">
        <v>7449722</v>
      </c>
      <c r="W341" s="68">
        <v>21870498</v>
      </c>
    </row>
    <row r="342" spans="1:23" ht="16.5">
      <c r="A342" s="34"/>
      <c r="B342" s="35" t="s">
        <v>615</v>
      </c>
      <c r="C342" s="36"/>
      <c r="D342" s="54">
        <f>SUM(D337:D341)</f>
        <v>1386104424</v>
      </c>
      <c r="E342" s="55">
        <f>SUM(E337:E341)</f>
        <v>1400686533</v>
      </c>
      <c r="F342" s="55">
        <f>SUM(F337:F341)</f>
        <v>1272667268</v>
      </c>
      <c r="G342" s="7">
        <f t="shared" si="63"/>
        <v>0.9086024874346386</v>
      </c>
      <c r="H342" s="69">
        <f aca="true" t="shared" si="67" ref="H342:W342">SUM(H337:H341)</f>
        <v>62438018</v>
      </c>
      <c r="I342" s="55">
        <f t="shared" si="67"/>
        <v>104738029</v>
      </c>
      <c r="J342" s="70">
        <f t="shared" si="67"/>
        <v>119952512</v>
      </c>
      <c r="K342" s="70">
        <f t="shared" si="67"/>
        <v>287128559</v>
      </c>
      <c r="L342" s="69">
        <f t="shared" si="67"/>
        <v>95750126</v>
      </c>
      <c r="M342" s="55">
        <f t="shared" si="67"/>
        <v>110737170</v>
      </c>
      <c r="N342" s="70">
        <f t="shared" si="67"/>
        <v>98913719</v>
      </c>
      <c r="O342" s="70">
        <f t="shared" si="67"/>
        <v>305401015</v>
      </c>
      <c r="P342" s="69">
        <f t="shared" si="67"/>
        <v>112998831</v>
      </c>
      <c r="Q342" s="55">
        <f t="shared" si="67"/>
        <v>102761286</v>
      </c>
      <c r="R342" s="70">
        <f t="shared" si="67"/>
        <v>94610524</v>
      </c>
      <c r="S342" s="70">
        <f t="shared" si="67"/>
        <v>310370641</v>
      </c>
      <c r="T342" s="69">
        <f t="shared" si="67"/>
        <v>111473988</v>
      </c>
      <c r="U342" s="55">
        <f t="shared" si="67"/>
        <v>106642504</v>
      </c>
      <c r="V342" s="70">
        <f t="shared" si="67"/>
        <v>151650561</v>
      </c>
      <c r="W342" s="70">
        <f t="shared" si="67"/>
        <v>369767053</v>
      </c>
    </row>
    <row r="343" spans="1:23" ht="12.75">
      <c r="A343" s="31" t="s">
        <v>28</v>
      </c>
      <c r="B343" s="32" t="s">
        <v>616</v>
      </c>
      <c r="C343" s="33" t="s">
        <v>617</v>
      </c>
      <c r="D343" s="52">
        <v>78342599</v>
      </c>
      <c r="E343" s="53">
        <v>87516830</v>
      </c>
      <c r="F343" s="53">
        <v>61299122</v>
      </c>
      <c r="G343" s="6">
        <f t="shared" si="63"/>
        <v>0.7004266722183607</v>
      </c>
      <c r="H343" s="67">
        <v>4771583</v>
      </c>
      <c r="I343" s="53">
        <v>5671053</v>
      </c>
      <c r="J343" s="68">
        <v>4785407</v>
      </c>
      <c r="K343" s="68">
        <v>15228043</v>
      </c>
      <c r="L343" s="67">
        <v>4832527</v>
      </c>
      <c r="M343" s="53">
        <v>6216251</v>
      </c>
      <c r="N343" s="68">
        <v>3797764</v>
      </c>
      <c r="O343" s="68">
        <v>14846542</v>
      </c>
      <c r="P343" s="67">
        <v>2416953</v>
      </c>
      <c r="Q343" s="53">
        <v>5346360</v>
      </c>
      <c r="R343" s="68">
        <v>6997760</v>
      </c>
      <c r="S343" s="68">
        <v>14761073</v>
      </c>
      <c r="T343" s="67">
        <v>6512861</v>
      </c>
      <c r="U343" s="53">
        <v>6020688</v>
      </c>
      <c r="V343" s="68">
        <v>3929915</v>
      </c>
      <c r="W343" s="68">
        <v>16463464</v>
      </c>
    </row>
    <row r="344" spans="1:23" ht="12.75">
      <c r="A344" s="31" t="s">
        <v>28</v>
      </c>
      <c r="B344" s="32" t="s">
        <v>618</v>
      </c>
      <c r="C344" s="33" t="s">
        <v>619</v>
      </c>
      <c r="D344" s="52">
        <v>276495612</v>
      </c>
      <c r="E344" s="53">
        <v>279204470</v>
      </c>
      <c r="F344" s="53">
        <v>247760197</v>
      </c>
      <c r="G344" s="6">
        <f t="shared" si="63"/>
        <v>0.887379048766662</v>
      </c>
      <c r="H344" s="67">
        <v>15168723</v>
      </c>
      <c r="I344" s="53">
        <v>20324102</v>
      </c>
      <c r="J344" s="68">
        <v>18677303</v>
      </c>
      <c r="K344" s="68">
        <v>54170128</v>
      </c>
      <c r="L344" s="67">
        <v>18187881</v>
      </c>
      <c r="M344" s="53">
        <v>29615870</v>
      </c>
      <c r="N344" s="68">
        <v>24746219</v>
      </c>
      <c r="O344" s="68">
        <v>72549970</v>
      </c>
      <c r="P344" s="67">
        <v>19278264</v>
      </c>
      <c r="Q344" s="53">
        <v>19460665</v>
      </c>
      <c r="R344" s="68">
        <v>23936264</v>
      </c>
      <c r="S344" s="68">
        <v>62675193</v>
      </c>
      <c r="T344" s="67">
        <v>15316763</v>
      </c>
      <c r="U344" s="53">
        <v>20019098</v>
      </c>
      <c r="V344" s="68">
        <v>23029045</v>
      </c>
      <c r="W344" s="68">
        <v>58364906</v>
      </c>
    </row>
    <row r="345" spans="1:23" ht="12.75">
      <c r="A345" s="31" t="s">
        <v>28</v>
      </c>
      <c r="B345" s="32" t="s">
        <v>620</v>
      </c>
      <c r="C345" s="33" t="s">
        <v>621</v>
      </c>
      <c r="D345" s="52">
        <v>606851362</v>
      </c>
      <c r="E345" s="53">
        <v>629630277</v>
      </c>
      <c r="F345" s="53">
        <v>487800115</v>
      </c>
      <c r="G345" s="6">
        <f t="shared" si="63"/>
        <v>0.7747405625476298</v>
      </c>
      <c r="H345" s="67">
        <v>18434630</v>
      </c>
      <c r="I345" s="53">
        <v>64599048</v>
      </c>
      <c r="J345" s="68">
        <v>27605115</v>
      </c>
      <c r="K345" s="68">
        <v>110638793</v>
      </c>
      <c r="L345" s="67">
        <v>40668860</v>
      </c>
      <c r="M345" s="53">
        <v>37416662</v>
      </c>
      <c r="N345" s="68">
        <v>44723154</v>
      </c>
      <c r="O345" s="68">
        <v>122808676</v>
      </c>
      <c r="P345" s="67">
        <v>49959119</v>
      </c>
      <c r="Q345" s="53">
        <v>37347236</v>
      </c>
      <c r="R345" s="68">
        <v>36149626</v>
      </c>
      <c r="S345" s="68">
        <v>123455981</v>
      </c>
      <c r="T345" s="67">
        <v>38670743</v>
      </c>
      <c r="U345" s="53">
        <v>41401256</v>
      </c>
      <c r="V345" s="68">
        <v>50824666</v>
      </c>
      <c r="W345" s="68">
        <v>130896665</v>
      </c>
    </row>
    <row r="346" spans="1:23" ht="12.75">
      <c r="A346" s="31" t="s">
        <v>28</v>
      </c>
      <c r="B346" s="32" t="s">
        <v>622</v>
      </c>
      <c r="C346" s="33" t="s">
        <v>623</v>
      </c>
      <c r="D346" s="52">
        <v>1133694153</v>
      </c>
      <c r="E346" s="53">
        <v>1162589701</v>
      </c>
      <c r="F346" s="53">
        <v>952605769</v>
      </c>
      <c r="G346" s="6">
        <f t="shared" si="63"/>
        <v>0.8193825974723649</v>
      </c>
      <c r="H346" s="67">
        <v>38954260</v>
      </c>
      <c r="I346" s="53">
        <v>76777226</v>
      </c>
      <c r="J346" s="68">
        <v>83065184</v>
      </c>
      <c r="K346" s="68">
        <v>198796670</v>
      </c>
      <c r="L346" s="67">
        <v>75676134</v>
      </c>
      <c r="M346" s="53">
        <v>87964363</v>
      </c>
      <c r="N346" s="68">
        <v>145320759</v>
      </c>
      <c r="O346" s="68">
        <v>308961256</v>
      </c>
      <c r="P346" s="67">
        <v>72800111</v>
      </c>
      <c r="Q346" s="53">
        <v>61119089</v>
      </c>
      <c r="R346" s="68">
        <v>75144940</v>
      </c>
      <c r="S346" s="68">
        <v>209064140</v>
      </c>
      <c r="T346" s="67">
        <v>57991567</v>
      </c>
      <c r="U346" s="53">
        <v>72344743</v>
      </c>
      <c r="V346" s="68">
        <v>105447393</v>
      </c>
      <c r="W346" s="68">
        <v>235783703</v>
      </c>
    </row>
    <row r="347" spans="1:23" ht="12.75">
      <c r="A347" s="31" t="s">
        <v>28</v>
      </c>
      <c r="B347" s="32" t="s">
        <v>624</v>
      </c>
      <c r="C347" s="33" t="s">
        <v>625</v>
      </c>
      <c r="D347" s="52">
        <v>406740085</v>
      </c>
      <c r="E347" s="53">
        <v>395739290</v>
      </c>
      <c r="F347" s="53">
        <v>339361446</v>
      </c>
      <c r="G347" s="6">
        <f t="shared" si="63"/>
        <v>0.8575379159345032</v>
      </c>
      <c r="H347" s="67">
        <v>23393044</v>
      </c>
      <c r="I347" s="53">
        <v>29055679</v>
      </c>
      <c r="J347" s="68">
        <v>35292961</v>
      </c>
      <c r="K347" s="68">
        <v>87741684</v>
      </c>
      <c r="L347" s="67">
        <v>24703730</v>
      </c>
      <c r="M347" s="53">
        <v>29253440</v>
      </c>
      <c r="N347" s="68">
        <v>30212678</v>
      </c>
      <c r="O347" s="68">
        <v>84169848</v>
      </c>
      <c r="P347" s="67">
        <v>26811716</v>
      </c>
      <c r="Q347" s="53">
        <v>24527763</v>
      </c>
      <c r="R347" s="68">
        <v>34213767</v>
      </c>
      <c r="S347" s="68">
        <v>85553246</v>
      </c>
      <c r="T347" s="67">
        <v>24650010</v>
      </c>
      <c r="U347" s="53">
        <v>24389393</v>
      </c>
      <c r="V347" s="68">
        <v>32857265</v>
      </c>
      <c r="W347" s="68">
        <v>81896668</v>
      </c>
    </row>
    <row r="348" spans="1:23" ht="12.75">
      <c r="A348" s="31" t="s">
        <v>28</v>
      </c>
      <c r="B348" s="32" t="s">
        <v>626</v>
      </c>
      <c r="C348" s="33" t="s">
        <v>627</v>
      </c>
      <c r="D348" s="52">
        <v>330968922</v>
      </c>
      <c r="E348" s="53">
        <v>318490126</v>
      </c>
      <c r="F348" s="53">
        <v>267911196</v>
      </c>
      <c r="G348" s="6">
        <f t="shared" si="63"/>
        <v>0.8411915288073954</v>
      </c>
      <c r="H348" s="67">
        <v>15860238</v>
      </c>
      <c r="I348" s="53">
        <v>20620759</v>
      </c>
      <c r="J348" s="68">
        <v>19801334</v>
      </c>
      <c r="K348" s="68">
        <v>56282331</v>
      </c>
      <c r="L348" s="67">
        <v>12704977</v>
      </c>
      <c r="M348" s="53">
        <v>24061627</v>
      </c>
      <c r="N348" s="68">
        <v>40837350</v>
      </c>
      <c r="O348" s="68">
        <v>77603954</v>
      </c>
      <c r="P348" s="67">
        <v>25753635</v>
      </c>
      <c r="Q348" s="53">
        <v>20424367</v>
      </c>
      <c r="R348" s="68">
        <v>19875691</v>
      </c>
      <c r="S348" s="68">
        <v>66053693</v>
      </c>
      <c r="T348" s="67">
        <v>13792669</v>
      </c>
      <c r="U348" s="53">
        <v>22142246</v>
      </c>
      <c r="V348" s="68">
        <v>32036303</v>
      </c>
      <c r="W348" s="68">
        <v>67971218</v>
      </c>
    </row>
    <row r="349" spans="1:23" ht="12.75">
      <c r="A349" s="31" t="s">
        <v>28</v>
      </c>
      <c r="B349" s="32" t="s">
        <v>628</v>
      </c>
      <c r="C349" s="33" t="s">
        <v>629</v>
      </c>
      <c r="D349" s="52">
        <v>532974220</v>
      </c>
      <c r="E349" s="53">
        <v>528113120</v>
      </c>
      <c r="F349" s="53">
        <v>510639162</v>
      </c>
      <c r="G349" s="6">
        <f t="shared" si="63"/>
        <v>0.9669124713281124</v>
      </c>
      <c r="H349" s="67">
        <v>36936576</v>
      </c>
      <c r="I349" s="53">
        <v>39761517</v>
      </c>
      <c r="J349" s="68">
        <v>47153583</v>
      </c>
      <c r="K349" s="68">
        <v>123851676</v>
      </c>
      <c r="L349" s="67">
        <v>43017054</v>
      </c>
      <c r="M349" s="53">
        <v>49437233</v>
      </c>
      <c r="N349" s="68">
        <v>49509141</v>
      </c>
      <c r="O349" s="68">
        <v>141963428</v>
      </c>
      <c r="P349" s="67">
        <v>41394594</v>
      </c>
      <c r="Q349" s="53">
        <v>31489563</v>
      </c>
      <c r="R349" s="68">
        <v>39612541</v>
      </c>
      <c r="S349" s="68">
        <v>112496698</v>
      </c>
      <c r="T349" s="67">
        <v>37784912</v>
      </c>
      <c r="U349" s="53">
        <v>37878386</v>
      </c>
      <c r="V349" s="68">
        <v>56664062</v>
      </c>
      <c r="W349" s="68">
        <v>132327360</v>
      </c>
    </row>
    <row r="350" spans="1:23" ht="12.75">
      <c r="A350" s="31" t="s">
        <v>47</v>
      </c>
      <c r="B350" s="32" t="s">
        <v>630</v>
      </c>
      <c r="C350" s="33" t="s">
        <v>631</v>
      </c>
      <c r="D350" s="52">
        <v>186599162</v>
      </c>
      <c r="E350" s="53">
        <v>177404943</v>
      </c>
      <c r="F350" s="53">
        <v>132766486</v>
      </c>
      <c r="G350" s="6">
        <f t="shared" si="63"/>
        <v>0.7483809850777382</v>
      </c>
      <c r="H350" s="67">
        <v>9521036</v>
      </c>
      <c r="I350" s="53">
        <v>10463878</v>
      </c>
      <c r="J350" s="68">
        <v>11999988</v>
      </c>
      <c r="K350" s="68">
        <v>31984902</v>
      </c>
      <c r="L350" s="67">
        <v>11017060</v>
      </c>
      <c r="M350" s="53">
        <v>13828195</v>
      </c>
      <c r="N350" s="68">
        <v>10377993</v>
      </c>
      <c r="O350" s="68">
        <v>35223248</v>
      </c>
      <c r="P350" s="67">
        <v>8741002</v>
      </c>
      <c r="Q350" s="53">
        <v>10527817</v>
      </c>
      <c r="R350" s="68">
        <v>10794954</v>
      </c>
      <c r="S350" s="68">
        <v>30063773</v>
      </c>
      <c r="T350" s="67">
        <v>11155981</v>
      </c>
      <c r="U350" s="53">
        <v>11189296</v>
      </c>
      <c r="V350" s="68">
        <v>13149286</v>
      </c>
      <c r="W350" s="68">
        <v>35494563</v>
      </c>
    </row>
    <row r="351" spans="1:23" ht="16.5">
      <c r="A351" s="34"/>
      <c r="B351" s="35" t="s">
        <v>632</v>
      </c>
      <c r="C351" s="36"/>
      <c r="D351" s="54">
        <f>SUM(D343:D350)</f>
        <v>3552666115</v>
      </c>
      <c r="E351" s="55">
        <f>SUM(E343:E350)</f>
        <v>3578688757</v>
      </c>
      <c r="F351" s="55">
        <f>SUM(F343:F350)</f>
        <v>3000143493</v>
      </c>
      <c r="G351" s="7">
        <f t="shared" si="63"/>
        <v>0.8383359651301467</v>
      </c>
      <c r="H351" s="69">
        <f aca="true" t="shared" si="68" ref="H351:W351">SUM(H343:H350)</f>
        <v>163040090</v>
      </c>
      <c r="I351" s="55">
        <f t="shared" si="68"/>
        <v>267273262</v>
      </c>
      <c r="J351" s="70">
        <f t="shared" si="68"/>
        <v>248380875</v>
      </c>
      <c r="K351" s="70">
        <f t="shared" si="68"/>
        <v>678694227</v>
      </c>
      <c r="L351" s="69">
        <f t="shared" si="68"/>
        <v>230808223</v>
      </c>
      <c r="M351" s="55">
        <f t="shared" si="68"/>
        <v>277793641</v>
      </c>
      <c r="N351" s="70">
        <f t="shared" si="68"/>
        <v>349525058</v>
      </c>
      <c r="O351" s="70">
        <f t="shared" si="68"/>
        <v>858126922</v>
      </c>
      <c r="P351" s="69">
        <f t="shared" si="68"/>
        <v>247155394</v>
      </c>
      <c r="Q351" s="55">
        <f t="shared" si="68"/>
        <v>210242860</v>
      </c>
      <c r="R351" s="70">
        <f t="shared" si="68"/>
        <v>246725543</v>
      </c>
      <c r="S351" s="70">
        <f t="shared" si="68"/>
        <v>704123797</v>
      </c>
      <c r="T351" s="69">
        <f t="shared" si="68"/>
        <v>205875506</v>
      </c>
      <c r="U351" s="55">
        <f t="shared" si="68"/>
        <v>235385106</v>
      </c>
      <c r="V351" s="70">
        <f t="shared" si="68"/>
        <v>317937935</v>
      </c>
      <c r="W351" s="70">
        <f t="shared" si="68"/>
        <v>759198547</v>
      </c>
    </row>
    <row r="352" spans="1:23" ht="12.75">
      <c r="A352" s="31" t="s">
        <v>28</v>
      </c>
      <c r="B352" s="32" t="s">
        <v>633</v>
      </c>
      <c r="C352" s="33" t="s">
        <v>634</v>
      </c>
      <c r="D352" s="52">
        <v>34920047</v>
      </c>
      <c r="E352" s="53">
        <v>48254369</v>
      </c>
      <c r="F352" s="53">
        <v>14928016</v>
      </c>
      <c r="G352" s="6">
        <f t="shared" si="63"/>
        <v>0.30936092025159423</v>
      </c>
      <c r="H352" s="67">
        <v>710764</v>
      </c>
      <c r="I352" s="53">
        <v>642551</v>
      </c>
      <c r="J352" s="68">
        <v>936288</v>
      </c>
      <c r="K352" s="68">
        <v>2289603</v>
      </c>
      <c r="L352" s="67">
        <v>998208</v>
      </c>
      <c r="M352" s="53">
        <v>2236062</v>
      </c>
      <c r="N352" s="68">
        <v>1204492</v>
      </c>
      <c r="O352" s="68">
        <v>4438762</v>
      </c>
      <c r="P352" s="67">
        <v>1311539</v>
      </c>
      <c r="Q352" s="53">
        <v>1083708</v>
      </c>
      <c r="R352" s="68">
        <v>1633539</v>
      </c>
      <c r="S352" s="68">
        <v>4028786</v>
      </c>
      <c r="T352" s="67">
        <v>1189954</v>
      </c>
      <c r="U352" s="53">
        <v>1280030</v>
      </c>
      <c r="V352" s="68">
        <v>1700881</v>
      </c>
      <c r="W352" s="68">
        <v>4170865</v>
      </c>
    </row>
    <row r="353" spans="1:23" ht="12.75">
      <c r="A353" s="31" t="s">
        <v>28</v>
      </c>
      <c r="B353" s="32" t="s">
        <v>635</v>
      </c>
      <c r="C353" s="33" t="s">
        <v>636</v>
      </c>
      <c r="D353" s="52">
        <v>39002259</v>
      </c>
      <c r="E353" s="53">
        <v>39578666</v>
      </c>
      <c r="F353" s="53">
        <v>34678558</v>
      </c>
      <c r="G353" s="6">
        <f t="shared" si="63"/>
        <v>0.8761931996394219</v>
      </c>
      <c r="H353" s="67">
        <v>1736186</v>
      </c>
      <c r="I353" s="53">
        <v>2309120</v>
      </c>
      <c r="J353" s="68">
        <v>3475062</v>
      </c>
      <c r="K353" s="68">
        <v>7520368</v>
      </c>
      <c r="L353" s="67">
        <v>1965700</v>
      </c>
      <c r="M353" s="53">
        <v>2940921</v>
      </c>
      <c r="N353" s="68">
        <v>1909562</v>
      </c>
      <c r="O353" s="68">
        <v>6816183</v>
      </c>
      <c r="P353" s="67">
        <v>3416187</v>
      </c>
      <c r="Q353" s="53">
        <v>2453801</v>
      </c>
      <c r="R353" s="68">
        <v>2287316</v>
      </c>
      <c r="S353" s="68">
        <v>8157304</v>
      </c>
      <c r="T353" s="67">
        <v>5257724</v>
      </c>
      <c r="U353" s="53">
        <v>2251299</v>
      </c>
      <c r="V353" s="68">
        <v>4675680</v>
      </c>
      <c r="W353" s="68">
        <v>12184703</v>
      </c>
    </row>
    <row r="354" spans="1:23" ht="12.75">
      <c r="A354" s="31" t="s">
        <v>28</v>
      </c>
      <c r="B354" s="32" t="s">
        <v>637</v>
      </c>
      <c r="C354" s="33" t="s">
        <v>638</v>
      </c>
      <c r="D354" s="52">
        <v>173208241</v>
      </c>
      <c r="E354" s="53">
        <v>173208241</v>
      </c>
      <c r="F354" s="53">
        <v>129122219</v>
      </c>
      <c r="G354" s="6">
        <f t="shared" si="63"/>
        <v>0.7454738773081819</v>
      </c>
      <c r="H354" s="67">
        <v>7085424</v>
      </c>
      <c r="I354" s="53">
        <v>11736112</v>
      </c>
      <c r="J354" s="68">
        <v>13007178</v>
      </c>
      <c r="K354" s="68">
        <v>31828714</v>
      </c>
      <c r="L354" s="67">
        <v>10631905</v>
      </c>
      <c r="M354" s="53">
        <v>13043524</v>
      </c>
      <c r="N354" s="68">
        <v>12164776</v>
      </c>
      <c r="O354" s="68">
        <v>35840205</v>
      </c>
      <c r="P354" s="67">
        <v>10852597</v>
      </c>
      <c r="Q354" s="53">
        <v>9979903</v>
      </c>
      <c r="R354" s="68">
        <v>10421452</v>
      </c>
      <c r="S354" s="68">
        <v>31253952</v>
      </c>
      <c r="T354" s="67">
        <v>9902995</v>
      </c>
      <c r="U354" s="53">
        <v>10083837</v>
      </c>
      <c r="V354" s="68">
        <v>10212516</v>
      </c>
      <c r="W354" s="68">
        <v>30199348</v>
      </c>
    </row>
    <row r="355" spans="1:23" ht="12.75">
      <c r="A355" s="31" t="s">
        <v>47</v>
      </c>
      <c r="B355" s="32" t="s">
        <v>639</v>
      </c>
      <c r="C355" s="33" t="s">
        <v>640</v>
      </c>
      <c r="D355" s="52">
        <v>51745662</v>
      </c>
      <c r="E355" s="53">
        <v>55894268</v>
      </c>
      <c r="F355" s="53">
        <v>49525851</v>
      </c>
      <c r="G355" s="6">
        <f t="shared" si="63"/>
        <v>0.8860631469402194</v>
      </c>
      <c r="H355" s="67">
        <v>3090288</v>
      </c>
      <c r="I355" s="53">
        <v>4721277</v>
      </c>
      <c r="J355" s="68">
        <v>4189586</v>
      </c>
      <c r="K355" s="68">
        <v>12001151</v>
      </c>
      <c r="L355" s="67">
        <v>4870241</v>
      </c>
      <c r="M355" s="53">
        <v>5313000</v>
      </c>
      <c r="N355" s="68">
        <v>4831247</v>
      </c>
      <c r="O355" s="68">
        <v>15014488</v>
      </c>
      <c r="P355" s="67">
        <v>3639313</v>
      </c>
      <c r="Q355" s="53">
        <v>3606515</v>
      </c>
      <c r="R355" s="68">
        <v>3945005</v>
      </c>
      <c r="S355" s="68">
        <v>11190833</v>
      </c>
      <c r="T355" s="67">
        <v>2853546</v>
      </c>
      <c r="U355" s="53">
        <v>3664247</v>
      </c>
      <c r="V355" s="68">
        <v>4801586</v>
      </c>
      <c r="W355" s="68">
        <v>11319379</v>
      </c>
    </row>
    <row r="356" spans="1:23" ht="16.5">
      <c r="A356" s="42"/>
      <c r="B356" s="43" t="s">
        <v>641</v>
      </c>
      <c r="C356" s="44"/>
      <c r="D356" s="61">
        <f>SUM(D352:D355)</f>
        <v>298876209</v>
      </c>
      <c r="E356" s="62">
        <f>SUM(E352:E355)</f>
        <v>316935544</v>
      </c>
      <c r="F356" s="62">
        <f>SUM(F352:F355)</f>
        <v>228254644</v>
      </c>
      <c r="G356" s="9">
        <f t="shared" si="63"/>
        <v>0.7201926332377538</v>
      </c>
      <c r="H356" s="74">
        <f aca="true" t="shared" si="69" ref="H356:W356">SUM(H352:H355)</f>
        <v>12622662</v>
      </c>
      <c r="I356" s="62">
        <f t="shared" si="69"/>
        <v>19409060</v>
      </c>
      <c r="J356" s="75">
        <f t="shared" si="69"/>
        <v>21608114</v>
      </c>
      <c r="K356" s="75">
        <f t="shared" si="69"/>
        <v>53639836</v>
      </c>
      <c r="L356" s="74">
        <f t="shared" si="69"/>
        <v>18466054</v>
      </c>
      <c r="M356" s="62">
        <f t="shared" si="69"/>
        <v>23533507</v>
      </c>
      <c r="N356" s="75">
        <f t="shared" si="69"/>
        <v>20110077</v>
      </c>
      <c r="O356" s="75">
        <f t="shared" si="69"/>
        <v>62109638</v>
      </c>
      <c r="P356" s="74">
        <f t="shared" si="69"/>
        <v>19219636</v>
      </c>
      <c r="Q356" s="62">
        <f t="shared" si="69"/>
        <v>17123927</v>
      </c>
      <c r="R356" s="75">
        <f t="shared" si="69"/>
        <v>18287312</v>
      </c>
      <c r="S356" s="75">
        <f t="shared" si="69"/>
        <v>54630875</v>
      </c>
      <c r="T356" s="74">
        <f t="shared" si="69"/>
        <v>19204219</v>
      </c>
      <c r="U356" s="62">
        <f t="shared" si="69"/>
        <v>17279413</v>
      </c>
      <c r="V356" s="75">
        <f t="shared" si="69"/>
        <v>21390663</v>
      </c>
      <c r="W356" s="75">
        <f t="shared" si="69"/>
        <v>57874295</v>
      </c>
    </row>
    <row r="357" spans="1:23" ht="16.5">
      <c r="A357" s="45"/>
      <c r="B357" s="46" t="s">
        <v>642</v>
      </c>
      <c r="C357" s="47"/>
      <c r="D357" s="63">
        <f>SUM(D321,D323:D328,D330:D335,D337:D341,D343:D350,D352:D355)</f>
        <v>41742684778</v>
      </c>
      <c r="E357" s="64">
        <f>SUM(E321,E323:E328,E330:E335,E337:E341,E343:E350,E352:E355)</f>
        <v>41122320414</v>
      </c>
      <c r="F357" s="64">
        <f>SUM(F321,F323:F328,F330:F335,F337:F341,F343:F350,F352:F355)</f>
        <v>37323774511</v>
      </c>
      <c r="G357" s="10">
        <f t="shared" si="63"/>
        <v>0.9076281234921074</v>
      </c>
      <c r="H357" s="76">
        <f aca="true" t="shared" si="70" ref="H357:W357">SUM(H321,H323:H328,H330:H335,H337:H341,H343:H350,H352:H355)</f>
        <v>2030172797</v>
      </c>
      <c r="I357" s="64">
        <f t="shared" si="70"/>
        <v>3421056150</v>
      </c>
      <c r="J357" s="77">
        <f t="shared" si="70"/>
        <v>3476024899</v>
      </c>
      <c r="K357" s="77">
        <f t="shared" si="70"/>
        <v>8927253846</v>
      </c>
      <c r="L357" s="76">
        <f t="shared" si="70"/>
        <v>2937692726</v>
      </c>
      <c r="M357" s="64">
        <f t="shared" si="70"/>
        <v>3444302313</v>
      </c>
      <c r="N357" s="77">
        <f t="shared" si="70"/>
        <v>3167615202</v>
      </c>
      <c r="O357" s="77">
        <f t="shared" si="70"/>
        <v>9549610241</v>
      </c>
      <c r="P357" s="76">
        <f t="shared" si="70"/>
        <v>2947425793</v>
      </c>
      <c r="Q357" s="64">
        <f t="shared" si="70"/>
        <v>2836007120</v>
      </c>
      <c r="R357" s="77">
        <f t="shared" si="70"/>
        <v>3329600479</v>
      </c>
      <c r="S357" s="77">
        <f t="shared" si="70"/>
        <v>9113033392</v>
      </c>
      <c r="T357" s="76">
        <f t="shared" si="70"/>
        <v>2956213595</v>
      </c>
      <c r="U357" s="64">
        <f t="shared" si="70"/>
        <v>3032435113</v>
      </c>
      <c r="V357" s="77">
        <f t="shared" si="70"/>
        <v>3745228324</v>
      </c>
      <c r="W357" s="77">
        <f t="shared" si="70"/>
        <v>9733877032</v>
      </c>
    </row>
    <row r="358" spans="1:23" ht="16.5">
      <c r="A358" s="48"/>
      <c r="B358" s="49" t="s">
        <v>643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215901905648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219016426771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200621810496</v>
      </c>
      <c r="G358" s="51">
        <f t="shared" si="63"/>
        <v>0.9160126181118227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13349509491</v>
      </c>
      <c r="I358" s="79">
        <f t="shared" si="71"/>
        <v>17965702927</v>
      </c>
      <c r="J358" s="80">
        <f t="shared" si="71"/>
        <v>17561244184</v>
      </c>
      <c r="K358" s="80">
        <f t="shared" si="71"/>
        <v>48876456602</v>
      </c>
      <c r="L358" s="78">
        <f t="shared" si="71"/>
        <v>15425078541</v>
      </c>
      <c r="M358" s="79">
        <f t="shared" si="71"/>
        <v>17270058464</v>
      </c>
      <c r="N358" s="80">
        <f t="shared" si="71"/>
        <v>16458683334</v>
      </c>
      <c r="O358" s="80">
        <f t="shared" si="71"/>
        <v>49153820339</v>
      </c>
      <c r="P358" s="78">
        <f t="shared" si="71"/>
        <v>15386791712</v>
      </c>
      <c r="Q358" s="79">
        <f t="shared" si="71"/>
        <v>15919014158</v>
      </c>
      <c r="R358" s="80">
        <f t="shared" si="71"/>
        <v>16803019831</v>
      </c>
      <c r="S358" s="80">
        <f t="shared" si="71"/>
        <v>48108825701</v>
      </c>
      <c r="T358" s="78">
        <f t="shared" si="71"/>
        <v>15309691809</v>
      </c>
      <c r="U358" s="79">
        <f t="shared" si="71"/>
        <v>16249258968</v>
      </c>
      <c r="V358" s="80">
        <f t="shared" si="71"/>
        <v>22923757077</v>
      </c>
      <c r="W358" s="80">
        <f t="shared" si="71"/>
        <v>54482707854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8" r:id="rId1"/>
  <rowBreaks count="5" manualBreakCount="5">
    <brk id="58" max="22" man="1"/>
    <brk id="108" max="22" man="1"/>
    <brk id="161" max="22" man="1"/>
    <brk id="27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2012-08-13T07:41:19Z</cp:lastPrinted>
  <dcterms:created xsi:type="dcterms:W3CDTF">2012-08-13T07:34:38Z</dcterms:created>
  <dcterms:modified xsi:type="dcterms:W3CDTF">2012-08-13T07:41:25Z</dcterms:modified>
  <cp:category/>
  <cp:version/>
  <cp:contentType/>
  <cp:contentStatus/>
</cp:coreProperties>
</file>