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<sst xmlns="http://schemas.openxmlformats.org/spreadsheetml/2006/main" count="925" uniqueCount="646">
  <si>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</si>
  <si>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</si>
  <si>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</si>
  <si>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</si>
  <si>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</si>
  <si>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</si>
  <si>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</si>
  <si>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</si>
  <si>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</si>
  <si>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</si>
  <si>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</si>
  <si>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</si>
  <si>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</si>
  <si>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</si>
  <si>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</si>
  <si>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</si>
  <si>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</si>
  <si>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</si>
  <si>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</si>
  <si>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</si>
  <si>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</si>
  <si>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</si>
  <si>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</si>
  <si>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</si>
  <si>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</si>
  <si>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</si>
  <si>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</si>
  <si>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</si>
  <si>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</si>
  <si>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</si>
  <si>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</si>
  <si>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</si>
  <si>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</si>
  <si>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</si>
  <si>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</si>
  <si>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</si>
  <si>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</si>
  <si>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</si>
  <si>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</si>
  <si>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</si>
  <si>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</si>
  <si>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</si>
  <si>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</si>
  <si>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</si>
  <si>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</si>
  <si>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</si>
  <si>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</si>
  <si>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</si>
  <si>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</si>
  <si>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</si>
  <si>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</si>
  <si>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</si>
  <si>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</si>
  <si>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</si>
  <si>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</si>
  <si>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</si>
  <si>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</si>
  <si>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</si>
  <si>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</si>
  <si>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</si>
  <si>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</si>
  <si>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</si>
  <si>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</si>
  <si>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</si>
  <si>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</si>
  <si>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</si>
  <si>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</si>
  <si>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</si>
  <si>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</si>
  <si>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</si>
  <si>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</si>
  <si>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</si>
  <si>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</si>
  <si>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</si>
  <si>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</si>
  <si>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</si>
  <si>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</si>
  <si>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</si>
  <si>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</si>
  <si>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</si>
  <si>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</si>
  <si>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</si>
  <si>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</si>
  <si>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</si>
  <si>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</si>
  <si>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</si>
  <si>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</si>
  <si>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</si>
  <si>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</si>
  <si>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</si>
  <si>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</si>
  <si>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</si>
  <si>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</si>
  <si>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</si>
  <si>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</si>
  <si>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</si>
  <si>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</si>
  <si>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</si>
  <si>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</si>
  <si>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</si>
  <si>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</si>
  <si>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</si>
  <si>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</si>
  <si>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</si>
  <si>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</si>
  <si>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</si>
  <si>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</si>
  <si>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</si>
  <si>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</si>
  <si>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</si>
  <si>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</si>
  <si>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</si>
  <si>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</si>
  <si>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</si>
  <si>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</si>
  <si>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</si>
  <si>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</si>
  <si>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</si>
  <si>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</si>
  <si>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</si>
  <si>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</si>
  <si>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</si>
  <si>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</si>
  <si>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</si>
  <si>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</si>
  <si>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</si>
  <si>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</si>
  <si>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</si>
  <si>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</si>
  <si>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</si>
  <si>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</si>
  <si>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</si>
  <si>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</si>
  <si>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</si>
  <si>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</si>
  <si>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</si>
  <si>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</si>
  <si>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</si>
  <si>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</si>
  <si>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</si>
  <si>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</si>
  <si>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</si>
  <si>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</si>
  <si>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</si>
  <si>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</si>
  <si>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</si>
  <si>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</si>
  <si>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</si>
  <si>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</si>
  <si>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</si>
  <si>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</si>
  <si>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</si>
  <si>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</si>
  <si>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</si>
  <si>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</si>
  <si>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</si>
  <si>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</si>
  <si>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</si>
  <si>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</si>
  <si>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</si>
  <si>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</si>
  <si>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</si>
  <si>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</si>
  <si>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</si>
  <si>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</si>
  <si>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</si>
  <si>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</si>
  <si>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</si>
  <si>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</si>
  <si>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</si>
  <si>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</si>
  <si>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</si>
  <si>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</si>
  <si>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</si>
  <si>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</si>
  <si>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</si>
  <si>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</si>
  <si>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</si>
  <si>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</si>
  <si>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</si>
  <si>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</si>
  <si>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</si>
  <si>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</si>
  <si>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</si>
  <si>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</si>
  <si>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</si>
  <si>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</si>
  <si>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</si>
  <si>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</si>
  <si>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</si>
  <si>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</si>
  <si>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</si>
  <si>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</si>
  <si>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</si>
  <si>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</si>
  <si>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</si>
  <si>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</si>
  <si>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</si>
  <si>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</si>
  <si>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</si>
  <si>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</si>
  <si>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</si>
  <si>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</si>
  <si>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</si>
  <si>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</si>
  <si>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</si>
  <si>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</si>
  <si>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</si>
  <si>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</si>
  <si>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</si>
  <si>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</si>
  <si>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</si>
  <si>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</si>
  <si>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</si>
  <si>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</si>
  <si>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</si>
  <si>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</si>
  <si>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</si>
  <si>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</si>
  <si>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</si>
  <si>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</si>
  <si>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</si>
  <si>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</si>
  <si>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</si>
  <si>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</si>
  <si>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</si>
  <si>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</si>
  <si>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</si>
  <si>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</si>
  <si>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</si>
  <si>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</si>
  <si>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</si>
  <si>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</si>
  <si>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</si>
  <si>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</si>
  <si>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</si>
  <si>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</si>
  <si>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</si>
  <si>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</si>
  <si>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</si>
  <si>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</si>
  <si>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</si>
  <si>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</si>
  <si>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</si>
  <si>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</si>
  <si>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</si>
  <si>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</si>
  <si>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</si>
  <si>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</si>
  <si>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</si>
  <si>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</si>
  <si>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</si>
  <si>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</si>
  <si>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</si>
  <si>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</si>
  <si>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</si>
  <si>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</si>
  <si>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</si>
  <si>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</si>
  <si>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</si>
  <si>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</si>
  <si>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</si>
  <si>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</si>
  <si>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</si>
  <si>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</si>
  <si>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</si>
  <si>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</si>
  <si>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</si>
  <si>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</si>
  <si>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</si>
  <si>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</si>
  <si>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</si>
  <si>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</si>
  <si>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</si>
  <si>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</si>
  <si>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</si>
  <si>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</si>
  <si>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</si>
  <si>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</si>
  <si>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</si>
  <si>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</si>
  <si>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</si>
  <si>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</si>
  <si>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</si>
  <si>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</si>
  <si>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</si>
  <si>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</si>
  <si>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</si>
  <si>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</si>
  <si>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</si>
  <si>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</si>
  <si>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</si>
  <si>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</si>
  <si>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</si>
  <si>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</si>
  <si>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</si>
  <si>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</si>
  <si>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</si>
  <si>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</si>
  <si>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</si>
  <si>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</si>
  <si>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</si>
  <si>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</si>
  <si>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</si>
  <si>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</si>
  <si>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</si>
  <si>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</si>
  <si>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</si>
  <si>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</si>
  <si>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</si>
  <si>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</si>
  <si>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</si>
  <si>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</si>
  <si>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</si>
  <si>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</si>
  <si>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</si>
  <si>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</si>
  <si>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</si>
  <si>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</si>
  <si>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</si>
  <si>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</si>
  <si>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</si>
  <si>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</si>
  <si>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</si>
  <si>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</si>
  <si>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</si>
  <si>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</si>
  <si>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</si>
  <si>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</si>
  <si>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</si>
  <si>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</si>
  <si>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</si>
  <si>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</si>
  <si>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</si>
  <si>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</si>
  <si>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</si>
  <si>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</si>
  <si>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</si>
  <si>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</si>
  <si>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</si>
  <si>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</si>
  <si>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</si>
  <si>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</si>
  <si>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</si>
  <si>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</si>
  <si>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</si>
  <si>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</si>
  <si>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</si>
  <si>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</si>
  <si>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</si>
  <si>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</si>
  <si>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</si>
  <si>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</si>
  <si>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</si>
  <si>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</si>
  <si>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</si>
  <si>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</si>
  <si>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</si>
  <si>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</si>
  <si>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</si>
  <si>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</si>
  <si>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</si>
  <si>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</si>
  <si>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</si>
  <si>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</si>
  <si>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</si>
  <si>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</si>
  <si>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</si>
  <si>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</si>
  <si>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</si>
  <si>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</si>
  <si>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</si>
  <si>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</si>
  <si>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</si>
  <si>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</si>
  <si>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</si>
  <si>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</si>
  <si>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</si>
  <si>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</si>
  <si>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</si>
  <si>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</si>
  <si>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</si>
  <si>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</si>
  <si>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</si>
  <si>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</si>
  <si>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</si>
  <si>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</si>
  <si>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</si>
  <si>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</si>
  <si>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</si>
  <si>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</si>
  <si>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</si>
  <si>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</si>
  <si>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</si>
  <si>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</si>
  <si>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</si>
  <si>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</si>
  <si>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</si>
  <si>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</si>
  <si>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</si>
  <si>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</si>
  <si>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</si>
  <si>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</si>
  <si>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</si>
  <si>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</si>
  <si>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</si>
  <si>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</si>
  <si>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</si>
  <si>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</si>
  <si>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</si>
  <si>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</si>
  <si>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</si>
  <si>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</si>
  <si>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</si>
  <si>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</si>
  <si>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</si>
  <si>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</si>
  <si>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</si>
  <si>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</si>
  <si>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</si>
  <si>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</si>
  <si>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</si>
  <si>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</si>
  <si>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</si>
  <si>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</si>
  <si>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</si>
  <si>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</si>
  <si>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</si>
  <si>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</si>
  <si>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</si>
  <si>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</si>
  <si>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</si>
  <si>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</si>
  <si>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</si>
  <si>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</si>
  <si>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</si>
  <si>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</si>
  <si>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</si>
  <si>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</si>
  <si>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</si>
  <si>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</si>
  <si>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</si>
  <si>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</si>
  <si>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</si>
  <si>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</si>
  <si>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</si>
  <si>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</si>
  <si>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</si>
  <si>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</si>
  <si>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</si>
  <si>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</si>
  <si>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</si>
  <si>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</si>
  <si>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</si>
  <si>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</si>
  <si>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</si>
  <si>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</si>
  <si>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</si>
  <si>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</si>
  <si>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</si>
  <si>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</si>
  <si>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</si>
  <si>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</si>
  <si>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</si>
  <si>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</si>
  <si>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</si>
  <si>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</si>
  <si>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</si>
  <si>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</si>
  <si>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</si>
  <si>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</si>
  <si>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</si>
  <si>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</si>
  <si>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</si>
  <si>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</si>
  <si>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</si>
  <si>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</si>
  <si>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</si>
  <si>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</si>
  <si>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</si>
  <si>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</si>
  <si>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</si>
  <si>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</si>
  <si>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</si>
  <si>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</si>
  <si>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</si>
  <si>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</si>
  <si>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</si>
  <si>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</si>
  <si>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</si>
  <si>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</si>
  <si>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</si>
  <si>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</si>
  <si>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</si>
  <si>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</si>
  <si>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</si>
  <si>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</si>
  <si>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</si>
  <si>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</si>
  <si>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</si>
  <si>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</si>
  <si>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</si>
  <si>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</si>
  <si>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</si>
  <si>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</si>
  <si>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</si>
  <si>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</si>
  <si>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</si>
  <si>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</si>
  <si>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</si>
  <si>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</si>
  <si>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</si>
  <si>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</si>
  <si>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</si>
  <si>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</si>
  <si>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</si>
  <si>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</si>
  <si>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</si>
  <si>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</si>
  <si>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</si>
  <si>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</si>
  <si>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</si>
  <si>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</si>
  <si>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</si>
  <si>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</si>
  <si>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</si>
  <si>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</si>
  <si>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</si>
  <si>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</si>
  <si>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</si>
  <si>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</si>
  <si>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</si>
  <si>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</si>
  <si>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</si>
  <si>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</si>
  <si>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</si>
  <si>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</si>
  <si>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</si>
  <si>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</si>
  <si>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</si>
  <si>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</si>
  <si>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</si>
  <si>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</si>
  <si>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</si>
  <si>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</si>
  <si>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</si>
  <si>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</si>
  <si>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</si>
  <si>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</si>
  <si>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</si>
  <si>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</si>
  <si>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</si>
  <si>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</si>
  <si>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</si>
  <si>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</si>
  <si>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</si>
  <si>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</si>
  <si>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</si>
  <si>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</si>
  <si>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</si>
  <si>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</si>
  <si>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</si>
  <si>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</si>
  <si>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</si>
  <si>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</si>
  <si>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</si>
  <si>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</si>
  <si>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</si>
  <si>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</si>
  <si>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</si>
  <si>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</si>
  <si>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</si>
  <si>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</si>
  <si>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</si>
  <si>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</si>
  <si>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</si>
  <si>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</si>
  <si>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</si>
  <si>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</si>
  <si>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</si>
  <si>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</si>
  <si>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</si>
  <si>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</si>
  <si>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</si>
  <si>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</si>
  <si>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</si>
  <si>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</si>
  <si>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</si>
  <si>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</si>
  <si>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</si>
  <si>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</si>
  <si>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</si>
  <si>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</si>
  <si>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</si>
  <si>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</si>
  <si>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</si>
  <si>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</si>
  <si>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</si>
  <si>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</si>
  <si>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</si>
  <si>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</si>
  <si>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</si>
  <si>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</si>
  <si>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</si>
  <si>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</si>
  <si>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</si>
  <si>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</si>
  <si>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</si>
  <si>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</si>
  <si>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</si>
  <si>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</si>
  <si>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</si>
  <si>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</si>
  <si>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</si>
  <si>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</si>
  <si>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</si>
  <si>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</si>
  <si>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</si>
  <si>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</si>
  <si>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</si>
  <si>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</si>
  <si>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</si>
  <si>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</si>
  <si>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</si>
  <si>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</si>
  <si>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</si>
  <si>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</si>
  <si>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</si>
  <si>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</si>
  <si>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</si>
  <si>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</si>
  <si>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</si>
  <si>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</si>
  <si>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</si>
  <si>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</si>
  <si>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</si>
  <si>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</si>
  <si>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</si>
  <si>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</si>
  <si>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</si>
  <si>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</si>
  <si>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</si>
  <si>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</si>
  <si>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</si>
  <si>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</si>
  <si>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AS AT 30 SEPTEMBER 2013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</si>
</sst>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1" width="10.7109375" style="78" customWidth="1"/>
    <col min="12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4514281381</v>
      </c>
      <c r="E5" s="27">
        <v>4514281381</v>
      </c>
      <c r="F5" s="27">
        <v>802718800</v>
      </c>
      <c r="G5" s="28">
        <f>IF($D5=0,0,$F5/$D5)</f>
        <v>0.17781762638424245</v>
      </c>
      <c r="H5" s="29">
        <v>114240212</v>
      </c>
      <c r="I5" s="27">
        <v>447223107</v>
      </c>
      <c r="J5" s="30">
        <v>241255481</v>
      </c>
      <c r="K5" s="30">
        <v>802718800</v>
      </c>
      <c r="L5" s="29">
        <v>0</v>
      </c>
      <c r="M5" s="27">
        <v>0</v>
      </c>
      <c r="N5" s="30">
        <v>0</v>
      </c>
      <c r="O5" s="30">
        <v>0</v>
      </c>
      <c r="P5" s="29">
        <v>0</v>
      </c>
      <c r="Q5" s="27">
        <v>0</v>
      </c>
      <c r="R5" s="30">
        <v>0</v>
      </c>
      <c r="S5" s="30">
        <v>0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7620912730</v>
      </c>
      <c r="E6" s="27">
        <v>7620912730</v>
      </c>
      <c r="F6" s="27">
        <v>1646942675</v>
      </c>
      <c r="G6" s="28">
        <f>IF($D6=0,0,$F6/$D6)</f>
        <v>0.21610832368106647</v>
      </c>
      <c r="H6" s="29">
        <v>611837946</v>
      </c>
      <c r="I6" s="27">
        <v>375617449</v>
      </c>
      <c r="J6" s="30">
        <v>659487280</v>
      </c>
      <c r="K6" s="30">
        <v>1646942675</v>
      </c>
      <c r="L6" s="29">
        <v>0</v>
      </c>
      <c r="M6" s="27">
        <v>0</v>
      </c>
      <c r="N6" s="30">
        <v>0</v>
      </c>
      <c r="O6" s="30">
        <v>0</v>
      </c>
      <c r="P6" s="29">
        <v>0</v>
      </c>
      <c r="Q6" s="27">
        <v>0</v>
      </c>
      <c r="R6" s="30">
        <v>0</v>
      </c>
      <c r="S6" s="30">
        <v>0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12135194111</v>
      </c>
      <c r="E7" s="35">
        <f>SUM(E5:E6)</f>
        <v>12135194111</v>
      </c>
      <c r="F7" s="35">
        <f>SUM(F5:F6)</f>
        <v>2449661475</v>
      </c>
      <c r="G7" s="36">
        <f>IF($D7=0,0,$F7/$D7)</f>
        <v>0.20186421845362107</v>
      </c>
      <c r="H7" s="37">
        <f aca="true" t="shared" si="0" ref="H7:W7">SUM(H5:H6)</f>
        <v>726078158</v>
      </c>
      <c r="I7" s="35">
        <f t="shared" si="0"/>
        <v>822840556</v>
      </c>
      <c r="J7" s="38">
        <f t="shared" si="0"/>
        <v>900742761</v>
      </c>
      <c r="K7" s="38">
        <f t="shared" si="0"/>
        <v>2449661475</v>
      </c>
      <c r="L7" s="37">
        <f t="shared" si="0"/>
        <v>0</v>
      </c>
      <c r="M7" s="35">
        <f t="shared" si="0"/>
        <v>0</v>
      </c>
      <c r="N7" s="38">
        <f t="shared" si="0"/>
        <v>0</v>
      </c>
      <c r="O7" s="38">
        <f t="shared" si="0"/>
        <v>0</v>
      </c>
      <c r="P7" s="37">
        <f t="shared" si="0"/>
        <v>0</v>
      </c>
      <c r="Q7" s="35">
        <f t="shared" si="0"/>
        <v>0</v>
      </c>
      <c r="R7" s="38">
        <f t="shared" si="0"/>
        <v>0</v>
      </c>
      <c r="S7" s="38">
        <f t="shared" si="0"/>
        <v>0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202197490</v>
      </c>
      <c r="E8" s="27">
        <v>202197490</v>
      </c>
      <c r="F8" s="27">
        <v>42432753</v>
      </c>
      <c r="G8" s="28">
        <f>IF($D8=0,0,$F8/$D8)</f>
        <v>0.20985796114481936</v>
      </c>
      <c r="H8" s="29">
        <v>13931884</v>
      </c>
      <c r="I8" s="27">
        <v>16183077</v>
      </c>
      <c r="J8" s="30">
        <v>12317792</v>
      </c>
      <c r="K8" s="30">
        <v>42432753</v>
      </c>
      <c r="L8" s="29">
        <v>0</v>
      </c>
      <c r="M8" s="27">
        <v>0</v>
      </c>
      <c r="N8" s="30">
        <v>0</v>
      </c>
      <c r="O8" s="30">
        <v>0</v>
      </c>
      <c r="P8" s="29">
        <v>0</v>
      </c>
      <c r="Q8" s="27">
        <v>0</v>
      </c>
      <c r="R8" s="30">
        <v>0</v>
      </c>
      <c r="S8" s="30">
        <v>0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180226510</v>
      </c>
      <c r="E9" s="27">
        <v>181330890</v>
      </c>
      <c r="F9" s="27">
        <v>36888850</v>
      </c>
      <c r="G9" s="28">
        <f aca="true" t="shared" si="1" ref="G9:G40">IF($D9=0,0,$F9/$D9)</f>
        <v>0.20468048790380505</v>
      </c>
      <c r="H9" s="29">
        <v>7618974</v>
      </c>
      <c r="I9" s="27">
        <v>14450436</v>
      </c>
      <c r="J9" s="30">
        <v>14819440</v>
      </c>
      <c r="K9" s="30">
        <v>36888850</v>
      </c>
      <c r="L9" s="29">
        <v>0</v>
      </c>
      <c r="M9" s="27">
        <v>0</v>
      </c>
      <c r="N9" s="30">
        <v>0</v>
      </c>
      <c r="O9" s="30">
        <v>0</v>
      </c>
      <c r="P9" s="29">
        <v>0</v>
      </c>
      <c r="Q9" s="27">
        <v>0</v>
      </c>
      <c r="R9" s="30">
        <v>0</v>
      </c>
      <c r="S9" s="30">
        <v>0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40746503</v>
      </c>
      <c r="E10" s="27">
        <v>40746503</v>
      </c>
      <c r="F10" s="27">
        <v>4453965</v>
      </c>
      <c r="G10" s="28">
        <f t="shared" si="1"/>
        <v>0.10930913506859717</v>
      </c>
      <c r="H10" s="29">
        <v>2119494</v>
      </c>
      <c r="I10" s="27">
        <v>1383198</v>
      </c>
      <c r="J10" s="30">
        <v>951273</v>
      </c>
      <c r="K10" s="30">
        <v>4453965</v>
      </c>
      <c r="L10" s="29">
        <v>0</v>
      </c>
      <c r="M10" s="27">
        <v>0</v>
      </c>
      <c r="N10" s="30">
        <v>0</v>
      </c>
      <c r="O10" s="30">
        <v>0</v>
      </c>
      <c r="P10" s="29">
        <v>0</v>
      </c>
      <c r="Q10" s="27">
        <v>0</v>
      </c>
      <c r="R10" s="30">
        <v>0</v>
      </c>
      <c r="S10" s="30">
        <v>0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344643692</v>
      </c>
      <c r="E11" s="27">
        <v>344643692</v>
      </c>
      <c r="F11" s="27">
        <v>66119456</v>
      </c>
      <c r="G11" s="28">
        <f t="shared" si="1"/>
        <v>0.1918487340252843</v>
      </c>
      <c r="H11" s="29">
        <v>17918222</v>
      </c>
      <c r="I11" s="27">
        <v>30249027</v>
      </c>
      <c r="J11" s="30">
        <v>17952207</v>
      </c>
      <c r="K11" s="30">
        <v>66119456</v>
      </c>
      <c r="L11" s="29">
        <v>0</v>
      </c>
      <c r="M11" s="27">
        <v>0</v>
      </c>
      <c r="N11" s="30">
        <v>0</v>
      </c>
      <c r="O11" s="30">
        <v>0</v>
      </c>
      <c r="P11" s="29">
        <v>0</v>
      </c>
      <c r="Q11" s="27">
        <v>0</v>
      </c>
      <c r="R11" s="30">
        <v>0</v>
      </c>
      <c r="S11" s="30">
        <v>0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273642750</v>
      </c>
      <c r="E12" s="27">
        <v>273642750</v>
      </c>
      <c r="F12" s="27">
        <v>59029616</v>
      </c>
      <c r="G12" s="28">
        <f t="shared" si="1"/>
        <v>0.21571781455931135</v>
      </c>
      <c r="H12" s="29">
        <v>19087410</v>
      </c>
      <c r="I12" s="27">
        <v>19806729</v>
      </c>
      <c r="J12" s="30">
        <v>20135477</v>
      </c>
      <c r="K12" s="30">
        <v>59029616</v>
      </c>
      <c r="L12" s="29">
        <v>0</v>
      </c>
      <c r="M12" s="27">
        <v>0</v>
      </c>
      <c r="N12" s="30">
        <v>0</v>
      </c>
      <c r="O12" s="30">
        <v>0</v>
      </c>
      <c r="P12" s="29">
        <v>0</v>
      </c>
      <c r="Q12" s="27">
        <v>0</v>
      </c>
      <c r="R12" s="30">
        <v>0</v>
      </c>
      <c r="S12" s="30">
        <v>0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21329139</v>
      </c>
      <c r="G13" s="28">
        <f t="shared" si="1"/>
        <v>0</v>
      </c>
      <c r="H13" s="29">
        <v>7397973</v>
      </c>
      <c r="I13" s="27">
        <v>7172287</v>
      </c>
      <c r="J13" s="30">
        <v>6758879</v>
      </c>
      <c r="K13" s="30">
        <v>21329139</v>
      </c>
      <c r="L13" s="29">
        <v>0</v>
      </c>
      <c r="M13" s="27">
        <v>0</v>
      </c>
      <c r="N13" s="30">
        <v>0</v>
      </c>
      <c r="O13" s="30">
        <v>0</v>
      </c>
      <c r="P13" s="29">
        <v>0</v>
      </c>
      <c r="Q13" s="27">
        <v>0</v>
      </c>
      <c r="R13" s="30">
        <v>0</v>
      </c>
      <c r="S13" s="30">
        <v>0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59525928</v>
      </c>
      <c r="E14" s="27">
        <v>59525928</v>
      </c>
      <c r="F14" s="27">
        <v>13177496</v>
      </c>
      <c r="G14" s="28">
        <f t="shared" si="1"/>
        <v>0.2213740540088682</v>
      </c>
      <c r="H14" s="29">
        <v>3949869</v>
      </c>
      <c r="I14" s="27">
        <v>4638648</v>
      </c>
      <c r="J14" s="30">
        <v>4588979</v>
      </c>
      <c r="K14" s="30">
        <v>13177496</v>
      </c>
      <c r="L14" s="29">
        <v>0</v>
      </c>
      <c r="M14" s="27">
        <v>0</v>
      </c>
      <c r="N14" s="30">
        <v>0</v>
      </c>
      <c r="O14" s="30">
        <v>0</v>
      </c>
      <c r="P14" s="29">
        <v>0</v>
      </c>
      <c r="Q14" s="27">
        <v>0</v>
      </c>
      <c r="R14" s="30">
        <v>0</v>
      </c>
      <c r="S14" s="30">
        <v>0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644462664</v>
      </c>
      <c r="E15" s="27">
        <v>644462664</v>
      </c>
      <c r="F15" s="27">
        <v>119429994</v>
      </c>
      <c r="G15" s="28">
        <f t="shared" si="1"/>
        <v>0.18531716524698474</v>
      </c>
      <c r="H15" s="29">
        <v>51112448</v>
      </c>
      <c r="I15" s="27">
        <v>41909167</v>
      </c>
      <c r="J15" s="30">
        <v>26408379</v>
      </c>
      <c r="K15" s="30">
        <v>119429994</v>
      </c>
      <c r="L15" s="29">
        <v>0</v>
      </c>
      <c r="M15" s="27">
        <v>0</v>
      </c>
      <c r="N15" s="30">
        <v>0</v>
      </c>
      <c r="O15" s="30">
        <v>0</v>
      </c>
      <c r="P15" s="29">
        <v>0</v>
      </c>
      <c r="Q15" s="27">
        <v>0</v>
      </c>
      <c r="R15" s="30">
        <v>0</v>
      </c>
      <c r="S15" s="30">
        <v>0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0</v>
      </c>
      <c r="F16" s="27">
        <v>17916571</v>
      </c>
      <c r="G16" s="28">
        <f t="shared" si="1"/>
        <v>0</v>
      </c>
      <c r="H16" s="29">
        <v>9298597</v>
      </c>
      <c r="I16" s="27">
        <v>8617974</v>
      </c>
      <c r="J16" s="30">
        <v>0</v>
      </c>
      <c r="K16" s="30">
        <v>17916571</v>
      </c>
      <c r="L16" s="29">
        <v>0</v>
      </c>
      <c r="M16" s="27">
        <v>0</v>
      </c>
      <c r="N16" s="30">
        <v>0</v>
      </c>
      <c r="O16" s="30">
        <v>0</v>
      </c>
      <c r="P16" s="29">
        <v>0</v>
      </c>
      <c r="Q16" s="27">
        <v>0</v>
      </c>
      <c r="R16" s="30">
        <v>0</v>
      </c>
      <c r="S16" s="30">
        <v>0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150907000</v>
      </c>
      <c r="E17" s="27">
        <v>150907000</v>
      </c>
      <c r="F17" s="27">
        <v>27012213</v>
      </c>
      <c r="G17" s="28">
        <f t="shared" si="1"/>
        <v>0.17899907227630263</v>
      </c>
      <c r="H17" s="29">
        <v>9336858</v>
      </c>
      <c r="I17" s="27">
        <v>7603831</v>
      </c>
      <c r="J17" s="30">
        <v>10071524</v>
      </c>
      <c r="K17" s="30">
        <v>27012213</v>
      </c>
      <c r="L17" s="29">
        <v>0</v>
      </c>
      <c r="M17" s="27">
        <v>0</v>
      </c>
      <c r="N17" s="30">
        <v>0</v>
      </c>
      <c r="O17" s="30">
        <v>0</v>
      </c>
      <c r="P17" s="29">
        <v>0</v>
      </c>
      <c r="Q17" s="27">
        <v>0</v>
      </c>
      <c r="R17" s="30">
        <v>0</v>
      </c>
      <c r="S17" s="30">
        <v>0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1896352537</v>
      </c>
      <c r="E18" s="35">
        <f>SUM(E8:E17)</f>
        <v>1897456917</v>
      </c>
      <c r="F18" s="35">
        <f>SUM(F8:F17)</f>
        <v>407790053</v>
      </c>
      <c r="G18" s="36">
        <f t="shared" si="1"/>
        <v>0.21503915809088825</v>
      </c>
      <c r="H18" s="37">
        <f aca="true" t="shared" si="2" ref="H18:W18">SUM(H8:H17)</f>
        <v>141771729</v>
      </c>
      <c r="I18" s="35">
        <f t="shared" si="2"/>
        <v>152014374</v>
      </c>
      <c r="J18" s="38">
        <f t="shared" si="2"/>
        <v>114003950</v>
      </c>
      <c r="K18" s="38">
        <f t="shared" si="2"/>
        <v>407790053</v>
      </c>
      <c r="L18" s="37">
        <f t="shared" si="2"/>
        <v>0</v>
      </c>
      <c r="M18" s="35">
        <f t="shared" si="2"/>
        <v>0</v>
      </c>
      <c r="N18" s="38">
        <f t="shared" si="2"/>
        <v>0</v>
      </c>
      <c r="O18" s="38">
        <f t="shared" si="2"/>
        <v>0</v>
      </c>
      <c r="P18" s="37">
        <f t="shared" si="2"/>
        <v>0</v>
      </c>
      <c r="Q18" s="35">
        <f t="shared" si="2"/>
        <v>0</v>
      </c>
      <c r="R18" s="38">
        <f t="shared" si="2"/>
        <v>0</v>
      </c>
      <c r="S18" s="38">
        <f t="shared" si="2"/>
        <v>0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178828463</v>
      </c>
      <c r="E19" s="27">
        <v>178828463</v>
      </c>
      <c r="F19" s="27">
        <v>10445647</v>
      </c>
      <c r="G19" s="28">
        <f t="shared" si="1"/>
        <v>0.05841154604119144</v>
      </c>
      <c r="H19" s="29">
        <v>0</v>
      </c>
      <c r="I19" s="27">
        <v>0</v>
      </c>
      <c r="J19" s="30">
        <v>10445647</v>
      </c>
      <c r="K19" s="30">
        <v>10445647</v>
      </c>
      <c r="L19" s="29">
        <v>0</v>
      </c>
      <c r="M19" s="27">
        <v>0</v>
      </c>
      <c r="N19" s="30">
        <v>0</v>
      </c>
      <c r="O19" s="30">
        <v>0</v>
      </c>
      <c r="P19" s="29">
        <v>0</v>
      </c>
      <c r="Q19" s="27">
        <v>0</v>
      </c>
      <c r="R19" s="30">
        <v>0</v>
      </c>
      <c r="S19" s="30">
        <v>0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234868919</v>
      </c>
      <c r="E20" s="27">
        <v>249761800</v>
      </c>
      <c r="F20" s="27">
        <v>12753897</v>
      </c>
      <c r="G20" s="28">
        <f t="shared" si="1"/>
        <v>0.05430219142789174</v>
      </c>
      <c r="H20" s="29">
        <v>12753897</v>
      </c>
      <c r="I20" s="27">
        <v>0</v>
      </c>
      <c r="J20" s="30">
        <v>0</v>
      </c>
      <c r="K20" s="30">
        <v>12753897</v>
      </c>
      <c r="L20" s="29">
        <v>0</v>
      </c>
      <c r="M20" s="27">
        <v>0</v>
      </c>
      <c r="N20" s="30">
        <v>0</v>
      </c>
      <c r="O20" s="30">
        <v>0</v>
      </c>
      <c r="P20" s="29">
        <v>0</v>
      </c>
      <c r="Q20" s="27">
        <v>0</v>
      </c>
      <c r="R20" s="30">
        <v>0</v>
      </c>
      <c r="S20" s="30">
        <v>0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107372939</v>
      </c>
      <c r="E21" s="27">
        <v>107372939</v>
      </c>
      <c r="F21" s="27">
        <v>15004044</v>
      </c>
      <c r="G21" s="28">
        <f t="shared" si="1"/>
        <v>0.1397376670484916</v>
      </c>
      <c r="H21" s="29">
        <v>3594973</v>
      </c>
      <c r="I21" s="27">
        <v>4569701</v>
      </c>
      <c r="J21" s="30">
        <v>6839370</v>
      </c>
      <c r="K21" s="30">
        <v>15004044</v>
      </c>
      <c r="L21" s="29">
        <v>0</v>
      </c>
      <c r="M21" s="27">
        <v>0</v>
      </c>
      <c r="N21" s="30">
        <v>0</v>
      </c>
      <c r="O21" s="30">
        <v>0</v>
      </c>
      <c r="P21" s="29">
        <v>0</v>
      </c>
      <c r="Q21" s="27">
        <v>0</v>
      </c>
      <c r="R21" s="30">
        <v>0</v>
      </c>
      <c r="S21" s="30">
        <v>0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0</v>
      </c>
      <c r="F22" s="27">
        <v>26575684</v>
      </c>
      <c r="G22" s="28">
        <f t="shared" si="1"/>
        <v>0</v>
      </c>
      <c r="H22" s="29">
        <v>4970790</v>
      </c>
      <c r="I22" s="27">
        <v>10558773</v>
      </c>
      <c r="J22" s="30">
        <v>11046121</v>
      </c>
      <c r="K22" s="30">
        <v>26575684</v>
      </c>
      <c r="L22" s="29">
        <v>0</v>
      </c>
      <c r="M22" s="27">
        <v>0</v>
      </c>
      <c r="N22" s="30">
        <v>0</v>
      </c>
      <c r="O22" s="30">
        <v>0</v>
      </c>
      <c r="P22" s="29">
        <v>0</v>
      </c>
      <c r="Q22" s="27">
        <v>0</v>
      </c>
      <c r="R22" s="30">
        <v>0</v>
      </c>
      <c r="S22" s="30">
        <v>0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137348938</v>
      </c>
      <c r="E23" s="27">
        <v>137348938</v>
      </c>
      <c r="F23" s="27">
        <v>26501233</v>
      </c>
      <c r="G23" s="28">
        <f t="shared" si="1"/>
        <v>0.1929482192283132</v>
      </c>
      <c r="H23" s="29">
        <v>6868160</v>
      </c>
      <c r="I23" s="27">
        <v>6660571</v>
      </c>
      <c r="J23" s="30">
        <v>12972502</v>
      </c>
      <c r="K23" s="30">
        <v>26501233</v>
      </c>
      <c r="L23" s="29">
        <v>0</v>
      </c>
      <c r="M23" s="27">
        <v>0</v>
      </c>
      <c r="N23" s="30">
        <v>0</v>
      </c>
      <c r="O23" s="30">
        <v>0</v>
      </c>
      <c r="P23" s="29">
        <v>0</v>
      </c>
      <c r="Q23" s="27">
        <v>0</v>
      </c>
      <c r="R23" s="30">
        <v>0</v>
      </c>
      <c r="S23" s="30">
        <v>0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196060134</v>
      </c>
      <c r="E24" s="27">
        <v>196060134</v>
      </c>
      <c r="F24" s="27">
        <v>45013541</v>
      </c>
      <c r="G24" s="28">
        <f t="shared" si="1"/>
        <v>0.22959048370333154</v>
      </c>
      <c r="H24" s="29">
        <v>14754084</v>
      </c>
      <c r="I24" s="27">
        <v>15632763</v>
      </c>
      <c r="J24" s="30">
        <v>14626694</v>
      </c>
      <c r="K24" s="30">
        <v>45013541</v>
      </c>
      <c r="L24" s="29">
        <v>0</v>
      </c>
      <c r="M24" s="27">
        <v>0</v>
      </c>
      <c r="N24" s="30">
        <v>0</v>
      </c>
      <c r="O24" s="30">
        <v>0</v>
      </c>
      <c r="P24" s="29">
        <v>0</v>
      </c>
      <c r="Q24" s="27">
        <v>0</v>
      </c>
      <c r="R24" s="30">
        <v>0</v>
      </c>
      <c r="S24" s="30">
        <v>0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77389078</v>
      </c>
      <c r="E25" s="27">
        <v>77389078</v>
      </c>
      <c r="F25" s="27">
        <v>16012030</v>
      </c>
      <c r="G25" s="28">
        <f t="shared" si="1"/>
        <v>0.20690296891765528</v>
      </c>
      <c r="H25" s="29">
        <v>6689582</v>
      </c>
      <c r="I25" s="27">
        <v>6505384</v>
      </c>
      <c r="J25" s="30">
        <v>2817064</v>
      </c>
      <c r="K25" s="30">
        <v>16012030</v>
      </c>
      <c r="L25" s="29">
        <v>0</v>
      </c>
      <c r="M25" s="27">
        <v>0</v>
      </c>
      <c r="N25" s="30">
        <v>0</v>
      </c>
      <c r="O25" s="30">
        <v>0</v>
      </c>
      <c r="P25" s="29">
        <v>0</v>
      </c>
      <c r="Q25" s="27">
        <v>0</v>
      </c>
      <c r="R25" s="30">
        <v>0</v>
      </c>
      <c r="S25" s="30">
        <v>0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1237648693</v>
      </c>
      <c r="E26" s="27">
        <v>1237648693</v>
      </c>
      <c r="F26" s="27">
        <v>232032815</v>
      </c>
      <c r="G26" s="28">
        <f t="shared" si="1"/>
        <v>0.18747873795880138</v>
      </c>
      <c r="H26" s="29">
        <v>72700066</v>
      </c>
      <c r="I26" s="27">
        <v>59668310</v>
      </c>
      <c r="J26" s="30">
        <v>99664439</v>
      </c>
      <c r="K26" s="30">
        <v>232032815</v>
      </c>
      <c r="L26" s="29">
        <v>0</v>
      </c>
      <c r="M26" s="27">
        <v>0</v>
      </c>
      <c r="N26" s="30">
        <v>0</v>
      </c>
      <c r="O26" s="30">
        <v>0</v>
      </c>
      <c r="P26" s="29">
        <v>0</v>
      </c>
      <c r="Q26" s="27">
        <v>0</v>
      </c>
      <c r="R26" s="30">
        <v>0</v>
      </c>
      <c r="S26" s="30">
        <v>0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2169517164</v>
      </c>
      <c r="E27" s="35">
        <f>SUM(E19:E26)</f>
        <v>2184410045</v>
      </c>
      <c r="F27" s="35">
        <f>SUM(F19:F26)</f>
        <v>384338891</v>
      </c>
      <c r="G27" s="36">
        <f t="shared" si="1"/>
        <v>0.1771541140017457</v>
      </c>
      <c r="H27" s="37">
        <f aca="true" t="shared" si="3" ref="H27:W27">SUM(H19:H26)</f>
        <v>122331552</v>
      </c>
      <c r="I27" s="35">
        <f t="shared" si="3"/>
        <v>103595502</v>
      </c>
      <c r="J27" s="38">
        <f t="shared" si="3"/>
        <v>158411837</v>
      </c>
      <c r="K27" s="38">
        <f t="shared" si="3"/>
        <v>384338891</v>
      </c>
      <c r="L27" s="37">
        <f t="shared" si="3"/>
        <v>0</v>
      </c>
      <c r="M27" s="35">
        <f t="shared" si="3"/>
        <v>0</v>
      </c>
      <c r="N27" s="38">
        <f t="shared" si="3"/>
        <v>0</v>
      </c>
      <c r="O27" s="38">
        <f t="shared" si="3"/>
        <v>0</v>
      </c>
      <c r="P27" s="37">
        <f t="shared" si="3"/>
        <v>0</v>
      </c>
      <c r="Q27" s="35">
        <f t="shared" si="3"/>
        <v>0</v>
      </c>
      <c r="R27" s="38">
        <f t="shared" si="3"/>
        <v>0</v>
      </c>
      <c r="S27" s="38">
        <f t="shared" si="3"/>
        <v>0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244865586</v>
      </c>
      <c r="E28" s="27">
        <v>244865586</v>
      </c>
      <c r="F28" s="27">
        <v>54793035</v>
      </c>
      <c r="G28" s="28">
        <f t="shared" si="1"/>
        <v>0.2237678062281892</v>
      </c>
      <c r="H28" s="29">
        <v>22503033</v>
      </c>
      <c r="I28" s="27">
        <v>14586036</v>
      </c>
      <c r="J28" s="30">
        <v>17703966</v>
      </c>
      <c r="K28" s="30">
        <v>54793035</v>
      </c>
      <c r="L28" s="29">
        <v>0</v>
      </c>
      <c r="M28" s="27">
        <v>0</v>
      </c>
      <c r="N28" s="30">
        <v>0</v>
      </c>
      <c r="O28" s="30">
        <v>0</v>
      </c>
      <c r="P28" s="29">
        <v>0</v>
      </c>
      <c r="Q28" s="27">
        <v>0</v>
      </c>
      <c r="R28" s="30">
        <v>0</v>
      </c>
      <c r="S28" s="30">
        <v>0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61660883</v>
      </c>
      <c r="E29" s="27">
        <v>61660883</v>
      </c>
      <c r="F29" s="27">
        <v>15221632</v>
      </c>
      <c r="G29" s="28">
        <f t="shared" si="1"/>
        <v>0.246860428515109</v>
      </c>
      <c r="H29" s="29">
        <v>5782926</v>
      </c>
      <c r="I29" s="27">
        <v>3756465</v>
      </c>
      <c r="J29" s="30">
        <v>5682241</v>
      </c>
      <c r="K29" s="30">
        <v>15221632</v>
      </c>
      <c r="L29" s="29">
        <v>0</v>
      </c>
      <c r="M29" s="27">
        <v>0</v>
      </c>
      <c r="N29" s="30">
        <v>0</v>
      </c>
      <c r="O29" s="30">
        <v>0</v>
      </c>
      <c r="P29" s="29">
        <v>0</v>
      </c>
      <c r="Q29" s="27">
        <v>0</v>
      </c>
      <c r="R29" s="30">
        <v>0</v>
      </c>
      <c r="S29" s="30">
        <v>0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54894910</v>
      </c>
      <c r="E30" s="27">
        <v>54894910</v>
      </c>
      <c r="F30" s="27">
        <v>7844785</v>
      </c>
      <c r="G30" s="28">
        <f t="shared" si="1"/>
        <v>0.14290550799700738</v>
      </c>
      <c r="H30" s="29">
        <v>2358145</v>
      </c>
      <c r="I30" s="27">
        <v>3136454</v>
      </c>
      <c r="J30" s="30">
        <v>2350186</v>
      </c>
      <c r="K30" s="30">
        <v>7844785</v>
      </c>
      <c r="L30" s="29">
        <v>0</v>
      </c>
      <c r="M30" s="27">
        <v>0</v>
      </c>
      <c r="N30" s="30">
        <v>0</v>
      </c>
      <c r="O30" s="30">
        <v>0</v>
      </c>
      <c r="P30" s="29">
        <v>0</v>
      </c>
      <c r="Q30" s="27">
        <v>0</v>
      </c>
      <c r="R30" s="30">
        <v>0</v>
      </c>
      <c r="S30" s="30">
        <v>0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524389905</v>
      </c>
      <c r="E31" s="27">
        <v>524389905</v>
      </c>
      <c r="F31" s="27">
        <v>96609533</v>
      </c>
      <c r="G31" s="28">
        <f t="shared" si="1"/>
        <v>0.18423225176312272</v>
      </c>
      <c r="H31" s="29">
        <v>33340312</v>
      </c>
      <c r="I31" s="27">
        <v>36939330</v>
      </c>
      <c r="J31" s="30">
        <v>26329891</v>
      </c>
      <c r="K31" s="30">
        <v>96609533</v>
      </c>
      <c r="L31" s="29">
        <v>0</v>
      </c>
      <c r="M31" s="27">
        <v>0</v>
      </c>
      <c r="N31" s="30">
        <v>0</v>
      </c>
      <c r="O31" s="30">
        <v>0</v>
      </c>
      <c r="P31" s="29">
        <v>0</v>
      </c>
      <c r="Q31" s="27">
        <v>0</v>
      </c>
      <c r="R31" s="30">
        <v>0</v>
      </c>
      <c r="S31" s="30">
        <v>0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77333725</v>
      </c>
      <c r="E32" s="27">
        <v>129829</v>
      </c>
      <c r="F32" s="27">
        <v>34846065</v>
      </c>
      <c r="G32" s="28">
        <f t="shared" si="1"/>
        <v>0.4505933860033252</v>
      </c>
      <c r="H32" s="29">
        <v>7920861</v>
      </c>
      <c r="I32" s="27">
        <v>12801346</v>
      </c>
      <c r="J32" s="30">
        <v>14123858</v>
      </c>
      <c r="K32" s="30">
        <v>34846065</v>
      </c>
      <c r="L32" s="29">
        <v>0</v>
      </c>
      <c r="M32" s="27">
        <v>0</v>
      </c>
      <c r="N32" s="30">
        <v>0</v>
      </c>
      <c r="O32" s="30">
        <v>0</v>
      </c>
      <c r="P32" s="29">
        <v>0</v>
      </c>
      <c r="Q32" s="27">
        <v>0</v>
      </c>
      <c r="R32" s="30">
        <v>0</v>
      </c>
      <c r="S32" s="30">
        <v>0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189257006</v>
      </c>
      <c r="E33" s="27">
        <v>189257006</v>
      </c>
      <c r="F33" s="27">
        <v>24724780</v>
      </c>
      <c r="G33" s="28">
        <f t="shared" si="1"/>
        <v>0.13064129314187714</v>
      </c>
      <c r="H33" s="29">
        <v>5067394</v>
      </c>
      <c r="I33" s="27">
        <v>9558517</v>
      </c>
      <c r="J33" s="30">
        <v>10098869</v>
      </c>
      <c r="K33" s="30">
        <v>24724780</v>
      </c>
      <c r="L33" s="29">
        <v>0</v>
      </c>
      <c r="M33" s="27">
        <v>0</v>
      </c>
      <c r="N33" s="30">
        <v>0</v>
      </c>
      <c r="O33" s="30">
        <v>0</v>
      </c>
      <c r="P33" s="29">
        <v>0</v>
      </c>
      <c r="Q33" s="27">
        <v>0</v>
      </c>
      <c r="R33" s="30">
        <v>0</v>
      </c>
      <c r="S33" s="30">
        <v>0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0</v>
      </c>
      <c r="F34" s="27">
        <v>25226466</v>
      </c>
      <c r="G34" s="28">
        <f t="shared" si="1"/>
        <v>0</v>
      </c>
      <c r="H34" s="29">
        <v>10034380</v>
      </c>
      <c r="I34" s="27">
        <v>8684010</v>
      </c>
      <c r="J34" s="30">
        <v>6508076</v>
      </c>
      <c r="K34" s="30">
        <v>25226466</v>
      </c>
      <c r="L34" s="29">
        <v>0</v>
      </c>
      <c r="M34" s="27">
        <v>0</v>
      </c>
      <c r="N34" s="30">
        <v>0</v>
      </c>
      <c r="O34" s="30">
        <v>0</v>
      </c>
      <c r="P34" s="29">
        <v>0</v>
      </c>
      <c r="Q34" s="27">
        <v>0</v>
      </c>
      <c r="R34" s="30">
        <v>0</v>
      </c>
      <c r="S34" s="30">
        <v>0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92520270</v>
      </c>
      <c r="E35" s="27">
        <v>92520270</v>
      </c>
      <c r="F35" s="27">
        <v>21197375</v>
      </c>
      <c r="G35" s="28">
        <f t="shared" si="1"/>
        <v>0.22911060462750488</v>
      </c>
      <c r="H35" s="29">
        <v>6647451</v>
      </c>
      <c r="I35" s="27">
        <v>7948639</v>
      </c>
      <c r="J35" s="30">
        <v>6601285</v>
      </c>
      <c r="K35" s="30">
        <v>21197375</v>
      </c>
      <c r="L35" s="29">
        <v>0</v>
      </c>
      <c r="M35" s="27">
        <v>0</v>
      </c>
      <c r="N35" s="30">
        <v>0</v>
      </c>
      <c r="O35" s="30">
        <v>0</v>
      </c>
      <c r="P35" s="29">
        <v>0</v>
      </c>
      <c r="Q35" s="27">
        <v>0</v>
      </c>
      <c r="R35" s="30">
        <v>0</v>
      </c>
      <c r="S35" s="30">
        <v>0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787834315</v>
      </c>
      <c r="E36" s="27">
        <v>787834315</v>
      </c>
      <c r="F36" s="27">
        <v>95349037</v>
      </c>
      <c r="G36" s="28">
        <f t="shared" si="1"/>
        <v>0.12102676309548664</v>
      </c>
      <c r="H36" s="29">
        <v>17145986</v>
      </c>
      <c r="I36" s="27">
        <v>39742660</v>
      </c>
      <c r="J36" s="30">
        <v>38460391</v>
      </c>
      <c r="K36" s="30">
        <v>95349037</v>
      </c>
      <c r="L36" s="29">
        <v>0</v>
      </c>
      <c r="M36" s="27">
        <v>0</v>
      </c>
      <c r="N36" s="30">
        <v>0</v>
      </c>
      <c r="O36" s="30">
        <v>0</v>
      </c>
      <c r="P36" s="29">
        <v>0</v>
      </c>
      <c r="Q36" s="27">
        <v>0</v>
      </c>
      <c r="R36" s="30">
        <v>0</v>
      </c>
      <c r="S36" s="30">
        <v>0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2032756600</v>
      </c>
      <c r="E37" s="35">
        <f>SUM(E28:E36)</f>
        <v>1955552704</v>
      </c>
      <c r="F37" s="35">
        <f>SUM(F28:F36)</f>
        <v>375812708</v>
      </c>
      <c r="G37" s="36">
        <f t="shared" si="1"/>
        <v>0.1848783607442229</v>
      </c>
      <c r="H37" s="37">
        <f aca="true" t="shared" si="4" ref="H37:W37">SUM(H28:H36)</f>
        <v>110800488</v>
      </c>
      <c r="I37" s="35">
        <f t="shared" si="4"/>
        <v>137153457</v>
      </c>
      <c r="J37" s="38">
        <f t="shared" si="4"/>
        <v>127858763</v>
      </c>
      <c r="K37" s="38">
        <f t="shared" si="4"/>
        <v>375812708</v>
      </c>
      <c r="L37" s="37">
        <f t="shared" si="4"/>
        <v>0</v>
      </c>
      <c r="M37" s="35">
        <f t="shared" si="4"/>
        <v>0</v>
      </c>
      <c r="N37" s="38">
        <f t="shared" si="4"/>
        <v>0</v>
      </c>
      <c r="O37" s="38">
        <f t="shared" si="4"/>
        <v>0</v>
      </c>
      <c r="P37" s="37">
        <f t="shared" si="4"/>
        <v>0</v>
      </c>
      <c r="Q37" s="35">
        <f t="shared" si="4"/>
        <v>0</v>
      </c>
      <c r="R37" s="38">
        <f t="shared" si="4"/>
        <v>0</v>
      </c>
      <c r="S37" s="38">
        <f t="shared" si="4"/>
        <v>0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160427336</v>
      </c>
      <c r="E38" s="27">
        <v>160427336</v>
      </c>
      <c r="F38" s="27">
        <v>32973634</v>
      </c>
      <c r="G38" s="28">
        <f t="shared" si="1"/>
        <v>0.20553625599068728</v>
      </c>
      <c r="H38" s="29">
        <v>10253012</v>
      </c>
      <c r="I38" s="27">
        <v>10434998</v>
      </c>
      <c r="J38" s="30">
        <v>12285624</v>
      </c>
      <c r="K38" s="30">
        <v>32973634</v>
      </c>
      <c r="L38" s="29">
        <v>0</v>
      </c>
      <c r="M38" s="27">
        <v>0</v>
      </c>
      <c r="N38" s="30">
        <v>0</v>
      </c>
      <c r="O38" s="30">
        <v>0</v>
      </c>
      <c r="P38" s="29">
        <v>0</v>
      </c>
      <c r="Q38" s="27">
        <v>0</v>
      </c>
      <c r="R38" s="30">
        <v>0</v>
      </c>
      <c r="S38" s="30">
        <v>0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157464611</v>
      </c>
      <c r="E39" s="27">
        <v>157464611</v>
      </c>
      <c r="F39" s="27">
        <v>29355060</v>
      </c>
      <c r="G39" s="28">
        <f t="shared" si="1"/>
        <v>0.18642322115157672</v>
      </c>
      <c r="H39" s="29">
        <v>8952670</v>
      </c>
      <c r="I39" s="27">
        <v>9174089</v>
      </c>
      <c r="J39" s="30">
        <v>11228301</v>
      </c>
      <c r="K39" s="30">
        <v>29355060</v>
      </c>
      <c r="L39" s="29">
        <v>0</v>
      </c>
      <c r="M39" s="27">
        <v>0</v>
      </c>
      <c r="N39" s="30">
        <v>0</v>
      </c>
      <c r="O39" s="30">
        <v>0</v>
      </c>
      <c r="P39" s="29">
        <v>0</v>
      </c>
      <c r="Q39" s="27">
        <v>0</v>
      </c>
      <c r="R39" s="30">
        <v>0</v>
      </c>
      <c r="S39" s="30">
        <v>0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120533363</v>
      </c>
      <c r="E40" s="27">
        <v>120533363</v>
      </c>
      <c r="F40" s="27">
        <v>23723863</v>
      </c>
      <c r="G40" s="28">
        <f t="shared" si="1"/>
        <v>0.19682403617992472</v>
      </c>
      <c r="H40" s="29">
        <v>7004996</v>
      </c>
      <c r="I40" s="27">
        <v>5643957</v>
      </c>
      <c r="J40" s="30">
        <v>11074910</v>
      </c>
      <c r="K40" s="30">
        <v>23723863</v>
      </c>
      <c r="L40" s="29">
        <v>0</v>
      </c>
      <c r="M40" s="27">
        <v>0</v>
      </c>
      <c r="N40" s="30">
        <v>0</v>
      </c>
      <c r="O40" s="30">
        <v>0</v>
      </c>
      <c r="P40" s="29">
        <v>0</v>
      </c>
      <c r="Q40" s="27">
        <v>0</v>
      </c>
      <c r="R40" s="30">
        <v>0</v>
      </c>
      <c r="S40" s="30">
        <v>0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154550546</v>
      </c>
      <c r="E41" s="27">
        <v>154550546</v>
      </c>
      <c r="F41" s="27">
        <v>83097141</v>
      </c>
      <c r="G41" s="28">
        <f aca="true" t="shared" si="5" ref="G41:G57">IF($D41=0,0,$F41/$D41)</f>
        <v>0.5376696695720505</v>
      </c>
      <c r="H41" s="29">
        <v>22030451</v>
      </c>
      <c r="I41" s="27">
        <v>27873805</v>
      </c>
      <c r="J41" s="30">
        <v>33192885</v>
      </c>
      <c r="K41" s="30">
        <v>83097141</v>
      </c>
      <c r="L41" s="29">
        <v>0</v>
      </c>
      <c r="M41" s="27">
        <v>0</v>
      </c>
      <c r="N41" s="30">
        <v>0</v>
      </c>
      <c r="O41" s="30">
        <v>0</v>
      </c>
      <c r="P41" s="29">
        <v>0</v>
      </c>
      <c r="Q41" s="27">
        <v>0</v>
      </c>
      <c r="R41" s="30">
        <v>0</v>
      </c>
      <c r="S41" s="30">
        <v>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425489186</v>
      </c>
      <c r="E42" s="27">
        <v>425489186</v>
      </c>
      <c r="F42" s="27">
        <v>100486225</v>
      </c>
      <c r="G42" s="28">
        <f t="shared" si="5"/>
        <v>0.23616634289737273</v>
      </c>
      <c r="H42" s="29">
        <v>10497563</v>
      </c>
      <c r="I42" s="27">
        <v>32782536</v>
      </c>
      <c r="J42" s="30">
        <v>57206126</v>
      </c>
      <c r="K42" s="30">
        <v>100486225</v>
      </c>
      <c r="L42" s="29">
        <v>0</v>
      </c>
      <c r="M42" s="27">
        <v>0</v>
      </c>
      <c r="N42" s="30">
        <v>0</v>
      </c>
      <c r="O42" s="30">
        <v>0</v>
      </c>
      <c r="P42" s="29">
        <v>0</v>
      </c>
      <c r="Q42" s="27">
        <v>0</v>
      </c>
      <c r="R42" s="30">
        <v>0</v>
      </c>
      <c r="S42" s="30">
        <v>0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1018465042</v>
      </c>
      <c r="E43" s="35">
        <f>SUM(E38:E42)</f>
        <v>1018465042</v>
      </c>
      <c r="F43" s="35">
        <f>SUM(F38:F42)</f>
        <v>269635923</v>
      </c>
      <c r="G43" s="36">
        <f t="shared" si="5"/>
        <v>0.26474735202546107</v>
      </c>
      <c r="H43" s="37">
        <f aca="true" t="shared" si="6" ref="H43:W43">SUM(H38:H42)</f>
        <v>58738692</v>
      </c>
      <c r="I43" s="35">
        <f t="shared" si="6"/>
        <v>85909385</v>
      </c>
      <c r="J43" s="38">
        <f t="shared" si="6"/>
        <v>124987846</v>
      </c>
      <c r="K43" s="38">
        <f t="shared" si="6"/>
        <v>269635923</v>
      </c>
      <c r="L43" s="37">
        <f t="shared" si="6"/>
        <v>0</v>
      </c>
      <c r="M43" s="35">
        <f t="shared" si="6"/>
        <v>0</v>
      </c>
      <c r="N43" s="38">
        <f t="shared" si="6"/>
        <v>0</v>
      </c>
      <c r="O43" s="38">
        <f t="shared" si="6"/>
        <v>0</v>
      </c>
      <c r="P43" s="37">
        <f t="shared" si="6"/>
        <v>0</v>
      </c>
      <c r="Q43" s="35">
        <f t="shared" si="6"/>
        <v>0</v>
      </c>
      <c r="R43" s="38">
        <f t="shared" si="6"/>
        <v>0</v>
      </c>
      <c r="S43" s="38">
        <f t="shared" si="6"/>
        <v>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132821269</v>
      </c>
      <c r="E44" s="27">
        <v>132821269</v>
      </c>
      <c r="F44" s="27">
        <v>35550703</v>
      </c>
      <c r="G44" s="28">
        <f t="shared" si="5"/>
        <v>0.26765820916829214</v>
      </c>
      <c r="H44" s="29">
        <v>10344445</v>
      </c>
      <c r="I44" s="27">
        <v>12505354</v>
      </c>
      <c r="J44" s="30">
        <v>12700904</v>
      </c>
      <c r="K44" s="30">
        <v>35550703</v>
      </c>
      <c r="L44" s="29">
        <v>0</v>
      </c>
      <c r="M44" s="27">
        <v>0</v>
      </c>
      <c r="N44" s="30">
        <v>0</v>
      </c>
      <c r="O44" s="30">
        <v>0</v>
      </c>
      <c r="P44" s="29">
        <v>0</v>
      </c>
      <c r="Q44" s="27">
        <v>0</v>
      </c>
      <c r="R44" s="30">
        <v>0</v>
      </c>
      <c r="S44" s="30">
        <v>0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160060838</v>
      </c>
      <c r="E45" s="27">
        <v>160060838</v>
      </c>
      <c r="F45" s="27">
        <v>14639047</v>
      </c>
      <c r="G45" s="28">
        <f t="shared" si="5"/>
        <v>0.0914592675067714</v>
      </c>
      <c r="H45" s="29">
        <v>0</v>
      </c>
      <c r="I45" s="27">
        <v>7934451</v>
      </c>
      <c r="J45" s="30">
        <v>6704596</v>
      </c>
      <c r="K45" s="30">
        <v>14639047</v>
      </c>
      <c r="L45" s="29">
        <v>0</v>
      </c>
      <c r="M45" s="27">
        <v>0</v>
      </c>
      <c r="N45" s="30">
        <v>0</v>
      </c>
      <c r="O45" s="30">
        <v>0</v>
      </c>
      <c r="P45" s="29">
        <v>0</v>
      </c>
      <c r="Q45" s="27">
        <v>0</v>
      </c>
      <c r="R45" s="30">
        <v>0</v>
      </c>
      <c r="S45" s="30">
        <v>0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208429546</v>
      </c>
      <c r="E46" s="27">
        <v>208429546</v>
      </c>
      <c r="F46" s="27">
        <v>33534185</v>
      </c>
      <c r="G46" s="28">
        <f t="shared" si="5"/>
        <v>0.16088978575043292</v>
      </c>
      <c r="H46" s="29">
        <v>9652222</v>
      </c>
      <c r="I46" s="27">
        <v>10264419</v>
      </c>
      <c r="J46" s="30">
        <v>13617544</v>
      </c>
      <c r="K46" s="30">
        <v>33534185</v>
      </c>
      <c r="L46" s="29">
        <v>0</v>
      </c>
      <c r="M46" s="27">
        <v>0</v>
      </c>
      <c r="N46" s="30">
        <v>0</v>
      </c>
      <c r="O46" s="30">
        <v>0</v>
      </c>
      <c r="P46" s="29">
        <v>0</v>
      </c>
      <c r="Q46" s="27">
        <v>0</v>
      </c>
      <c r="R46" s="30">
        <v>0</v>
      </c>
      <c r="S46" s="30">
        <v>0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181750228</v>
      </c>
      <c r="E47" s="27">
        <v>181750228</v>
      </c>
      <c r="F47" s="27">
        <v>30923399</v>
      </c>
      <c r="G47" s="28">
        <f t="shared" si="5"/>
        <v>0.17014228449826208</v>
      </c>
      <c r="H47" s="29">
        <v>10265407</v>
      </c>
      <c r="I47" s="27">
        <v>9423236</v>
      </c>
      <c r="J47" s="30">
        <v>11234756</v>
      </c>
      <c r="K47" s="30">
        <v>30923399</v>
      </c>
      <c r="L47" s="29">
        <v>0</v>
      </c>
      <c r="M47" s="27">
        <v>0</v>
      </c>
      <c r="N47" s="30">
        <v>0</v>
      </c>
      <c r="O47" s="30">
        <v>0</v>
      </c>
      <c r="P47" s="29">
        <v>0</v>
      </c>
      <c r="Q47" s="27">
        <v>0</v>
      </c>
      <c r="R47" s="30">
        <v>0</v>
      </c>
      <c r="S47" s="30">
        <v>0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922706572</v>
      </c>
      <c r="E48" s="27">
        <v>922706572</v>
      </c>
      <c r="F48" s="27">
        <v>144080121</v>
      </c>
      <c r="G48" s="28">
        <f t="shared" si="5"/>
        <v>0.15614944704219577</v>
      </c>
      <c r="H48" s="29">
        <v>57021507</v>
      </c>
      <c r="I48" s="27">
        <v>36592607</v>
      </c>
      <c r="J48" s="30">
        <v>50466007</v>
      </c>
      <c r="K48" s="30">
        <v>144080121</v>
      </c>
      <c r="L48" s="29">
        <v>0</v>
      </c>
      <c r="M48" s="27">
        <v>0</v>
      </c>
      <c r="N48" s="30">
        <v>0</v>
      </c>
      <c r="O48" s="30">
        <v>0</v>
      </c>
      <c r="P48" s="29">
        <v>0</v>
      </c>
      <c r="Q48" s="27">
        <v>0</v>
      </c>
      <c r="R48" s="30">
        <v>0</v>
      </c>
      <c r="S48" s="30">
        <v>0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840466998</v>
      </c>
      <c r="E49" s="27">
        <v>840466998</v>
      </c>
      <c r="F49" s="27">
        <v>129603023</v>
      </c>
      <c r="G49" s="28">
        <f t="shared" si="5"/>
        <v>0.1542035836129285</v>
      </c>
      <c r="H49" s="29">
        <v>41850534</v>
      </c>
      <c r="I49" s="27">
        <v>52944642</v>
      </c>
      <c r="J49" s="30">
        <v>34807847</v>
      </c>
      <c r="K49" s="30">
        <v>129603023</v>
      </c>
      <c r="L49" s="29">
        <v>0</v>
      </c>
      <c r="M49" s="27">
        <v>0</v>
      </c>
      <c r="N49" s="30">
        <v>0</v>
      </c>
      <c r="O49" s="30">
        <v>0</v>
      </c>
      <c r="P49" s="29">
        <v>0</v>
      </c>
      <c r="Q49" s="27">
        <v>0</v>
      </c>
      <c r="R49" s="30">
        <v>0</v>
      </c>
      <c r="S49" s="30">
        <v>0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2446235451</v>
      </c>
      <c r="E50" s="35">
        <f>SUM(E44:E49)</f>
        <v>2446235451</v>
      </c>
      <c r="F50" s="35">
        <f>SUM(F44:F49)</f>
        <v>388330478</v>
      </c>
      <c r="G50" s="36">
        <f t="shared" si="5"/>
        <v>0.15874615742374834</v>
      </c>
      <c r="H50" s="37">
        <f aca="true" t="shared" si="7" ref="H50:W50">SUM(H44:H49)</f>
        <v>129134115</v>
      </c>
      <c r="I50" s="35">
        <f t="shared" si="7"/>
        <v>129664709</v>
      </c>
      <c r="J50" s="38">
        <f t="shared" si="7"/>
        <v>129531654</v>
      </c>
      <c r="K50" s="38">
        <f t="shared" si="7"/>
        <v>388330478</v>
      </c>
      <c r="L50" s="37">
        <f t="shared" si="7"/>
        <v>0</v>
      </c>
      <c r="M50" s="35">
        <f t="shared" si="7"/>
        <v>0</v>
      </c>
      <c r="N50" s="38">
        <f t="shared" si="7"/>
        <v>0</v>
      </c>
      <c r="O50" s="38">
        <f t="shared" si="7"/>
        <v>0</v>
      </c>
      <c r="P50" s="37">
        <f t="shared" si="7"/>
        <v>0</v>
      </c>
      <c r="Q50" s="35">
        <f t="shared" si="7"/>
        <v>0</v>
      </c>
      <c r="R50" s="38">
        <f t="shared" si="7"/>
        <v>0</v>
      </c>
      <c r="S50" s="38">
        <f t="shared" si="7"/>
        <v>0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217538747</v>
      </c>
      <c r="E51" s="27">
        <v>217538747</v>
      </c>
      <c r="F51" s="27">
        <v>43083537</v>
      </c>
      <c r="G51" s="28">
        <f t="shared" si="5"/>
        <v>0.19804994555751487</v>
      </c>
      <c r="H51" s="29">
        <v>12476799</v>
      </c>
      <c r="I51" s="27">
        <v>18249874</v>
      </c>
      <c r="J51" s="30">
        <v>12356864</v>
      </c>
      <c r="K51" s="30">
        <v>43083537</v>
      </c>
      <c r="L51" s="29">
        <v>0</v>
      </c>
      <c r="M51" s="27">
        <v>0</v>
      </c>
      <c r="N51" s="30">
        <v>0</v>
      </c>
      <c r="O51" s="30">
        <v>0</v>
      </c>
      <c r="P51" s="29">
        <v>0</v>
      </c>
      <c r="Q51" s="27">
        <v>0</v>
      </c>
      <c r="R51" s="30">
        <v>0</v>
      </c>
      <c r="S51" s="30">
        <v>0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168377095</v>
      </c>
      <c r="E52" s="27">
        <v>168377095</v>
      </c>
      <c r="F52" s="27">
        <v>24056830</v>
      </c>
      <c r="G52" s="28">
        <f t="shared" si="5"/>
        <v>0.1428747182032093</v>
      </c>
      <c r="H52" s="29">
        <v>5172716</v>
      </c>
      <c r="I52" s="27">
        <v>9923756</v>
      </c>
      <c r="J52" s="30">
        <v>8960358</v>
      </c>
      <c r="K52" s="30">
        <v>24056830</v>
      </c>
      <c r="L52" s="29">
        <v>0</v>
      </c>
      <c r="M52" s="27">
        <v>0</v>
      </c>
      <c r="N52" s="30">
        <v>0</v>
      </c>
      <c r="O52" s="30">
        <v>0</v>
      </c>
      <c r="P52" s="29">
        <v>0</v>
      </c>
      <c r="Q52" s="27">
        <v>0</v>
      </c>
      <c r="R52" s="30">
        <v>0</v>
      </c>
      <c r="S52" s="30">
        <v>0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175841282</v>
      </c>
      <c r="E53" s="27">
        <v>175841282</v>
      </c>
      <c r="F53" s="27">
        <v>40430387</v>
      </c>
      <c r="G53" s="28">
        <f t="shared" si="5"/>
        <v>0.2299254562987092</v>
      </c>
      <c r="H53" s="29">
        <v>10432571</v>
      </c>
      <c r="I53" s="27">
        <v>17605447</v>
      </c>
      <c r="J53" s="30">
        <v>12392369</v>
      </c>
      <c r="K53" s="30">
        <v>40430387</v>
      </c>
      <c r="L53" s="29">
        <v>0</v>
      </c>
      <c r="M53" s="27">
        <v>0</v>
      </c>
      <c r="N53" s="30">
        <v>0</v>
      </c>
      <c r="O53" s="30">
        <v>0</v>
      </c>
      <c r="P53" s="29">
        <v>0</v>
      </c>
      <c r="Q53" s="27">
        <v>0</v>
      </c>
      <c r="R53" s="30">
        <v>0</v>
      </c>
      <c r="S53" s="30">
        <v>0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0</v>
      </c>
      <c r="E54" s="27">
        <v>0</v>
      </c>
      <c r="F54" s="27">
        <v>16478869</v>
      </c>
      <c r="G54" s="28">
        <f t="shared" si="5"/>
        <v>0</v>
      </c>
      <c r="H54" s="29">
        <v>4411069</v>
      </c>
      <c r="I54" s="27">
        <v>4842855</v>
      </c>
      <c r="J54" s="30">
        <v>7224945</v>
      </c>
      <c r="K54" s="30">
        <v>16478869</v>
      </c>
      <c r="L54" s="29">
        <v>0</v>
      </c>
      <c r="M54" s="27">
        <v>0</v>
      </c>
      <c r="N54" s="30">
        <v>0</v>
      </c>
      <c r="O54" s="30">
        <v>0</v>
      </c>
      <c r="P54" s="29">
        <v>0</v>
      </c>
      <c r="Q54" s="27">
        <v>0</v>
      </c>
      <c r="R54" s="30">
        <v>0</v>
      </c>
      <c r="S54" s="30">
        <v>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407725754</v>
      </c>
      <c r="E55" s="27">
        <v>407725754</v>
      </c>
      <c r="F55" s="27">
        <v>65561628</v>
      </c>
      <c r="G55" s="28">
        <f t="shared" si="5"/>
        <v>0.16079834878421734</v>
      </c>
      <c r="H55" s="29">
        <v>18431483</v>
      </c>
      <c r="I55" s="27">
        <v>20914055</v>
      </c>
      <c r="J55" s="30">
        <v>26216090</v>
      </c>
      <c r="K55" s="30">
        <v>65561628</v>
      </c>
      <c r="L55" s="29">
        <v>0</v>
      </c>
      <c r="M55" s="27">
        <v>0</v>
      </c>
      <c r="N55" s="30">
        <v>0</v>
      </c>
      <c r="O55" s="30">
        <v>0</v>
      </c>
      <c r="P55" s="29">
        <v>0</v>
      </c>
      <c r="Q55" s="27">
        <v>0</v>
      </c>
      <c r="R55" s="30">
        <v>0</v>
      </c>
      <c r="S55" s="30">
        <v>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969482878</v>
      </c>
      <c r="E56" s="35">
        <f>SUM(E51:E55)</f>
        <v>969482878</v>
      </c>
      <c r="F56" s="35">
        <f>SUM(F51:F55)</f>
        <v>189611251</v>
      </c>
      <c r="G56" s="36">
        <f t="shared" si="5"/>
        <v>0.19557978310164648</v>
      </c>
      <c r="H56" s="37">
        <f aca="true" t="shared" si="8" ref="H56:W56">SUM(H51:H55)</f>
        <v>50924638</v>
      </c>
      <c r="I56" s="35">
        <f t="shared" si="8"/>
        <v>71535987</v>
      </c>
      <c r="J56" s="38">
        <f t="shared" si="8"/>
        <v>67150626</v>
      </c>
      <c r="K56" s="38">
        <f t="shared" si="8"/>
        <v>189611251</v>
      </c>
      <c r="L56" s="37">
        <f t="shared" si="8"/>
        <v>0</v>
      </c>
      <c r="M56" s="35">
        <f t="shared" si="8"/>
        <v>0</v>
      </c>
      <c r="N56" s="38">
        <f t="shared" si="8"/>
        <v>0</v>
      </c>
      <c r="O56" s="38">
        <f t="shared" si="8"/>
        <v>0</v>
      </c>
      <c r="P56" s="37">
        <f t="shared" si="8"/>
        <v>0</v>
      </c>
      <c r="Q56" s="35">
        <f t="shared" si="8"/>
        <v>0</v>
      </c>
      <c r="R56" s="38">
        <f t="shared" si="8"/>
        <v>0</v>
      </c>
      <c r="S56" s="38">
        <f t="shared" si="8"/>
        <v>0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22668003783</v>
      </c>
      <c r="E57" s="43">
        <f>SUM(E5:E6,E8:E17,E19:E26,E28:E36,E38:E42,E44:E49,E51:E55)</f>
        <v>22606797148</v>
      </c>
      <c r="F57" s="43">
        <f>SUM(F5:F6,F8:F17,F19:F26,F28:F36,F38:F42,F44:F49,F51:F55)</f>
        <v>4465180779</v>
      </c>
      <c r="G57" s="44">
        <f t="shared" si="5"/>
        <v>0.19698164963024614</v>
      </c>
      <c r="H57" s="45">
        <f aca="true" t="shared" si="9" ref="H57:W57">SUM(H5:H6,H8:H17,H19:H26,H28:H36,H38:H42,H44:H49,H51:H55)</f>
        <v>1339779372</v>
      </c>
      <c r="I57" s="43">
        <f t="shared" si="9"/>
        <v>1502713970</v>
      </c>
      <c r="J57" s="46">
        <f t="shared" si="9"/>
        <v>1622687437</v>
      </c>
      <c r="K57" s="46">
        <f t="shared" si="9"/>
        <v>4465180779</v>
      </c>
      <c r="L57" s="45">
        <f t="shared" si="9"/>
        <v>0</v>
      </c>
      <c r="M57" s="43">
        <f t="shared" si="9"/>
        <v>0</v>
      </c>
      <c r="N57" s="46">
        <f t="shared" si="9"/>
        <v>0</v>
      </c>
      <c r="O57" s="46">
        <f t="shared" si="9"/>
        <v>0</v>
      </c>
      <c r="P57" s="45">
        <f t="shared" si="9"/>
        <v>0</v>
      </c>
      <c r="Q57" s="43">
        <f t="shared" si="9"/>
        <v>0</v>
      </c>
      <c r="R57" s="46">
        <f t="shared" si="9"/>
        <v>0</v>
      </c>
      <c r="S57" s="46">
        <f t="shared" si="9"/>
        <v>0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5368472823</v>
      </c>
      <c r="E60" s="27">
        <v>5368472823</v>
      </c>
      <c r="F60" s="27">
        <v>1229789279</v>
      </c>
      <c r="G60" s="28">
        <f aca="true" t="shared" si="10" ref="G60:G89">IF($D60=0,0,$F60/$D60)</f>
        <v>0.22907618601164334</v>
      </c>
      <c r="H60" s="29">
        <v>370500726</v>
      </c>
      <c r="I60" s="27">
        <v>431662440</v>
      </c>
      <c r="J60" s="30">
        <v>427626113</v>
      </c>
      <c r="K60" s="30">
        <v>1229789279</v>
      </c>
      <c r="L60" s="29">
        <v>0</v>
      </c>
      <c r="M60" s="27">
        <v>0</v>
      </c>
      <c r="N60" s="30">
        <v>0</v>
      </c>
      <c r="O60" s="30">
        <v>0</v>
      </c>
      <c r="P60" s="29">
        <v>0</v>
      </c>
      <c r="Q60" s="27">
        <v>0</v>
      </c>
      <c r="R60" s="30">
        <v>0</v>
      </c>
      <c r="S60" s="30">
        <v>0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5368472823</v>
      </c>
      <c r="E61" s="35">
        <f>E60</f>
        <v>5368472823</v>
      </c>
      <c r="F61" s="35">
        <f>F60</f>
        <v>1229789279</v>
      </c>
      <c r="G61" s="36">
        <f t="shared" si="10"/>
        <v>0.22907618601164334</v>
      </c>
      <c r="H61" s="37">
        <f aca="true" t="shared" si="11" ref="H61:W61">H60</f>
        <v>370500726</v>
      </c>
      <c r="I61" s="35">
        <f t="shared" si="11"/>
        <v>431662440</v>
      </c>
      <c r="J61" s="38">
        <f t="shared" si="11"/>
        <v>427626113</v>
      </c>
      <c r="K61" s="38">
        <f t="shared" si="11"/>
        <v>1229789279</v>
      </c>
      <c r="L61" s="37">
        <f t="shared" si="11"/>
        <v>0</v>
      </c>
      <c r="M61" s="35">
        <f t="shared" si="11"/>
        <v>0</v>
      </c>
      <c r="N61" s="38">
        <f t="shared" si="11"/>
        <v>0</v>
      </c>
      <c r="O61" s="38">
        <f t="shared" si="11"/>
        <v>0</v>
      </c>
      <c r="P61" s="37">
        <f t="shared" si="11"/>
        <v>0</v>
      </c>
      <c r="Q61" s="35">
        <f t="shared" si="11"/>
        <v>0</v>
      </c>
      <c r="R61" s="38">
        <f t="shared" si="11"/>
        <v>0</v>
      </c>
      <c r="S61" s="38">
        <f t="shared" si="11"/>
        <v>0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112200000</v>
      </c>
      <c r="E62" s="27">
        <v>112200000</v>
      </c>
      <c r="F62" s="27">
        <v>17465072</v>
      </c>
      <c r="G62" s="28">
        <f t="shared" si="10"/>
        <v>0.15566017825311942</v>
      </c>
      <c r="H62" s="29">
        <v>4813872</v>
      </c>
      <c r="I62" s="27">
        <v>6854143</v>
      </c>
      <c r="J62" s="30">
        <v>5797057</v>
      </c>
      <c r="K62" s="30">
        <v>17465072</v>
      </c>
      <c r="L62" s="29">
        <v>0</v>
      </c>
      <c r="M62" s="27">
        <v>0</v>
      </c>
      <c r="N62" s="30">
        <v>0</v>
      </c>
      <c r="O62" s="30">
        <v>0</v>
      </c>
      <c r="P62" s="29">
        <v>0</v>
      </c>
      <c r="Q62" s="27">
        <v>0</v>
      </c>
      <c r="R62" s="30">
        <v>0</v>
      </c>
      <c r="S62" s="30">
        <v>0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250339464</v>
      </c>
      <c r="E63" s="27">
        <v>250339464</v>
      </c>
      <c r="F63" s="27">
        <v>61640668</v>
      </c>
      <c r="G63" s="28">
        <f t="shared" si="10"/>
        <v>0.24622832938557382</v>
      </c>
      <c r="H63" s="29">
        <v>19400550</v>
      </c>
      <c r="I63" s="27">
        <v>21551133</v>
      </c>
      <c r="J63" s="30">
        <v>20688985</v>
      </c>
      <c r="K63" s="30">
        <v>61640668</v>
      </c>
      <c r="L63" s="29">
        <v>0</v>
      </c>
      <c r="M63" s="27">
        <v>0</v>
      </c>
      <c r="N63" s="30">
        <v>0</v>
      </c>
      <c r="O63" s="30">
        <v>0</v>
      </c>
      <c r="P63" s="29">
        <v>0</v>
      </c>
      <c r="Q63" s="27">
        <v>0</v>
      </c>
      <c r="R63" s="30">
        <v>0</v>
      </c>
      <c r="S63" s="30">
        <v>0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133391000</v>
      </c>
      <c r="E64" s="27">
        <v>133391000</v>
      </c>
      <c r="F64" s="27">
        <v>18321754</v>
      </c>
      <c r="G64" s="28">
        <f t="shared" si="10"/>
        <v>0.1373537495033398</v>
      </c>
      <c r="H64" s="29">
        <v>6430506</v>
      </c>
      <c r="I64" s="27">
        <v>6023983</v>
      </c>
      <c r="J64" s="30">
        <v>5867265</v>
      </c>
      <c r="K64" s="30">
        <v>18321754</v>
      </c>
      <c r="L64" s="29">
        <v>0</v>
      </c>
      <c r="M64" s="27">
        <v>0</v>
      </c>
      <c r="N64" s="30">
        <v>0</v>
      </c>
      <c r="O64" s="30">
        <v>0</v>
      </c>
      <c r="P64" s="29">
        <v>0</v>
      </c>
      <c r="Q64" s="27">
        <v>0</v>
      </c>
      <c r="R64" s="30">
        <v>0</v>
      </c>
      <c r="S64" s="30">
        <v>0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86353344</v>
      </c>
      <c r="E65" s="27">
        <v>86353344</v>
      </c>
      <c r="F65" s="27">
        <v>11705287</v>
      </c>
      <c r="G65" s="28">
        <f t="shared" si="10"/>
        <v>0.13555105636673434</v>
      </c>
      <c r="H65" s="29">
        <v>4329696</v>
      </c>
      <c r="I65" s="27">
        <v>3659909</v>
      </c>
      <c r="J65" s="30">
        <v>3715682</v>
      </c>
      <c r="K65" s="30">
        <v>11705287</v>
      </c>
      <c r="L65" s="29">
        <v>0</v>
      </c>
      <c r="M65" s="27">
        <v>0</v>
      </c>
      <c r="N65" s="30">
        <v>0</v>
      </c>
      <c r="O65" s="30">
        <v>0</v>
      </c>
      <c r="P65" s="29">
        <v>0</v>
      </c>
      <c r="Q65" s="27">
        <v>0</v>
      </c>
      <c r="R65" s="30">
        <v>0</v>
      </c>
      <c r="S65" s="30">
        <v>0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62855874</v>
      </c>
      <c r="E66" s="27">
        <v>62855874</v>
      </c>
      <c r="F66" s="27">
        <v>15043663</v>
      </c>
      <c r="G66" s="28">
        <f t="shared" si="10"/>
        <v>0.2393358335928954</v>
      </c>
      <c r="H66" s="29">
        <v>4192781</v>
      </c>
      <c r="I66" s="27">
        <v>5723391</v>
      </c>
      <c r="J66" s="30">
        <v>5127491</v>
      </c>
      <c r="K66" s="30">
        <v>15043663</v>
      </c>
      <c r="L66" s="29">
        <v>0</v>
      </c>
      <c r="M66" s="27">
        <v>0</v>
      </c>
      <c r="N66" s="30">
        <v>0</v>
      </c>
      <c r="O66" s="30">
        <v>0</v>
      </c>
      <c r="P66" s="29">
        <v>0</v>
      </c>
      <c r="Q66" s="27">
        <v>0</v>
      </c>
      <c r="R66" s="30">
        <v>0</v>
      </c>
      <c r="S66" s="30">
        <v>0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645139682</v>
      </c>
      <c r="E67" s="35">
        <f>SUM(E62:E66)</f>
        <v>645139682</v>
      </c>
      <c r="F67" s="35">
        <f>SUM(F62:F66)</f>
        <v>124176444</v>
      </c>
      <c r="G67" s="36">
        <f t="shared" si="10"/>
        <v>0.192479934911212</v>
      </c>
      <c r="H67" s="37">
        <f aca="true" t="shared" si="12" ref="H67:W67">SUM(H62:H66)</f>
        <v>39167405</v>
      </c>
      <c r="I67" s="35">
        <f t="shared" si="12"/>
        <v>43812559</v>
      </c>
      <c r="J67" s="38">
        <f t="shared" si="12"/>
        <v>41196480</v>
      </c>
      <c r="K67" s="38">
        <f t="shared" si="12"/>
        <v>124176444</v>
      </c>
      <c r="L67" s="37">
        <f t="shared" si="12"/>
        <v>0</v>
      </c>
      <c r="M67" s="35">
        <f t="shared" si="12"/>
        <v>0</v>
      </c>
      <c r="N67" s="38">
        <f t="shared" si="12"/>
        <v>0</v>
      </c>
      <c r="O67" s="38">
        <f t="shared" si="12"/>
        <v>0</v>
      </c>
      <c r="P67" s="37">
        <f t="shared" si="12"/>
        <v>0</v>
      </c>
      <c r="Q67" s="35">
        <f t="shared" si="12"/>
        <v>0</v>
      </c>
      <c r="R67" s="38">
        <f t="shared" si="12"/>
        <v>0</v>
      </c>
      <c r="S67" s="38">
        <f t="shared" si="12"/>
        <v>0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183122845</v>
      </c>
      <c r="E68" s="27">
        <v>183122845</v>
      </c>
      <c r="F68" s="27">
        <v>19089931</v>
      </c>
      <c r="G68" s="28">
        <f t="shared" si="10"/>
        <v>0.10424658376184577</v>
      </c>
      <c r="H68" s="29">
        <v>5592986</v>
      </c>
      <c r="I68" s="27">
        <v>6223204</v>
      </c>
      <c r="J68" s="30">
        <v>7273741</v>
      </c>
      <c r="K68" s="30">
        <v>19089931</v>
      </c>
      <c r="L68" s="29">
        <v>0</v>
      </c>
      <c r="M68" s="27">
        <v>0</v>
      </c>
      <c r="N68" s="30">
        <v>0</v>
      </c>
      <c r="O68" s="30">
        <v>0</v>
      </c>
      <c r="P68" s="29">
        <v>0</v>
      </c>
      <c r="Q68" s="27">
        <v>0</v>
      </c>
      <c r="R68" s="30">
        <v>0</v>
      </c>
      <c r="S68" s="30">
        <v>0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71051266</v>
      </c>
      <c r="E69" s="27">
        <v>71051266</v>
      </c>
      <c r="F69" s="27">
        <v>19456388</v>
      </c>
      <c r="G69" s="28">
        <f t="shared" si="10"/>
        <v>0.2738359088492526</v>
      </c>
      <c r="H69" s="29">
        <v>8053649</v>
      </c>
      <c r="I69" s="27">
        <v>7597557</v>
      </c>
      <c r="J69" s="30">
        <v>3805182</v>
      </c>
      <c r="K69" s="30">
        <v>19456388</v>
      </c>
      <c r="L69" s="29">
        <v>0</v>
      </c>
      <c r="M69" s="27">
        <v>0</v>
      </c>
      <c r="N69" s="30">
        <v>0</v>
      </c>
      <c r="O69" s="30">
        <v>0</v>
      </c>
      <c r="P69" s="29">
        <v>0</v>
      </c>
      <c r="Q69" s="27">
        <v>0</v>
      </c>
      <c r="R69" s="30">
        <v>0</v>
      </c>
      <c r="S69" s="30">
        <v>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107121949</v>
      </c>
      <c r="E70" s="27">
        <v>107121949</v>
      </c>
      <c r="F70" s="27">
        <v>25386094</v>
      </c>
      <c r="G70" s="28">
        <f t="shared" si="10"/>
        <v>0.23698312285188164</v>
      </c>
      <c r="H70" s="29">
        <v>5461603</v>
      </c>
      <c r="I70" s="27">
        <v>8798341</v>
      </c>
      <c r="J70" s="30">
        <v>11126150</v>
      </c>
      <c r="K70" s="30">
        <v>25386094</v>
      </c>
      <c r="L70" s="29">
        <v>0</v>
      </c>
      <c r="M70" s="27">
        <v>0</v>
      </c>
      <c r="N70" s="30">
        <v>0</v>
      </c>
      <c r="O70" s="30">
        <v>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1509380701</v>
      </c>
      <c r="E71" s="27">
        <v>1509380701</v>
      </c>
      <c r="F71" s="27">
        <v>368179172</v>
      </c>
      <c r="G71" s="28">
        <f t="shared" si="10"/>
        <v>0.24392730856839012</v>
      </c>
      <c r="H71" s="29">
        <v>244045672</v>
      </c>
      <c r="I71" s="27">
        <v>54237699</v>
      </c>
      <c r="J71" s="30">
        <v>69895801</v>
      </c>
      <c r="K71" s="30">
        <v>368179172</v>
      </c>
      <c r="L71" s="29">
        <v>0</v>
      </c>
      <c r="M71" s="27">
        <v>0</v>
      </c>
      <c r="N71" s="30">
        <v>0</v>
      </c>
      <c r="O71" s="30">
        <v>0</v>
      </c>
      <c r="P71" s="29">
        <v>0</v>
      </c>
      <c r="Q71" s="27">
        <v>0</v>
      </c>
      <c r="R71" s="30">
        <v>0</v>
      </c>
      <c r="S71" s="30">
        <v>0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351064145</v>
      </c>
      <c r="E72" s="27">
        <v>351064145</v>
      </c>
      <c r="F72" s="27">
        <v>33713867</v>
      </c>
      <c r="G72" s="28">
        <f t="shared" si="10"/>
        <v>0.09603335310702266</v>
      </c>
      <c r="H72" s="29">
        <v>11062325</v>
      </c>
      <c r="I72" s="27">
        <v>22651542</v>
      </c>
      <c r="J72" s="30">
        <v>0</v>
      </c>
      <c r="K72" s="30">
        <v>33713867</v>
      </c>
      <c r="L72" s="29">
        <v>0</v>
      </c>
      <c r="M72" s="27">
        <v>0</v>
      </c>
      <c r="N72" s="30">
        <v>0</v>
      </c>
      <c r="O72" s="30">
        <v>0</v>
      </c>
      <c r="P72" s="29">
        <v>0</v>
      </c>
      <c r="Q72" s="27">
        <v>0</v>
      </c>
      <c r="R72" s="30">
        <v>0</v>
      </c>
      <c r="S72" s="30">
        <v>0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104864199</v>
      </c>
      <c r="E73" s="27">
        <v>104864199</v>
      </c>
      <c r="F73" s="27">
        <v>25984123</v>
      </c>
      <c r="G73" s="28">
        <f t="shared" si="10"/>
        <v>0.24778831334038035</v>
      </c>
      <c r="H73" s="29">
        <v>7770699</v>
      </c>
      <c r="I73" s="27">
        <v>10343835</v>
      </c>
      <c r="J73" s="30">
        <v>7869589</v>
      </c>
      <c r="K73" s="30">
        <v>25984123</v>
      </c>
      <c r="L73" s="29">
        <v>0</v>
      </c>
      <c r="M73" s="27">
        <v>0</v>
      </c>
      <c r="N73" s="30">
        <v>0</v>
      </c>
      <c r="O73" s="30">
        <v>0</v>
      </c>
      <c r="P73" s="29">
        <v>0</v>
      </c>
      <c r="Q73" s="27">
        <v>0</v>
      </c>
      <c r="R73" s="30">
        <v>0</v>
      </c>
      <c r="S73" s="30">
        <v>0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2326605105</v>
      </c>
      <c r="E74" s="35">
        <f>SUM(E68:E73)</f>
        <v>2326605105</v>
      </c>
      <c r="F74" s="35">
        <f>SUM(F68:F73)</f>
        <v>491809575</v>
      </c>
      <c r="G74" s="36">
        <f t="shared" si="10"/>
        <v>0.21138506656891393</v>
      </c>
      <c r="H74" s="37">
        <f aca="true" t="shared" si="13" ref="H74:W74">SUM(H68:H73)</f>
        <v>281986934</v>
      </c>
      <c r="I74" s="35">
        <f t="shared" si="13"/>
        <v>109852178</v>
      </c>
      <c r="J74" s="38">
        <f t="shared" si="13"/>
        <v>99970463</v>
      </c>
      <c r="K74" s="38">
        <f t="shared" si="13"/>
        <v>491809575</v>
      </c>
      <c r="L74" s="37">
        <f t="shared" si="13"/>
        <v>0</v>
      </c>
      <c r="M74" s="35">
        <f t="shared" si="13"/>
        <v>0</v>
      </c>
      <c r="N74" s="38">
        <f t="shared" si="13"/>
        <v>0</v>
      </c>
      <c r="O74" s="38">
        <f t="shared" si="13"/>
        <v>0</v>
      </c>
      <c r="P74" s="37">
        <f t="shared" si="13"/>
        <v>0</v>
      </c>
      <c r="Q74" s="35">
        <f t="shared" si="13"/>
        <v>0</v>
      </c>
      <c r="R74" s="38">
        <f t="shared" si="13"/>
        <v>0</v>
      </c>
      <c r="S74" s="38">
        <f t="shared" si="13"/>
        <v>0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493765995</v>
      </c>
      <c r="E75" s="27">
        <v>493765995</v>
      </c>
      <c r="F75" s="27">
        <v>89093778</v>
      </c>
      <c r="G75" s="28">
        <f t="shared" si="10"/>
        <v>0.1804372494302691</v>
      </c>
      <c r="H75" s="29">
        <v>43061901</v>
      </c>
      <c r="I75" s="27">
        <v>21787511</v>
      </c>
      <c r="J75" s="30">
        <v>24244366</v>
      </c>
      <c r="K75" s="30">
        <v>89093778</v>
      </c>
      <c r="L75" s="29">
        <v>0</v>
      </c>
      <c r="M75" s="27">
        <v>0</v>
      </c>
      <c r="N75" s="30">
        <v>0</v>
      </c>
      <c r="O75" s="30">
        <v>0</v>
      </c>
      <c r="P75" s="29">
        <v>0</v>
      </c>
      <c r="Q75" s="27">
        <v>0</v>
      </c>
      <c r="R75" s="30">
        <v>0</v>
      </c>
      <c r="S75" s="30">
        <v>0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536894000</v>
      </c>
      <c r="E76" s="27">
        <v>536894000</v>
      </c>
      <c r="F76" s="27">
        <v>76588382</v>
      </c>
      <c r="G76" s="28">
        <f t="shared" si="10"/>
        <v>0.14265084355571117</v>
      </c>
      <c r="H76" s="29">
        <v>23464686</v>
      </c>
      <c r="I76" s="27">
        <v>23900851</v>
      </c>
      <c r="J76" s="30">
        <v>29222845</v>
      </c>
      <c r="K76" s="30">
        <v>76588382</v>
      </c>
      <c r="L76" s="29">
        <v>0</v>
      </c>
      <c r="M76" s="27">
        <v>0</v>
      </c>
      <c r="N76" s="30">
        <v>0</v>
      </c>
      <c r="O76" s="30">
        <v>0</v>
      </c>
      <c r="P76" s="29">
        <v>0</v>
      </c>
      <c r="Q76" s="27">
        <v>0</v>
      </c>
      <c r="R76" s="30">
        <v>0</v>
      </c>
      <c r="S76" s="30">
        <v>0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206978000</v>
      </c>
      <c r="E77" s="27">
        <v>206978000</v>
      </c>
      <c r="F77" s="27">
        <v>59887463</v>
      </c>
      <c r="G77" s="28">
        <f t="shared" si="10"/>
        <v>0.28934216680033625</v>
      </c>
      <c r="H77" s="29">
        <v>14575207</v>
      </c>
      <c r="I77" s="27">
        <v>31379584</v>
      </c>
      <c r="J77" s="30">
        <v>13932672</v>
      </c>
      <c r="K77" s="30">
        <v>59887463</v>
      </c>
      <c r="L77" s="29">
        <v>0</v>
      </c>
      <c r="M77" s="27">
        <v>0</v>
      </c>
      <c r="N77" s="30">
        <v>0</v>
      </c>
      <c r="O77" s="30">
        <v>0</v>
      </c>
      <c r="P77" s="29">
        <v>0</v>
      </c>
      <c r="Q77" s="27">
        <v>0</v>
      </c>
      <c r="R77" s="30">
        <v>0</v>
      </c>
      <c r="S77" s="30">
        <v>0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1589892820</v>
      </c>
      <c r="E78" s="27">
        <v>1589892820</v>
      </c>
      <c r="F78" s="27">
        <v>197325215</v>
      </c>
      <c r="G78" s="28">
        <f t="shared" si="10"/>
        <v>0.12411227506518333</v>
      </c>
      <c r="H78" s="29">
        <v>50280884</v>
      </c>
      <c r="I78" s="27">
        <v>74701651</v>
      </c>
      <c r="J78" s="30">
        <v>72342680</v>
      </c>
      <c r="K78" s="30">
        <v>197325215</v>
      </c>
      <c r="L78" s="29">
        <v>0</v>
      </c>
      <c r="M78" s="27">
        <v>0</v>
      </c>
      <c r="N78" s="30">
        <v>0</v>
      </c>
      <c r="O78" s="30">
        <v>0</v>
      </c>
      <c r="P78" s="29">
        <v>0</v>
      </c>
      <c r="Q78" s="27">
        <v>0</v>
      </c>
      <c r="R78" s="30">
        <v>0</v>
      </c>
      <c r="S78" s="30">
        <v>0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108201574</v>
      </c>
      <c r="E79" s="27">
        <v>108201574</v>
      </c>
      <c r="F79" s="27">
        <v>25363861</v>
      </c>
      <c r="G79" s="28">
        <f t="shared" si="10"/>
        <v>0.23441305022050787</v>
      </c>
      <c r="H79" s="29">
        <v>6140631</v>
      </c>
      <c r="I79" s="27">
        <v>12557500</v>
      </c>
      <c r="J79" s="30">
        <v>6665730</v>
      </c>
      <c r="K79" s="30">
        <v>25363861</v>
      </c>
      <c r="L79" s="29">
        <v>0</v>
      </c>
      <c r="M79" s="27">
        <v>0</v>
      </c>
      <c r="N79" s="30">
        <v>0</v>
      </c>
      <c r="O79" s="30">
        <v>0</v>
      </c>
      <c r="P79" s="29">
        <v>0</v>
      </c>
      <c r="Q79" s="27">
        <v>0</v>
      </c>
      <c r="R79" s="30">
        <v>0</v>
      </c>
      <c r="S79" s="30">
        <v>0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217108435</v>
      </c>
      <c r="E80" s="27">
        <v>217108435</v>
      </c>
      <c r="F80" s="27">
        <v>29612307</v>
      </c>
      <c r="G80" s="28">
        <f t="shared" si="10"/>
        <v>0.13639408805097786</v>
      </c>
      <c r="H80" s="29">
        <v>6128619</v>
      </c>
      <c r="I80" s="27">
        <v>12203551</v>
      </c>
      <c r="J80" s="30">
        <v>11280137</v>
      </c>
      <c r="K80" s="30">
        <v>29612307</v>
      </c>
      <c r="L80" s="29">
        <v>0</v>
      </c>
      <c r="M80" s="27">
        <v>0</v>
      </c>
      <c r="N80" s="30">
        <v>0</v>
      </c>
      <c r="O80" s="30">
        <v>0</v>
      </c>
      <c r="P80" s="29">
        <v>0</v>
      </c>
      <c r="Q80" s="27">
        <v>0</v>
      </c>
      <c r="R80" s="30">
        <v>0</v>
      </c>
      <c r="S80" s="30">
        <v>0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107445832</v>
      </c>
      <c r="E81" s="27">
        <v>107445832</v>
      </c>
      <c r="F81" s="27">
        <v>24764988</v>
      </c>
      <c r="G81" s="28">
        <f t="shared" si="10"/>
        <v>0.23048812167976884</v>
      </c>
      <c r="H81" s="29">
        <v>5742381</v>
      </c>
      <c r="I81" s="27">
        <v>6153127</v>
      </c>
      <c r="J81" s="30">
        <v>12869480</v>
      </c>
      <c r="K81" s="30">
        <v>24764988</v>
      </c>
      <c r="L81" s="29">
        <v>0</v>
      </c>
      <c r="M81" s="27">
        <v>0</v>
      </c>
      <c r="N81" s="30">
        <v>0</v>
      </c>
      <c r="O81" s="30">
        <v>0</v>
      </c>
      <c r="P81" s="29">
        <v>0</v>
      </c>
      <c r="Q81" s="27">
        <v>0</v>
      </c>
      <c r="R81" s="30">
        <v>0</v>
      </c>
      <c r="S81" s="30">
        <v>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3260286656</v>
      </c>
      <c r="E82" s="35">
        <f>SUM(E75:E81)</f>
        <v>3260286656</v>
      </c>
      <c r="F82" s="35">
        <f>SUM(F75:F81)</f>
        <v>502635994</v>
      </c>
      <c r="G82" s="36">
        <f t="shared" si="10"/>
        <v>0.15416926394339725</v>
      </c>
      <c r="H82" s="37">
        <f aca="true" t="shared" si="14" ref="H82:W82">SUM(H75:H81)</f>
        <v>149394309</v>
      </c>
      <c r="I82" s="35">
        <f t="shared" si="14"/>
        <v>182683775</v>
      </c>
      <c r="J82" s="38">
        <f t="shared" si="14"/>
        <v>170557910</v>
      </c>
      <c r="K82" s="38">
        <f t="shared" si="14"/>
        <v>502635994</v>
      </c>
      <c r="L82" s="37">
        <f t="shared" si="14"/>
        <v>0</v>
      </c>
      <c r="M82" s="35">
        <f t="shared" si="14"/>
        <v>0</v>
      </c>
      <c r="N82" s="38">
        <f t="shared" si="14"/>
        <v>0</v>
      </c>
      <c r="O82" s="38">
        <f t="shared" si="14"/>
        <v>0</v>
      </c>
      <c r="P82" s="37">
        <f t="shared" si="14"/>
        <v>0</v>
      </c>
      <c r="Q82" s="35">
        <f t="shared" si="14"/>
        <v>0</v>
      </c>
      <c r="R82" s="38">
        <f t="shared" si="14"/>
        <v>0</v>
      </c>
      <c r="S82" s="38">
        <f t="shared" si="14"/>
        <v>0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582432000</v>
      </c>
      <c r="E83" s="27">
        <v>582432000</v>
      </c>
      <c r="F83" s="27">
        <v>73901992</v>
      </c>
      <c r="G83" s="28">
        <f t="shared" si="10"/>
        <v>0.12688518487995165</v>
      </c>
      <c r="H83" s="29">
        <v>10465780</v>
      </c>
      <c r="I83" s="27">
        <v>35403193</v>
      </c>
      <c r="J83" s="30">
        <v>28033019</v>
      </c>
      <c r="K83" s="30">
        <v>73901992</v>
      </c>
      <c r="L83" s="29">
        <v>0</v>
      </c>
      <c r="M83" s="27">
        <v>0</v>
      </c>
      <c r="N83" s="30">
        <v>0</v>
      </c>
      <c r="O83" s="30">
        <v>0</v>
      </c>
      <c r="P83" s="29">
        <v>0</v>
      </c>
      <c r="Q83" s="27">
        <v>0</v>
      </c>
      <c r="R83" s="30">
        <v>0</v>
      </c>
      <c r="S83" s="30">
        <v>0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457991776</v>
      </c>
      <c r="E84" s="27">
        <v>457991776</v>
      </c>
      <c r="F84" s="27">
        <v>88526298</v>
      </c>
      <c r="G84" s="28">
        <f t="shared" si="10"/>
        <v>0.19329233108325508</v>
      </c>
      <c r="H84" s="29">
        <v>22950455</v>
      </c>
      <c r="I84" s="27">
        <v>41917331</v>
      </c>
      <c r="J84" s="30">
        <v>23658512</v>
      </c>
      <c r="K84" s="30">
        <v>88526298</v>
      </c>
      <c r="L84" s="29">
        <v>0</v>
      </c>
      <c r="M84" s="27">
        <v>0</v>
      </c>
      <c r="N84" s="30">
        <v>0</v>
      </c>
      <c r="O84" s="30">
        <v>0</v>
      </c>
      <c r="P84" s="29">
        <v>0</v>
      </c>
      <c r="Q84" s="27">
        <v>0</v>
      </c>
      <c r="R84" s="30">
        <v>0</v>
      </c>
      <c r="S84" s="30">
        <v>0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832937970</v>
      </c>
      <c r="E85" s="27">
        <v>832937970</v>
      </c>
      <c r="F85" s="27">
        <v>134941858</v>
      </c>
      <c r="G85" s="28">
        <f t="shared" si="10"/>
        <v>0.16200709159650867</v>
      </c>
      <c r="H85" s="29">
        <v>23755021</v>
      </c>
      <c r="I85" s="27">
        <v>51391787</v>
      </c>
      <c r="J85" s="30">
        <v>59795050</v>
      </c>
      <c r="K85" s="30">
        <v>134941858</v>
      </c>
      <c r="L85" s="29">
        <v>0</v>
      </c>
      <c r="M85" s="27">
        <v>0</v>
      </c>
      <c r="N85" s="30">
        <v>0</v>
      </c>
      <c r="O85" s="30">
        <v>0</v>
      </c>
      <c r="P85" s="29">
        <v>0</v>
      </c>
      <c r="Q85" s="27">
        <v>0</v>
      </c>
      <c r="R85" s="30">
        <v>0</v>
      </c>
      <c r="S85" s="30">
        <v>0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154085918</v>
      </c>
      <c r="E86" s="27">
        <v>154085918</v>
      </c>
      <c r="F86" s="27">
        <v>45267383</v>
      </c>
      <c r="G86" s="28">
        <f t="shared" si="10"/>
        <v>0.2937801428421253</v>
      </c>
      <c r="H86" s="29">
        <v>25999464</v>
      </c>
      <c r="I86" s="27">
        <v>11071277</v>
      </c>
      <c r="J86" s="30">
        <v>8196642</v>
      </c>
      <c r="K86" s="30">
        <v>45267383</v>
      </c>
      <c r="L86" s="29">
        <v>0</v>
      </c>
      <c r="M86" s="27">
        <v>0</v>
      </c>
      <c r="N86" s="30">
        <v>0</v>
      </c>
      <c r="O86" s="30">
        <v>0</v>
      </c>
      <c r="P86" s="29">
        <v>0</v>
      </c>
      <c r="Q86" s="27">
        <v>0</v>
      </c>
      <c r="R86" s="30">
        <v>0</v>
      </c>
      <c r="S86" s="30">
        <v>0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195526486</v>
      </c>
      <c r="E87" s="27">
        <v>195526486</v>
      </c>
      <c r="F87" s="27">
        <v>50492649</v>
      </c>
      <c r="G87" s="28">
        <f t="shared" si="10"/>
        <v>0.258239433607987</v>
      </c>
      <c r="H87" s="29">
        <v>10984242</v>
      </c>
      <c r="I87" s="27">
        <v>28907454</v>
      </c>
      <c r="J87" s="30">
        <v>10600953</v>
      </c>
      <c r="K87" s="30">
        <v>50492649</v>
      </c>
      <c r="L87" s="29">
        <v>0</v>
      </c>
      <c r="M87" s="27">
        <v>0</v>
      </c>
      <c r="N87" s="30">
        <v>0</v>
      </c>
      <c r="O87" s="30">
        <v>0</v>
      </c>
      <c r="P87" s="29">
        <v>0</v>
      </c>
      <c r="Q87" s="27">
        <v>0</v>
      </c>
      <c r="R87" s="30">
        <v>0</v>
      </c>
      <c r="S87" s="30">
        <v>0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2222974150</v>
      </c>
      <c r="E88" s="35">
        <f>SUM(E83:E87)</f>
        <v>2222974150</v>
      </c>
      <c r="F88" s="35">
        <f>SUM(F83:F87)</f>
        <v>393130180</v>
      </c>
      <c r="G88" s="36">
        <f t="shared" si="10"/>
        <v>0.17684874113358448</v>
      </c>
      <c r="H88" s="37">
        <f aca="true" t="shared" si="15" ref="H88:W88">SUM(H83:H87)</f>
        <v>94154962</v>
      </c>
      <c r="I88" s="35">
        <f t="shared" si="15"/>
        <v>168691042</v>
      </c>
      <c r="J88" s="38">
        <f t="shared" si="15"/>
        <v>130284176</v>
      </c>
      <c r="K88" s="38">
        <f t="shared" si="15"/>
        <v>393130180</v>
      </c>
      <c r="L88" s="37">
        <f t="shared" si="15"/>
        <v>0</v>
      </c>
      <c r="M88" s="35">
        <f t="shared" si="15"/>
        <v>0</v>
      </c>
      <c r="N88" s="38">
        <f t="shared" si="15"/>
        <v>0</v>
      </c>
      <c r="O88" s="38">
        <f t="shared" si="15"/>
        <v>0</v>
      </c>
      <c r="P88" s="37">
        <f t="shared" si="15"/>
        <v>0</v>
      </c>
      <c r="Q88" s="35">
        <f t="shared" si="15"/>
        <v>0</v>
      </c>
      <c r="R88" s="38">
        <f t="shared" si="15"/>
        <v>0</v>
      </c>
      <c r="S88" s="38">
        <f t="shared" si="15"/>
        <v>0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13823478416</v>
      </c>
      <c r="E89" s="43">
        <f>SUM(E60,E62:E66,E68:E73,E75:E81,E83:E87)</f>
        <v>13823478416</v>
      </c>
      <c r="F89" s="43">
        <f>SUM(F60,F62:F66,F68:F73,F75:F81,F83:F87)</f>
        <v>2741541472</v>
      </c>
      <c r="G89" s="44">
        <f t="shared" si="10"/>
        <v>0.19832500832979924</v>
      </c>
      <c r="H89" s="45">
        <f aca="true" t="shared" si="16" ref="H89:W89">SUM(H60,H62:H66,H68:H73,H75:H81,H83:H87)</f>
        <v>935204336</v>
      </c>
      <c r="I89" s="43">
        <f t="shared" si="16"/>
        <v>936701994</v>
      </c>
      <c r="J89" s="46">
        <f t="shared" si="16"/>
        <v>869635142</v>
      </c>
      <c r="K89" s="46">
        <f t="shared" si="16"/>
        <v>2741541472</v>
      </c>
      <c r="L89" s="45">
        <f t="shared" si="16"/>
        <v>0</v>
      </c>
      <c r="M89" s="43">
        <f t="shared" si="16"/>
        <v>0</v>
      </c>
      <c r="N89" s="46">
        <f t="shared" si="16"/>
        <v>0</v>
      </c>
      <c r="O89" s="46">
        <f t="shared" si="16"/>
        <v>0</v>
      </c>
      <c r="P89" s="45">
        <f t="shared" si="16"/>
        <v>0</v>
      </c>
      <c r="Q89" s="43">
        <f t="shared" si="16"/>
        <v>0</v>
      </c>
      <c r="R89" s="46">
        <f t="shared" si="16"/>
        <v>0</v>
      </c>
      <c r="S89" s="46">
        <f t="shared" si="16"/>
        <v>0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24633936857</v>
      </c>
      <c r="E92" s="27">
        <v>24633936857</v>
      </c>
      <c r="F92" s="27">
        <v>5830553684</v>
      </c>
      <c r="G92" s="28">
        <f aca="true" t="shared" si="17" ref="G92:G98">IF($D92=0,0,$F92/$D92)</f>
        <v>0.2366878553698649</v>
      </c>
      <c r="H92" s="29">
        <v>1887933779</v>
      </c>
      <c r="I92" s="27">
        <v>2005417242</v>
      </c>
      <c r="J92" s="30">
        <v>1937202663</v>
      </c>
      <c r="K92" s="30">
        <v>5830553684</v>
      </c>
      <c r="L92" s="29">
        <v>0</v>
      </c>
      <c r="M92" s="27">
        <v>0</v>
      </c>
      <c r="N92" s="30">
        <v>0</v>
      </c>
      <c r="O92" s="30">
        <v>0</v>
      </c>
      <c r="P92" s="29">
        <v>0</v>
      </c>
      <c r="Q92" s="27">
        <v>0</v>
      </c>
      <c r="R92" s="30">
        <v>0</v>
      </c>
      <c r="S92" s="30">
        <v>0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34511799822</v>
      </c>
      <c r="E93" s="27">
        <v>34511799822</v>
      </c>
      <c r="F93" s="27">
        <v>8433169919</v>
      </c>
      <c r="G93" s="28">
        <f t="shared" si="17"/>
        <v>0.24435613217784619</v>
      </c>
      <c r="H93" s="29">
        <v>2554593289</v>
      </c>
      <c r="I93" s="27">
        <v>2891600241</v>
      </c>
      <c r="J93" s="30">
        <v>2986976389</v>
      </c>
      <c r="K93" s="30">
        <v>8433169919</v>
      </c>
      <c r="L93" s="29">
        <v>0</v>
      </c>
      <c r="M93" s="27">
        <v>0</v>
      </c>
      <c r="N93" s="30">
        <v>0</v>
      </c>
      <c r="O93" s="30">
        <v>0</v>
      </c>
      <c r="P93" s="29">
        <v>0</v>
      </c>
      <c r="Q93" s="27">
        <v>0</v>
      </c>
      <c r="R93" s="30">
        <v>0</v>
      </c>
      <c r="S93" s="30">
        <v>0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22171995185</v>
      </c>
      <c r="E94" s="27">
        <v>22171995185</v>
      </c>
      <c r="F94" s="27">
        <v>4546570641</v>
      </c>
      <c r="G94" s="28">
        <f t="shared" si="17"/>
        <v>0.20505915697094718</v>
      </c>
      <c r="H94" s="29">
        <v>945959257</v>
      </c>
      <c r="I94" s="27">
        <v>1688404735</v>
      </c>
      <c r="J94" s="30">
        <v>1912206649</v>
      </c>
      <c r="K94" s="30">
        <v>4546570641</v>
      </c>
      <c r="L94" s="29">
        <v>0</v>
      </c>
      <c r="M94" s="27">
        <v>0</v>
      </c>
      <c r="N94" s="30">
        <v>0</v>
      </c>
      <c r="O94" s="30">
        <v>0</v>
      </c>
      <c r="P94" s="29">
        <v>0</v>
      </c>
      <c r="Q94" s="27">
        <v>0</v>
      </c>
      <c r="R94" s="30">
        <v>0</v>
      </c>
      <c r="S94" s="30">
        <v>0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81317731864</v>
      </c>
      <c r="E95" s="35">
        <f>SUM(E92:E94)</f>
        <v>81317731864</v>
      </c>
      <c r="F95" s="35">
        <f>SUM(F92:F94)</f>
        <v>18810294244</v>
      </c>
      <c r="G95" s="36">
        <f t="shared" si="17"/>
        <v>0.23131848137942795</v>
      </c>
      <c r="H95" s="37">
        <f aca="true" t="shared" si="18" ref="H95:W95">SUM(H92:H94)</f>
        <v>5388486325</v>
      </c>
      <c r="I95" s="35">
        <f t="shared" si="18"/>
        <v>6585422218</v>
      </c>
      <c r="J95" s="38">
        <f t="shared" si="18"/>
        <v>6836385701</v>
      </c>
      <c r="K95" s="38">
        <f t="shared" si="18"/>
        <v>18810294244</v>
      </c>
      <c r="L95" s="37">
        <f t="shared" si="18"/>
        <v>0</v>
      </c>
      <c r="M95" s="35">
        <f t="shared" si="18"/>
        <v>0</v>
      </c>
      <c r="N95" s="38">
        <f t="shared" si="18"/>
        <v>0</v>
      </c>
      <c r="O95" s="38">
        <f t="shared" si="18"/>
        <v>0</v>
      </c>
      <c r="P95" s="37">
        <f t="shared" si="18"/>
        <v>0</v>
      </c>
      <c r="Q95" s="35">
        <f t="shared" si="18"/>
        <v>0</v>
      </c>
      <c r="R95" s="38">
        <f t="shared" si="18"/>
        <v>0</v>
      </c>
      <c r="S95" s="38">
        <f t="shared" si="18"/>
        <v>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4196422739</v>
      </c>
      <c r="E96" s="27">
        <v>4354026530</v>
      </c>
      <c r="F96" s="27">
        <v>860474686</v>
      </c>
      <c r="G96" s="28">
        <f t="shared" si="17"/>
        <v>0.2050495718658339</v>
      </c>
      <c r="H96" s="29">
        <v>149227584</v>
      </c>
      <c r="I96" s="27">
        <v>355097259</v>
      </c>
      <c r="J96" s="30">
        <v>356149843</v>
      </c>
      <c r="K96" s="30">
        <v>860474686</v>
      </c>
      <c r="L96" s="29">
        <v>0</v>
      </c>
      <c r="M96" s="27">
        <v>0</v>
      </c>
      <c r="N96" s="30">
        <v>0</v>
      </c>
      <c r="O96" s="30">
        <v>0</v>
      </c>
      <c r="P96" s="29">
        <v>0</v>
      </c>
      <c r="Q96" s="27">
        <v>0</v>
      </c>
      <c r="R96" s="30">
        <v>0</v>
      </c>
      <c r="S96" s="30">
        <v>0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743564000</v>
      </c>
      <c r="E97" s="27">
        <v>743564000</v>
      </c>
      <c r="F97" s="27">
        <v>174098850</v>
      </c>
      <c r="G97" s="28">
        <f t="shared" si="17"/>
        <v>0.23414104233125865</v>
      </c>
      <c r="H97" s="29">
        <v>59456194</v>
      </c>
      <c r="I97" s="27">
        <v>57389892</v>
      </c>
      <c r="J97" s="30">
        <v>57252764</v>
      </c>
      <c r="K97" s="30">
        <v>174098850</v>
      </c>
      <c r="L97" s="29">
        <v>0</v>
      </c>
      <c r="M97" s="27">
        <v>0</v>
      </c>
      <c r="N97" s="30">
        <v>0</v>
      </c>
      <c r="O97" s="30">
        <v>0</v>
      </c>
      <c r="P97" s="29">
        <v>0</v>
      </c>
      <c r="Q97" s="27">
        <v>0</v>
      </c>
      <c r="R97" s="30">
        <v>0</v>
      </c>
      <c r="S97" s="30">
        <v>0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489035098</v>
      </c>
      <c r="E98" s="27">
        <v>489035098</v>
      </c>
      <c r="F98" s="27">
        <v>108114013</v>
      </c>
      <c r="G98" s="28">
        <f t="shared" si="17"/>
        <v>0.2210761833703805</v>
      </c>
      <c r="H98" s="29">
        <v>12925207</v>
      </c>
      <c r="I98" s="27">
        <v>64009118</v>
      </c>
      <c r="J98" s="30">
        <v>31179688</v>
      </c>
      <c r="K98" s="30">
        <v>108114013</v>
      </c>
      <c r="L98" s="29">
        <v>0</v>
      </c>
      <c r="M98" s="27">
        <v>0</v>
      </c>
      <c r="N98" s="30">
        <v>0</v>
      </c>
      <c r="O98" s="30">
        <v>0</v>
      </c>
      <c r="P98" s="29">
        <v>0</v>
      </c>
      <c r="Q98" s="27">
        <v>0</v>
      </c>
      <c r="R98" s="30">
        <v>0</v>
      </c>
      <c r="S98" s="30">
        <v>0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350387554</v>
      </c>
      <c r="E99" s="27">
        <v>350387554</v>
      </c>
      <c r="F99" s="27">
        <v>82458561</v>
      </c>
      <c r="G99" s="28">
        <f aca="true" t="shared" si="19" ref="G99:G107">IF($D99=0,0,$F99/$D99)</f>
        <v>0.23533530246339743</v>
      </c>
      <c r="H99" s="29">
        <v>24944383</v>
      </c>
      <c r="I99" s="27">
        <v>26547801</v>
      </c>
      <c r="J99" s="30">
        <v>30966377</v>
      </c>
      <c r="K99" s="30">
        <v>82458561</v>
      </c>
      <c r="L99" s="29">
        <v>0</v>
      </c>
      <c r="M99" s="27">
        <v>0</v>
      </c>
      <c r="N99" s="30">
        <v>0</v>
      </c>
      <c r="O99" s="30">
        <v>0</v>
      </c>
      <c r="P99" s="29">
        <v>0</v>
      </c>
      <c r="Q99" s="27">
        <v>0</v>
      </c>
      <c r="R99" s="30">
        <v>0</v>
      </c>
      <c r="S99" s="30">
        <v>0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5779409391</v>
      </c>
      <c r="E100" s="35">
        <f>SUM(E96:E99)</f>
        <v>5937013182</v>
      </c>
      <c r="F100" s="35">
        <f>SUM(F96:F99)</f>
        <v>1225146110</v>
      </c>
      <c r="G100" s="36">
        <f t="shared" si="19"/>
        <v>0.21198465571721947</v>
      </c>
      <c r="H100" s="37">
        <f aca="true" t="shared" si="20" ref="H100:W100">SUM(H96:H99)</f>
        <v>246553368</v>
      </c>
      <c r="I100" s="35">
        <f t="shared" si="20"/>
        <v>503044070</v>
      </c>
      <c r="J100" s="38">
        <f t="shared" si="20"/>
        <v>475548672</v>
      </c>
      <c r="K100" s="38">
        <f t="shared" si="20"/>
        <v>1225146110</v>
      </c>
      <c r="L100" s="37">
        <f t="shared" si="20"/>
        <v>0</v>
      </c>
      <c r="M100" s="35">
        <f t="shared" si="20"/>
        <v>0</v>
      </c>
      <c r="N100" s="38">
        <f t="shared" si="20"/>
        <v>0</v>
      </c>
      <c r="O100" s="38">
        <f t="shared" si="20"/>
        <v>0</v>
      </c>
      <c r="P100" s="37">
        <f t="shared" si="20"/>
        <v>0</v>
      </c>
      <c r="Q100" s="35">
        <f t="shared" si="20"/>
        <v>0</v>
      </c>
      <c r="R100" s="38">
        <f t="shared" si="20"/>
        <v>0</v>
      </c>
      <c r="S100" s="38">
        <f t="shared" si="20"/>
        <v>0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2101634023</v>
      </c>
      <c r="E101" s="27">
        <v>2101634023</v>
      </c>
      <c r="F101" s="27">
        <v>552098888</v>
      </c>
      <c r="G101" s="28">
        <f t="shared" si="19"/>
        <v>0.26269982402164416</v>
      </c>
      <c r="H101" s="29">
        <v>155515628</v>
      </c>
      <c r="I101" s="27">
        <v>206921987</v>
      </c>
      <c r="J101" s="30">
        <v>189661273</v>
      </c>
      <c r="K101" s="30">
        <v>552098888</v>
      </c>
      <c r="L101" s="29">
        <v>0</v>
      </c>
      <c r="M101" s="27">
        <v>0</v>
      </c>
      <c r="N101" s="30">
        <v>0</v>
      </c>
      <c r="O101" s="30">
        <v>0</v>
      </c>
      <c r="P101" s="29">
        <v>0</v>
      </c>
      <c r="Q101" s="27">
        <v>0</v>
      </c>
      <c r="R101" s="30">
        <v>0</v>
      </c>
      <c r="S101" s="30">
        <v>0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911527423</v>
      </c>
      <c r="E102" s="27">
        <v>911527423</v>
      </c>
      <c r="F102" s="27">
        <v>145980469</v>
      </c>
      <c r="G102" s="28">
        <f t="shared" si="19"/>
        <v>0.16014928933191294</v>
      </c>
      <c r="H102" s="29">
        <v>22896878</v>
      </c>
      <c r="I102" s="27">
        <v>61974968</v>
      </c>
      <c r="J102" s="30">
        <v>61108623</v>
      </c>
      <c r="K102" s="30">
        <v>145980469</v>
      </c>
      <c r="L102" s="29">
        <v>0</v>
      </c>
      <c r="M102" s="27">
        <v>0</v>
      </c>
      <c r="N102" s="30">
        <v>0</v>
      </c>
      <c r="O102" s="30">
        <v>0</v>
      </c>
      <c r="P102" s="29">
        <v>0</v>
      </c>
      <c r="Q102" s="27">
        <v>0</v>
      </c>
      <c r="R102" s="30">
        <v>0</v>
      </c>
      <c r="S102" s="30">
        <v>0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447934073</v>
      </c>
      <c r="E103" s="27">
        <v>470508974</v>
      </c>
      <c r="F103" s="27">
        <v>97977600</v>
      </c>
      <c r="G103" s="28">
        <f t="shared" si="19"/>
        <v>0.21873218829682556</v>
      </c>
      <c r="H103" s="29">
        <v>32542654</v>
      </c>
      <c r="I103" s="27">
        <v>35753738</v>
      </c>
      <c r="J103" s="30">
        <v>29681208</v>
      </c>
      <c r="K103" s="30">
        <v>97977600</v>
      </c>
      <c r="L103" s="29">
        <v>0</v>
      </c>
      <c r="M103" s="27">
        <v>0</v>
      </c>
      <c r="N103" s="30">
        <v>0</v>
      </c>
      <c r="O103" s="30">
        <v>0</v>
      </c>
      <c r="P103" s="29">
        <v>0</v>
      </c>
      <c r="Q103" s="27">
        <v>0</v>
      </c>
      <c r="R103" s="30">
        <v>0</v>
      </c>
      <c r="S103" s="30">
        <v>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1489629304</v>
      </c>
      <c r="E104" s="27">
        <v>1489629304</v>
      </c>
      <c r="F104" s="27">
        <v>237830311</v>
      </c>
      <c r="G104" s="28">
        <f t="shared" si="19"/>
        <v>0.15965737943082248</v>
      </c>
      <c r="H104" s="29">
        <v>64021078</v>
      </c>
      <c r="I104" s="27">
        <v>81262185</v>
      </c>
      <c r="J104" s="30">
        <v>92547048</v>
      </c>
      <c r="K104" s="30">
        <v>237830311</v>
      </c>
      <c r="L104" s="29">
        <v>0</v>
      </c>
      <c r="M104" s="27">
        <v>0</v>
      </c>
      <c r="N104" s="30">
        <v>0</v>
      </c>
      <c r="O104" s="30">
        <v>0</v>
      </c>
      <c r="P104" s="29">
        <v>0</v>
      </c>
      <c r="Q104" s="27">
        <v>0</v>
      </c>
      <c r="R104" s="30">
        <v>0</v>
      </c>
      <c r="S104" s="30">
        <v>0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253628573</v>
      </c>
      <c r="E105" s="27">
        <v>253628573</v>
      </c>
      <c r="F105" s="27">
        <v>66625763</v>
      </c>
      <c r="G105" s="28">
        <f t="shared" si="19"/>
        <v>0.26269028844790293</v>
      </c>
      <c r="H105" s="29">
        <v>20906083</v>
      </c>
      <c r="I105" s="27">
        <v>21818006</v>
      </c>
      <c r="J105" s="30">
        <v>23901674</v>
      </c>
      <c r="K105" s="30">
        <v>66625763</v>
      </c>
      <c r="L105" s="29">
        <v>0</v>
      </c>
      <c r="M105" s="27">
        <v>0</v>
      </c>
      <c r="N105" s="30">
        <v>0</v>
      </c>
      <c r="O105" s="30">
        <v>0</v>
      </c>
      <c r="P105" s="29">
        <v>0</v>
      </c>
      <c r="Q105" s="27">
        <v>0</v>
      </c>
      <c r="R105" s="30">
        <v>0</v>
      </c>
      <c r="S105" s="30">
        <v>0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5204353396</v>
      </c>
      <c r="E106" s="35">
        <f>SUM(E101:E105)</f>
        <v>5226928297</v>
      </c>
      <c r="F106" s="35">
        <f>SUM(F101:F105)</f>
        <v>1100513031</v>
      </c>
      <c r="G106" s="36">
        <f t="shared" si="19"/>
        <v>0.21146008874913075</v>
      </c>
      <c r="H106" s="37">
        <f aca="true" t="shared" si="21" ref="H106:W106">SUM(H101:H105)</f>
        <v>295882321</v>
      </c>
      <c r="I106" s="35">
        <f t="shared" si="21"/>
        <v>407730884</v>
      </c>
      <c r="J106" s="38">
        <f t="shared" si="21"/>
        <v>396899826</v>
      </c>
      <c r="K106" s="38">
        <f t="shared" si="21"/>
        <v>1100513031</v>
      </c>
      <c r="L106" s="37">
        <f t="shared" si="21"/>
        <v>0</v>
      </c>
      <c r="M106" s="35">
        <f t="shared" si="21"/>
        <v>0</v>
      </c>
      <c r="N106" s="38">
        <f t="shared" si="21"/>
        <v>0</v>
      </c>
      <c r="O106" s="38">
        <f t="shared" si="21"/>
        <v>0</v>
      </c>
      <c r="P106" s="37">
        <f t="shared" si="21"/>
        <v>0</v>
      </c>
      <c r="Q106" s="35">
        <f t="shared" si="21"/>
        <v>0</v>
      </c>
      <c r="R106" s="38">
        <f t="shared" si="21"/>
        <v>0</v>
      </c>
      <c r="S106" s="38">
        <f t="shared" si="21"/>
        <v>0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92301494651</v>
      </c>
      <c r="E107" s="43">
        <f>SUM(E92:E94,E96:E99,E101:E105)</f>
        <v>92481673343</v>
      </c>
      <c r="F107" s="43">
        <f>SUM(F92:F94,F96:F99,F101:F105)</f>
        <v>21135953385</v>
      </c>
      <c r="G107" s="44">
        <f t="shared" si="19"/>
        <v>0.22898820289873834</v>
      </c>
      <c r="H107" s="45">
        <f aca="true" t="shared" si="22" ref="H107:W107">SUM(H92:H94,H96:H99,H101:H105)</f>
        <v>5930922014</v>
      </c>
      <c r="I107" s="43">
        <f t="shared" si="22"/>
        <v>7496197172</v>
      </c>
      <c r="J107" s="46">
        <f t="shared" si="22"/>
        <v>7708834199</v>
      </c>
      <c r="K107" s="46">
        <f t="shared" si="22"/>
        <v>21135953385</v>
      </c>
      <c r="L107" s="45">
        <f t="shared" si="22"/>
        <v>0</v>
      </c>
      <c r="M107" s="43">
        <f t="shared" si="22"/>
        <v>0</v>
      </c>
      <c r="N107" s="46">
        <f t="shared" si="22"/>
        <v>0</v>
      </c>
      <c r="O107" s="46">
        <f t="shared" si="22"/>
        <v>0</v>
      </c>
      <c r="P107" s="45">
        <f t="shared" si="22"/>
        <v>0</v>
      </c>
      <c r="Q107" s="43">
        <f t="shared" si="22"/>
        <v>0</v>
      </c>
      <c r="R107" s="46">
        <f t="shared" si="22"/>
        <v>0</v>
      </c>
      <c r="S107" s="46">
        <f t="shared" si="22"/>
        <v>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24976073908</v>
      </c>
      <c r="E110" s="27">
        <v>24976073908</v>
      </c>
      <c r="F110" s="27">
        <v>5928521721</v>
      </c>
      <c r="G110" s="28">
        <f aca="true" t="shared" si="23" ref="G110:G141">IF($D110=0,0,$F110/$D110)</f>
        <v>0.23736804042292073</v>
      </c>
      <c r="H110" s="29">
        <v>2023250288</v>
      </c>
      <c r="I110" s="27">
        <v>2094408389</v>
      </c>
      <c r="J110" s="30">
        <v>1810863044</v>
      </c>
      <c r="K110" s="30">
        <v>5928521721</v>
      </c>
      <c r="L110" s="29">
        <v>0</v>
      </c>
      <c r="M110" s="27">
        <v>0</v>
      </c>
      <c r="N110" s="30">
        <v>0</v>
      </c>
      <c r="O110" s="30">
        <v>0</v>
      </c>
      <c r="P110" s="29">
        <v>0</v>
      </c>
      <c r="Q110" s="27">
        <v>0</v>
      </c>
      <c r="R110" s="30">
        <v>0</v>
      </c>
      <c r="S110" s="30">
        <v>0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24976073908</v>
      </c>
      <c r="E111" s="35">
        <f>E110</f>
        <v>24976073908</v>
      </c>
      <c r="F111" s="35">
        <f>F110</f>
        <v>5928521721</v>
      </c>
      <c r="G111" s="36">
        <f t="shared" si="23"/>
        <v>0.23736804042292073</v>
      </c>
      <c r="H111" s="37">
        <f aca="true" t="shared" si="24" ref="H111:W111">H110</f>
        <v>2023250288</v>
      </c>
      <c r="I111" s="35">
        <f t="shared" si="24"/>
        <v>2094408389</v>
      </c>
      <c r="J111" s="38">
        <f t="shared" si="24"/>
        <v>1810863044</v>
      </c>
      <c r="K111" s="38">
        <f t="shared" si="24"/>
        <v>5928521721</v>
      </c>
      <c r="L111" s="37">
        <f t="shared" si="24"/>
        <v>0</v>
      </c>
      <c r="M111" s="35">
        <f t="shared" si="24"/>
        <v>0</v>
      </c>
      <c r="N111" s="38">
        <f t="shared" si="24"/>
        <v>0</v>
      </c>
      <c r="O111" s="38">
        <f t="shared" si="24"/>
        <v>0</v>
      </c>
      <c r="P111" s="37">
        <f t="shared" si="24"/>
        <v>0</v>
      </c>
      <c r="Q111" s="35">
        <f t="shared" si="24"/>
        <v>0</v>
      </c>
      <c r="R111" s="38">
        <f t="shared" si="24"/>
        <v>0</v>
      </c>
      <c r="S111" s="38">
        <f t="shared" si="24"/>
        <v>0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58527920</v>
      </c>
      <c r="E112" s="27">
        <v>58527920</v>
      </c>
      <c r="F112" s="27">
        <v>9509084</v>
      </c>
      <c r="G112" s="28">
        <f t="shared" si="23"/>
        <v>0.16247090277597426</v>
      </c>
      <c r="H112" s="29">
        <v>3765482</v>
      </c>
      <c r="I112" s="27">
        <v>2853461</v>
      </c>
      <c r="J112" s="30">
        <v>2890141</v>
      </c>
      <c r="K112" s="30">
        <v>9509084</v>
      </c>
      <c r="L112" s="29">
        <v>0</v>
      </c>
      <c r="M112" s="27">
        <v>0</v>
      </c>
      <c r="N112" s="30">
        <v>0</v>
      </c>
      <c r="O112" s="30">
        <v>0</v>
      </c>
      <c r="P112" s="29">
        <v>0</v>
      </c>
      <c r="Q112" s="27">
        <v>0</v>
      </c>
      <c r="R112" s="30">
        <v>0</v>
      </c>
      <c r="S112" s="30">
        <v>0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152277689</v>
      </c>
      <c r="E113" s="27">
        <v>152277689</v>
      </c>
      <c r="F113" s="27">
        <v>6149176</v>
      </c>
      <c r="G113" s="28">
        <f t="shared" si="23"/>
        <v>0.04038133255358242</v>
      </c>
      <c r="H113" s="29">
        <v>6669084</v>
      </c>
      <c r="I113" s="27">
        <v>8188040</v>
      </c>
      <c r="J113" s="30">
        <v>-8707948</v>
      </c>
      <c r="K113" s="30">
        <v>6149176</v>
      </c>
      <c r="L113" s="29">
        <v>0</v>
      </c>
      <c r="M113" s="27">
        <v>0</v>
      </c>
      <c r="N113" s="30">
        <v>0</v>
      </c>
      <c r="O113" s="30">
        <v>0</v>
      </c>
      <c r="P113" s="29">
        <v>0</v>
      </c>
      <c r="Q113" s="27">
        <v>0</v>
      </c>
      <c r="R113" s="30">
        <v>0</v>
      </c>
      <c r="S113" s="30">
        <v>0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98892557</v>
      </c>
      <c r="E114" s="27">
        <v>98892557</v>
      </c>
      <c r="F114" s="27">
        <v>19407906</v>
      </c>
      <c r="G114" s="28">
        <f t="shared" si="23"/>
        <v>0.19625244395288516</v>
      </c>
      <c r="H114" s="29">
        <v>5336760</v>
      </c>
      <c r="I114" s="27">
        <v>8256374</v>
      </c>
      <c r="J114" s="30">
        <v>5814772</v>
      </c>
      <c r="K114" s="30">
        <v>19407906</v>
      </c>
      <c r="L114" s="29">
        <v>0</v>
      </c>
      <c r="M114" s="27">
        <v>0</v>
      </c>
      <c r="N114" s="30">
        <v>0</v>
      </c>
      <c r="O114" s="30">
        <v>0</v>
      </c>
      <c r="P114" s="29">
        <v>0</v>
      </c>
      <c r="Q114" s="27">
        <v>0</v>
      </c>
      <c r="R114" s="30">
        <v>0</v>
      </c>
      <c r="S114" s="30">
        <v>0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101225130</v>
      </c>
      <c r="E115" s="27">
        <v>101225130</v>
      </c>
      <c r="F115" s="27">
        <v>19273171</v>
      </c>
      <c r="G115" s="28">
        <f t="shared" si="23"/>
        <v>0.19039907382682542</v>
      </c>
      <c r="H115" s="29">
        <v>6270134</v>
      </c>
      <c r="I115" s="27">
        <v>6848940</v>
      </c>
      <c r="J115" s="30">
        <v>6154097</v>
      </c>
      <c r="K115" s="30">
        <v>19273171</v>
      </c>
      <c r="L115" s="29">
        <v>0</v>
      </c>
      <c r="M115" s="27">
        <v>0</v>
      </c>
      <c r="N115" s="30">
        <v>0</v>
      </c>
      <c r="O115" s="30">
        <v>0</v>
      </c>
      <c r="P115" s="29">
        <v>0</v>
      </c>
      <c r="Q115" s="27">
        <v>0</v>
      </c>
      <c r="R115" s="30">
        <v>0</v>
      </c>
      <c r="S115" s="30">
        <v>0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33573000</v>
      </c>
      <c r="E116" s="27">
        <v>33573000</v>
      </c>
      <c r="F116" s="27">
        <v>6402811</v>
      </c>
      <c r="G116" s="28">
        <f t="shared" si="23"/>
        <v>0.1907131027909332</v>
      </c>
      <c r="H116" s="29">
        <v>1502484</v>
      </c>
      <c r="I116" s="27">
        <v>3053876</v>
      </c>
      <c r="J116" s="30">
        <v>1846451</v>
      </c>
      <c r="K116" s="30">
        <v>6402811</v>
      </c>
      <c r="L116" s="29">
        <v>0</v>
      </c>
      <c r="M116" s="27">
        <v>0</v>
      </c>
      <c r="N116" s="30">
        <v>0</v>
      </c>
      <c r="O116" s="30">
        <v>0</v>
      </c>
      <c r="P116" s="29">
        <v>0</v>
      </c>
      <c r="Q116" s="27">
        <v>0</v>
      </c>
      <c r="R116" s="30">
        <v>0</v>
      </c>
      <c r="S116" s="30">
        <v>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593003847</v>
      </c>
      <c r="E117" s="27">
        <v>593003847</v>
      </c>
      <c r="F117" s="27">
        <v>110260822</v>
      </c>
      <c r="G117" s="28">
        <f t="shared" si="23"/>
        <v>0.18593609899464952</v>
      </c>
      <c r="H117" s="29">
        <v>26695180</v>
      </c>
      <c r="I117" s="27">
        <v>41955286</v>
      </c>
      <c r="J117" s="30">
        <v>41610356</v>
      </c>
      <c r="K117" s="30">
        <v>110260822</v>
      </c>
      <c r="L117" s="29">
        <v>0</v>
      </c>
      <c r="M117" s="27">
        <v>0</v>
      </c>
      <c r="N117" s="30">
        <v>0</v>
      </c>
      <c r="O117" s="30">
        <v>0</v>
      </c>
      <c r="P117" s="29">
        <v>0</v>
      </c>
      <c r="Q117" s="27">
        <v>0</v>
      </c>
      <c r="R117" s="30">
        <v>0</v>
      </c>
      <c r="S117" s="30">
        <v>0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626602931</v>
      </c>
      <c r="E118" s="27">
        <v>626602931</v>
      </c>
      <c r="F118" s="27">
        <v>131453402</v>
      </c>
      <c r="G118" s="28">
        <f t="shared" si="23"/>
        <v>0.209787403627705</v>
      </c>
      <c r="H118" s="29">
        <v>28026239</v>
      </c>
      <c r="I118" s="27">
        <v>45072425</v>
      </c>
      <c r="J118" s="30">
        <v>58354738</v>
      </c>
      <c r="K118" s="30">
        <v>131453402</v>
      </c>
      <c r="L118" s="29">
        <v>0</v>
      </c>
      <c r="M118" s="27">
        <v>0</v>
      </c>
      <c r="N118" s="30">
        <v>0</v>
      </c>
      <c r="O118" s="30">
        <v>0</v>
      </c>
      <c r="P118" s="29">
        <v>0</v>
      </c>
      <c r="Q118" s="27">
        <v>0</v>
      </c>
      <c r="R118" s="30">
        <v>0</v>
      </c>
      <c r="S118" s="30">
        <v>0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1664103074</v>
      </c>
      <c r="E119" s="35">
        <f>SUM(E112:E118)</f>
        <v>1664103074</v>
      </c>
      <c r="F119" s="35">
        <f>SUM(F112:F118)</f>
        <v>302456372</v>
      </c>
      <c r="G119" s="36">
        <f t="shared" si="23"/>
        <v>0.1817533881918663</v>
      </c>
      <c r="H119" s="37">
        <f aca="true" t="shared" si="25" ref="H119:W119">SUM(H112:H118)</f>
        <v>78265363</v>
      </c>
      <c r="I119" s="35">
        <f t="shared" si="25"/>
        <v>116228402</v>
      </c>
      <c r="J119" s="38">
        <f t="shared" si="25"/>
        <v>107962607</v>
      </c>
      <c r="K119" s="38">
        <f t="shared" si="25"/>
        <v>302456372</v>
      </c>
      <c r="L119" s="37">
        <f t="shared" si="25"/>
        <v>0</v>
      </c>
      <c r="M119" s="35">
        <f t="shared" si="25"/>
        <v>0</v>
      </c>
      <c r="N119" s="38">
        <f t="shared" si="25"/>
        <v>0</v>
      </c>
      <c r="O119" s="38">
        <f t="shared" si="25"/>
        <v>0</v>
      </c>
      <c r="P119" s="37">
        <f t="shared" si="25"/>
        <v>0</v>
      </c>
      <c r="Q119" s="35">
        <f t="shared" si="25"/>
        <v>0</v>
      </c>
      <c r="R119" s="38">
        <f t="shared" si="25"/>
        <v>0</v>
      </c>
      <c r="S119" s="38">
        <f t="shared" si="25"/>
        <v>0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122973000</v>
      </c>
      <c r="E120" s="27">
        <v>122973000</v>
      </c>
      <c r="F120" s="27">
        <v>21552857</v>
      </c>
      <c r="G120" s="28">
        <f t="shared" si="23"/>
        <v>0.1752649524692412</v>
      </c>
      <c r="H120" s="29">
        <v>7655863</v>
      </c>
      <c r="I120" s="27">
        <v>6828557</v>
      </c>
      <c r="J120" s="30">
        <v>7068437</v>
      </c>
      <c r="K120" s="30">
        <v>21552857</v>
      </c>
      <c r="L120" s="29">
        <v>0</v>
      </c>
      <c r="M120" s="27">
        <v>0</v>
      </c>
      <c r="N120" s="30">
        <v>0</v>
      </c>
      <c r="O120" s="30">
        <v>0</v>
      </c>
      <c r="P120" s="29">
        <v>0</v>
      </c>
      <c r="Q120" s="27">
        <v>0</v>
      </c>
      <c r="R120" s="30">
        <v>0</v>
      </c>
      <c r="S120" s="30">
        <v>0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257376233</v>
      </c>
      <c r="E121" s="27">
        <v>257376233</v>
      </c>
      <c r="F121" s="27">
        <v>49764574</v>
      </c>
      <c r="G121" s="28">
        <f t="shared" si="23"/>
        <v>0.19335341659150013</v>
      </c>
      <c r="H121" s="29">
        <v>10705668</v>
      </c>
      <c r="I121" s="27">
        <v>25072791</v>
      </c>
      <c r="J121" s="30">
        <v>13986115</v>
      </c>
      <c r="K121" s="30">
        <v>49764574</v>
      </c>
      <c r="L121" s="29">
        <v>0</v>
      </c>
      <c r="M121" s="27">
        <v>0</v>
      </c>
      <c r="N121" s="30">
        <v>0</v>
      </c>
      <c r="O121" s="30">
        <v>0</v>
      </c>
      <c r="P121" s="29">
        <v>0</v>
      </c>
      <c r="Q121" s="27">
        <v>0</v>
      </c>
      <c r="R121" s="30">
        <v>0</v>
      </c>
      <c r="S121" s="30">
        <v>0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105363000</v>
      </c>
      <c r="E122" s="27">
        <v>105363000</v>
      </c>
      <c r="F122" s="27">
        <v>20493082</v>
      </c>
      <c r="G122" s="28">
        <f t="shared" si="23"/>
        <v>0.19449979594354755</v>
      </c>
      <c r="H122" s="29">
        <v>7589783</v>
      </c>
      <c r="I122" s="27">
        <v>2425900</v>
      </c>
      <c r="J122" s="30">
        <v>10477399</v>
      </c>
      <c r="K122" s="30">
        <v>20493082</v>
      </c>
      <c r="L122" s="29">
        <v>0</v>
      </c>
      <c r="M122" s="27">
        <v>0</v>
      </c>
      <c r="N122" s="30">
        <v>0</v>
      </c>
      <c r="O122" s="30">
        <v>0</v>
      </c>
      <c r="P122" s="29">
        <v>0</v>
      </c>
      <c r="Q122" s="27">
        <v>0</v>
      </c>
      <c r="R122" s="30">
        <v>0</v>
      </c>
      <c r="S122" s="30">
        <v>0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62913000</v>
      </c>
      <c r="E123" s="27">
        <v>62913000</v>
      </c>
      <c r="F123" s="27">
        <v>14978513</v>
      </c>
      <c r="G123" s="28">
        <f t="shared" si="23"/>
        <v>0.2380829558278893</v>
      </c>
      <c r="H123" s="29">
        <v>6006430</v>
      </c>
      <c r="I123" s="27">
        <v>4305641</v>
      </c>
      <c r="J123" s="30">
        <v>4666442</v>
      </c>
      <c r="K123" s="30">
        <v>14978513</v>
      </c>
      <c r="L123" s="29">
        <v>0</v>
      </c>
      <c r="M123" s="27">
        <v>0</v>
      </c>
      <c r="N123" s="30">
        <v>0</v>
      </c>
      <c r="O123" s="30">
        <v>0</v>
      </c>
      <c r="P123" s="29">
        <v>0</v>
      </c>
      <c r="Q123" s="27">
        <v>0</v>
      </c>
      <c r="R123" s="30">
        <v>0</v>
      </c>
      <c r="S123" s="30">
        <v>0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3224897960</v>
      </c>
      <c r="E124" s="27">
        <v>3224897960</v>
      </c>
      <c r="F124" s="27">
        <v>816049315</v>
      </c>
      <c r="G124" s="28">
        <f t="shared" si="23"/>
        <v>0.25304655375824664</v>
      </c>
      <c r="H124" s="29">
        <v>190075390</v>
      </c>
      <c r="I124" s="27">
        <v>351249980</v>
      </c>
      <c r="J124" s="30">
        <v>274723945</v>
      </c>
      <c r="K124" s="30">
        <v>816049315</v>
      </c>
      <c r="L124" s="29">
        <v>0</v>
      </c>
      <c r="M124" s="27">
        <v>0</v>
      </c>
      <c r="N124" s="30">
        <v>0</v>
      </c>
      <c r="O124" s="30">
        <v>0</v>
      </c>
      <c r="P124" s="29">
        <v>0</v>
      </c>
      <c r="Q124" s="27">
        <v>0</v>
      </c>
      <c r="R124" s="30">
        <v>0</v>
      </c>
      <c r="S124" s="30">
        <v>0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44046000</v>
      </c>
      <c r="E125" s="27">
        <v>44046000</v>
      </c>
      <c r="F125" s="27">
        <v>8779594</v>
      </c>
      <c r="G125" s="28">
        <f t="shared" si="23"/>
        <v>0.19932783907732826</v>
      </c>
      <c r="H125" s="29">
        <v>0</v>
      </c>
      <c r="I125" s="27">
        <v>4389797</v>
      </c>
      <c r="J125" s="30">
        <v>4389797</v>
      </c>
      <c r="K125" s="30">
        <v>8779594</v>
      </c>
      <c r="L125" s="29">
        <v>0</v>
      </c>
      <c r="M125" s="27">
        <v>0</v>
      </c>
      <c r="N125" s="30">
        <v>0</v>
      </c>
      <c r="O125" s="30">
        <v>0</v>
      </c>
      <c r="P125" s="29">
        <v>0</v>
      </c>
      <c r="Q125" s="27">
        <v>0</v>
      </c>
      <c r="R125" s="30">
        <v>0</v>
      </c>
      <c r="S125" s="30">
        <v>0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57574425</v>
      </c>
      <c r="E126" s="27">
        <v>57574425</v>
      </c>
      <c r="F126" s="27">
        <v>12022718</v>
      </c>
      <c r="G126" s="28">
        <f t="shared" si="23"/>
        <v>0.20882046151568165</v>
      </c>
      <c r="H126" s="29">
        <v>3302242</v>
      </c>
      <c r="I126" s="27">
        <v>3552405</v>
      </c>
      <c r="J126" s="30">
        <v>5168071</v>
      </c>
      <c r="K126" s="30">
        <v>12022718</v>
      </c>
      <c r="L126" s="29">
        <v>0</v>
      </c>
      <c r="M126" s="27">
        <v>0</v>
      </c>
      <c r="N126" s="30">
        <v>0</v>
      </c>
      <c r="O126" s="30">
        <v>0</v>
      </c>
      <c r="P126" s="29">
        <v>0</v>
      </c>
      <c r="Q126" s="27">
        <v>0</v>
      </c>
      <c r="R126" s="30">
        <v>0</v>
      </c>
      <c r="S126" s="30">
        <v>0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543900889</v>
      </c>
      <c r="E127" s="27">
        <v>543900889</v>
      </c>
      <c r="F127" s="27">
        <v>85803569</v>
      </c>
      <c r="G127" s="28">
        <f t="shared" si="23"/>
        <v>0.15775589033832227</v>
      </c>
      <c r="H127" s="29">
        <v>24540593</v>
      </c>
      <c r="I127" s="27">
        <v>40071328</v>
      </c>
      <c r="J127" s="30">
        <v>21191648</v>
      </c>
      <c r="K127" s="30">
        <v>85803569</v>
      </c>
      <c r="L127" s="29">
        <v>0</v>
      </c>
      <c r="M127" s="27">
        <v>0</v>
      </c>
      <c r="N127" s="30">
        <v>0</v>
      </c>
      <c r="O127" s="30">
        <v>0</v>
      </c>
      <c r="P127" s="29">
        <v>0</v>
      </c>
      <c r="Q127" s="27">
        <v>0</v>
      </c>
      <c r="R127" s="30">
        <v>0</v>
      </c>
      <c r="S127" s="30">
        <v>0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4419044507</v>
      </c>
      <c r="E128" s="35">
        <f>SUM(E120:E127)</f>
        <v>4419044507</v>
      </c>
      <c r="F128" s="35">
        <f>SUM(F120:F127)</f>
        <v>1029444222</v>
      </c>
      <c r="G128" s="36">
        <f t="shared" si="23"/>
        <v>0.23295629187923</v>
      </c>
      <c r="H128" s="37">
        <f aca="true" t="shared" si="26" ref="H128:W128">SUM(H120:H127)</f>
        <v>249875969</v>
      </c>
      <c r="I128" s="35">
        <f t="shared" si="26"/>
        <v>437896399</v>
      </c>
      <c r="J128" s="38">
        <f t="shared" si="26"/>
        <v>341671854</v>
      </c>
      <c r="K128" s="38">
        <f t="shared" si="26"/>
        <v>1029444222</v>
      </c>
      <c r="L128" s="37">
        <f t="shared" si="26"/>
        <v>0</v>
      </c>
      <c r="M128" s="35">
        <f t="shared" si="26"/>
        <v>0</v>
      </c>
      <c r="N128" s="38">
        <f t="shared" si="26"/>
        <v>0</v>
      </c>
      <c r="O128" s="38">
        <f t="shared" si="26"/>
        <v>0</v>
      </c>
      <c r="P128" s="37">
        <f t="shared" si="26"/>
        <v>0</v>
      </c>
      <c r="Q128" s="35">
        <f t="shared" si="26"/>
        <v>0</v>
      </c>
      <c r="R128" s="38">
        <f t="shared" si="26"/>
        <v>0</v>
      </c>
      <c r="S128" s="38">
        <f t="shared" si="26"/>
        <v>0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579715475</v>
      </c>
      <c r="E129" s="27">
        <v>579715475</v>
      </c>
      <c r="F129" s="27">
        <v>118176803</v>
      </c>
      <c r="G129" s="28">
        <f t="shared" si="23"/>
        <v>0.20385311087305372</v>
      </c>
      <c r="H129" s="29">
        <v>29671015</v>
      </c>
      <c r="I129" s="27">
        <v>44165354</v>
      </c>
      <c r="J129" s="30">
        <v>44340434</v>
      </c>
      <c r="K129" s="30">
        <v>118176803</v>
      </c>
      <c r="L129" s="29">
        <v>0</v>
      </c>
      <c r="M129" s="27">
        <v>0</v>
      </c>
      <c r="N129" s="30">
        <v>0</v>
      </c>
      <c r="O129" s="30">
        <v>0</v>
      </c>
      <c r="P129" s="29">
        <v>0</v>
      </c>
      <c r="Q129" s="27">
        <v>0</v>
      </c>
      <c r="R129" s="30">
        <v>0</v>
      </c>
      <c r="S129" s="30">
        <v>0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58143230</v>
      </c>
      <c r="E130" s="27">
        <v>58143230</v>
      </c>
      <c r="F130" s="27">
        <v>8161274</v>
      </c>
      <c r="G130" s="28">
        <f t="shared" si="23"/>
        <v>0.14036499176258355</v>
      </c>
      <c r="H130" s="29">
        <v>1982336</v>
      </c>
      <c r="I130" s="27">
        <v>3119078</v>
      </c>
      <c r="J130" s="30">
        <v>3059860</v>
      </c>
      <c r="K130" s="30">
        <v>8161274</v>
      </c>
      <c r="L130" s="29">
        <v>0</v>
      </c>
      <c r="M130" s="27">
        <v>0</v>
      </c>
      <c r="N130" s="30">
        <v>0</v>
      </c>
      <c r="O130" s="30">
        <v>0</v>
      </c>
      <c r="P130" s="29">
        <v>0</v>
      </c>
      <c r="Q130" s="27">
        <v>0</v>
      </c>
      <c r="R130" s="30">
        <v>0</v>
      </c>
      <c r="S130" s="30">
        <v>0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313925072</v>
      </c>
      <c r="E131" s="27">
        <v>313925072</v>
      </c>
      <c r="F131" s="27">
        <v>74834995</v>
      </c>
      <c r="G131" s="28">
        <f t="shared" si="23"/>
        <v>0.23838489395966436</v>
      </c>
      <c r="H131" s="29">
        <v>28305105</v>
      </c>
      <c r="I131" s="27">
        <v>29368061</v>
      </c>
      <c r="J131" s="30">
        <v>17161829</v>
      </c>
      <c r="K131" s="30">
        <v>74834995</v>
      </c>
      <c r="L131" s="29">
        <v>0</v>
      </c>
      <c r="M131" s="27">
        <v>0</v>
      </c>
      <c r="N131" s="30">
        <v>0</v>
      </c>
      <c r="O131" s="30">
        <v>0</v>
      </c>
      <c r="P131" s="29">
        <v>0</v>
      </c>
      <c r="Q131" s="27">
        <v>0</v>
      </c>
      <c r="R131" s="30">
        <v>0</v>
      </c>
      <c r="S131" s="30">
        <v>0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98825207</v>
      </c>
      <c r="E132" s="27">
        <v>98825207</v>
      </c>
      <c r="F132" s="27">
        <v>18173196</v>
      </c>
      <c r="G132" s="28">
        <f t="shared" si="23"/>
        <v>0.1838923140327953</v>
      </c>
      <c r="H132" s="29">
        <v>6032115</v>
      </c>
      <c r="I132" s="27">
        <v>6096120</v>
      </c>
      <c r="J132" s="30">
        <v>6044961</v>
      </c>
      <c r="K132" s="30">
        <v>18173196</v>
      </c>
      <c r="L132" s="29">
        <v>0</v>
      </c>
      <c r="M132" s="27">
        <v>0</v>
      </c>
      <c r="N132" s="30">
        <v>0</v>
      </c>
      <c r="O132" s="30">
        <v>0</v>
      </c>
      <c r="P132" s="29">
        <v>0</v>
      </c>
      <c r="Q132" s="27">
        <v>0</v>
      </c>
      <c r="R132" s="30">
        <v>0</v>
      </c>
      <c r="S132" s="30">
        <v>0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81976895</v>
      </c>
      <c r="E133" s="27">
        <v>81976895</v>
      </c>
      <c r="F133" s="27">
        <v>20381243</v>
      </c>
      <c r="G133" s="28">
        <f t="shared" si="23"/>
        <v>0.24862179764188433</v>
      </c>
      <c r="H133" s="29">
        <v>5172069</v>
      </c>
      <c r="I133" s="27">
        <v>8142383</v>
      </c>
      <c r="J133" s="30">
        <v>7066791</v>
      </c>
      <c r="K133" s="30">
        <v>20381243</v>
      </c>
      <c r="L133" s="29">
        <v>0</v>
      </c>
      <c r="M133" s="27">
        <v>0</v>
      </c>
      <c r="N133" s="30">
        <v>0</v>
      </c>
      <c r="O133" s="30">
        <v>0</v>
      </c>
      <c r="P133" s="29">
        <v>0</v>
      </c>
      <c r="Q133" s="27">
        <v>0</v>
      </c>
      <c r="R133" s="30">
        <v>0</v>
      </c>
      <c r="S133" s="30">
        <v>0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379041574</v>
      </c>
      <c r="E134" s="27">
        <v>379041574</v>
      </c>
      <c r="F134" s="27">
        <v>73019991</v>
      </c>
      <c r="G134" s="28">
        <f t="shared" si="23"/>
        <v>0.192643752054491</v>
      </c>
      <c r="H134" s="29">
        <v>19507070</v>
      </c>
      <c r="I134" s="27">
        <v>25697848</v>
      </c>
      <c r="J134" s="30">
        <v>27815073</v>
      </c>
      <c r="K134" s="30">
        <v>73019991</v>
      </c>
      <c r="L134" s="29">
        <v>0</v>
      </c>
      <c r="M134" s="27">
        <v>0</v>
      </c>
      <c r="N134" s="30">
        <v>0</v>
      </c>
      <c r="O134" s="30">
        <v>0</v>
      </c>
      <c r="P134" s="29">
        <v>0</v>
      </c>
      <c r="Q134" s="27">
        <v>0</v>
      </c>
      <c r="R134" s="30">
        <v>0</v>
      </c>
      <c r="S134" s="30">
        <v>0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1511627453</v>
      </c>
      <c r="E135" s="35">
        <f>SUM(E129:E134)</f>
        <v>1511627453</v>
      </c>
      <c r="F135" s="35">
        <f>SUM(F129:F134)</f>
        <v>312747502</v>
      </c>
      <c r="G135" s="36">
        <f t="shared" si="23"/>
        <v>0.20689456345828883</v>
      </c>
      <c r="H135" s="37">
        <f aca="true" t="shared" si="27" ref="H135:W135">SUM(H129:H134)</f>
        <v>90669710</v>
      </c>
      <c r="I135" s="35">
        <f t="shared" si="27"/>
        <v>116588844</v>
      </c>
      <c r="J135" s="38">
        <f t="shared" si="27"/>
        <v>105488948</v>
      </c>
      <c r="K135" s="38">
        <f t="shared" si="27"/>
        <v>312747502</v>
      </c>
      <c r="L135" s="37">
        <f t="shared" si="27"/>
        <v>0</v>
      </c>
      <c r="M135" s="35">
        <f t="shared" si="27"/>
        <v>0</v>
      </c>
      <c r="N135" s="38">
        <f t="shared" si="27"/>
        <v>0</v>
      </c>
      <c r="O135" s="38">
        <f t="shared" si="27"/>
        <v>0</v>
      </c>
      <c r="P135" s="37">
        <f t="shared" si="27"/>
        <v>0</v>
      </c>
      <c r="Q135" s="35">
        <f t="shared" si="27"/>
        <v>0</v>
      </c>
      <c r="R135" s="38">
        <f t="shared" si="27"/>
        <v>0</v>
      </c>
      <c r="S135" s="38">
        <f t="shared" si="27"/>
        <v>0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221047339</v>
      </c>
      <c r="E136" s="27">
        <v>221047339</v>
      </c>
      <c r="F136" s="27">
        <v>49646423</v>
      </c>
      <c r="G136" s="28">
        <f t="shared" si="23"/>
        <v>0.22459633861505113</v>
      </c>
      <c r="H136" s="29">
        <v>9085074</v>
      </c>
      <c r="I136" s="27">
        <v>19051160</v>
      </c>
      <c r="J136" s="30">
        <v>21510189</v>
      </c>
      <c r="K136" s="30">
        <v>49646423</v>
      </c>
      <c r="L136" s="29">
        <v>0</v>
      </c>
      <c r="M136" s="27">
        <v>0</v>
      </c>
      <c r="N136" s="30">
        <v>0</v>
      </c>
      <c r="O136" s="30">
        <v>0</v>
      </c>
      <c r="P136" s="29">
        <v>0</v>
      </c>
      <c r="Q136" s="27">
        <v>0</v>
      </c>
      <c r="R136" s="30">
        <v>0</v>
      </c>
      <c r="S136" s="30">
        <v>0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111465000</v>
      </c>
      <c r="E137" s="27">
        <v>111465000</v>
      </c>
      <c r="F137" s="27">
        <v>16865689</v>
      </c>
      <c r="G137" s="28">
        <f t="shared" si="23"/>
        <v>0.15130928094020546</v>
      </c>
      <c r="H137" s="29">
        <v>6554749</v>
      </c>
      <c r="I137" s="27">
        <v>0</v>
      </c>
      <c r="J137" s="30">
        <v>10310940</v>
      </c>
      <c r="K137" s="30">
        <v>16865689</v>
      </c>
      <c r="L137" s="29">
        <v>0</v>
      </c>
      <c r="M137" s="27">
        <v>0</v>
      </c>
      <c r="N137" s="30">
        <v>0</v>
      </c>
      <c r="O137" s="30">
        <v>0</v>
      </c>
      <c r="P137" s="29">
        <v>0</v>
      </c>
      <c r="Q137" s="27">
        <v>0</v>
      </c>
      <c r="R137" s="30">
        <v>0</v>
      </c>
      <c r="S137" s="30">
        <v>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95301948</v>
      </c>
      <c r="E138" s="27">
        <v>95301948</v>
      </c>
      <c r="F138" s="27">
        <v>16261440</v>
      </c>
      <c r="G138" s="28">
        <f t="shared" si="23"/>
        <v>0.1706307199512858</v>
      </c>
      <c r="H138" s="29">
        <v>3430386</v>
      </c>
      <c r="I138" s="27">
        <v>7154952</v>
      </c>
      <c r="J138" s="30">
        <v>5676102</v>
      </c>
      <c r="K138" s="30">
        <v>16261440</v>
      </c>
      <c r="L138" s="29">
        <v>0</v>
      </c>
      <c r="M138" s="27">
        <v>0</v>
      </c>
      <c r="N138" s="30">
        <v>0</v>
      </c>
      <c r="O138" s="30">
        <v>0</v>
      </c>
      <c r="P138" s="29">
        <v>0</v>
      </c>
      <c r="Q138" s="27">
        <v>0</v>
      </c>
      <c r="R138" s="30">
        <v>0</v>
      </c>
      <c r="S138" s="30">
        <v>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175909003</v>
      </c>
      <c r="E139" s="27">
        <v>175909003</v>
      </c>
      <c r="F139" s="27">
        <v>29861865</v>
      </c>
      <c r="G139" s="28">
        <f t="shared" si="23"/>
        <v>0.16975745692788674</v>
      </c>
      <c r="H139" s="29">
        <v>5634077</v>
      </c>
      <c r="I139" s="27">
        <v>10109268</v>
      </c>
      <c r="J139" s="30">
        <v>14118520</v>
      </c>
      <c r="K139" s="30">
        <v>29861865</v>
      </c>
      <c r="L139" s="29">
        <v>0</v>
      </c>
      <c r="M139" s="27">
        <v>0</v>
      </c>
      <c r="N139" s="30">
        <v>0</v>
      </c>
      <c r="O139" s="30">
        <v>0</v>
      </c>
      <c r="P139" s="29">
        <v>0</v>
      </c>
      <c r="Q139" s="27">
        <v>0</v>
      </c>
      <c r="R139" s="30">
        <v>0</v>
      </c>
      <c r="S139" s="30">
        <v>0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244951000</v>
      </c>
      <c r="E140" s="27">
        <v>244951000</v>
      </c>
      <c r="F140" s="27">
        <v>45067806</v>
      </c>
      <c r="G140" s="28">
        <f t="shared" si="23"/>
        <v>0.1839870259766239</v>
      </c>
      <c r="H140" s="29">
        <v>9390926</v>
      </c>
      <c r="I140" s="27">
        <v>17280423</v>
      </c>
      <c r="J140" s="30">
        <v>18396457</v>
      </c>
      <c r="K140" s="30">
        <v>45067806</v>
      </c>
      <c r="L140" s="29">
        <v>0</v>
      </c>
      <c r="M140" s="27">
        <v>0</v>
      </c>
      <c r="N140" s="30">
        <v>0</v>
      </c>
      <c r="O140" s="30">
        <v>0</v>
      </c>
      <c r="P140" s="29">
        <v>0</v>
      </c>
      <c r="Q140" s="27">
        <v>0</v>
      </c>
      <c r="R140" s="30">
        <v>0</v>
      </c>
      <c r="S140" s="30">
        <v>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848674290</v>
      </c>
      <c r="E141" s="35">
        <f>SUM(E136:E140)</f>
        <v>848674290</v>
      </c>
      <c r="F141" s="35">
        <f>SUM(F136:F140)</f>
        <v>157703223</v>
      </c>
      <c r="G141" s="36">
        <f t="shared" si="23"/>
        <v>0.1858230240484839</v>
      </c>
      <c r="H141" s="37">
        <f aca="true" t="shared" si="28" ref="H141:W141">SUM(H136:H140)</f>
        <v>34095212</v>
      </c>
      <c r="I141" s="35">
        <f t="shared" si="28"/>
        <v>53595803</v>
      </c>
      <c r="J141" s="38">
        <f t="shared" si="28"/>
        <v>70012208</v>
      </c>
      <c r="K141" s="38">
        <f t="shared" si="28"/>
        <v>157703223</v>
      </c>
      <c r="L141" s="37">
        <f t="shared" si="28"/>
        <v>0</v>
      </c>
      <c r="M141" s="35">
        <f t="shared" si="28"/>
        <v>0</v>
      </c>
      <c r="N141" s="38">
        <f t="shared" si="28"/>
        <v>0</v>
      </c>
      <c r="O141" s="38">
        <f t="shared" si="28"/>
        <v>0</v>
      </c>
      <c r="P141" s="37">
        <f t="shared" si="28"/>
        <v>0</v>
      </c>
      <c r="Q141" s="35">
        <f t="shared" si="28"/>
        <v>0</v>
      </c>
      <c r="R141" s="38">
        <f t="shared" si="28"/>
        <v>0</v>
      </c>
      <c r="S141" s="38">
        <f t="shared" si="28"/>
        <v>0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1503460000</v>
      </c>
      <c r="E142" s="27">
        <v>1503460000</v>
      </c>
      <c r="F142" s="27">
        <v>329408364</v>
      </c>
      <c r="G142" s="28">
        <f aca="true" t="shared" si="29" ref="G142:G173">IF($D142=0,0,$F142/$D142)</f>
        <v>0.21910018490681496</v>
      </c>
      <c r="H142" s="29">
        <v>74270771</v>
      </c>
      <c r="I142" s="27">
        <v>126488783</v>
      </c>
      <c r="J142" s="30">
        <v>128648810</v>
      </c>
      <c r="K142" s="30">
        <v>329408364</v>
      </c>
      <c r="L142" s="29">
        <v>0</v>
      </c>
      <c r="M142" s="27">
        <v>0</v>
      </c>
      <c r="N142" s="30">
        <v>0</v>
      </c>
      <c r="O142" s="30">
        <v>0</v>
      </c>
      <c r="P142" s="29">
        <v>0</v>
      </c>
      <c r="Q142" s="27">
        <v>0</v>
      </c>
      <c r="R142" s="30">
        <v>0</v>
      </c>
      <c r="S142" s="30">
        <v>0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56609203</v>
      </c>
      <c r="E143" s="27">
        <v>56609203</v>
      </c>
      <c r="F143" s="27">
        <v>9664689</v>
      </c>
      <c r="G143" s="28">
        <f t="shared" si="29"/>
        <v>0.1707264629745803</v>
      </c>
      <c r="H143" s="29">
        <v>3139455</v>
      </c>
      <c r="I143" s="27">
        <v>3626933</v>
      </c>
      <c r="J143" s="30">
        <v>2898301</v>
      </c>
      <c r="K143" s="30">
        <v>9664689</v>
      </c>
      <c r="L143" s="29">
        <v>0</v>
      </c>
      <c r="M143" s="27">
        <v>0</v>
      </c>
      <c r="N143" s="30">
        <v>0</v>
      </c>
      <c r="O143" s="30">
        <v>0</v>
      </c>
      <c r="P143" s="29">
        <v>0</v>
      </c>
      <c r="Q143" s="27">
        <v>0</v>
      </c>
      <c r="R143" s="30">
        <v>0</v>
      </c>
      <c r="S143" s="30">
        <v>0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51640867</v>
      </c>
      <c r="E144" s="27">
        <v>51640867</v>
      </c>
      <c r="F144" s="27">
        <v>29687369</v>
      </c>
      <c r="G144" s="28">
        <f t="shared" si="29"/>
        <v>0.5748813047619824</v>
      </c>
      <c r="H144" s="29">
        <v>5818175</v>
      </c>
      <c r="I144" s="27">
        <v>15777891</v>
      </c>
      <c r="J144" s="30">
        <v>8091303</v>
      </c>
      <c r="K144" s="30">
        <v>29687369</v>
      </c>
      <c r="L144" s="29">
        <v>0</v>
      </c>
      <c r="M144" s="27">
        <v>0</v>
      </c>
      <c r="N144" s="30">
        <v>0</v>
      </c>
      <c r="O144" s="30">
        <v>0</v>
      </c>
      <c r="P144" s="29">
        <v>0</v>
      </c>
      <c r="Q144" s="27">
        <v>0</v>
      </c>
      <c r="R144" s="30">
        <v>0</v>
      </c>
      <c r="S144" s="30">
        <v>0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125182291</v>
      </c>
      <c r="E145" s="27">
        <v>125182291</v>
      </c>
      <c r="F145" s="27">
        <v>37858162</v>
      </c>
      <c r="G145" s="28">
        <f t="shared" si="29"/>
        <v>0.3024242622305099</v>
      </c>
      <c r="H145" s="29">
        <v>25462914</v>
      </c>
      <c r="I145" s="27">
        <v>11844836</v>
      </c>
      <c r="J145" s="30">
        <v>550412</v>
      </c>
      <c r="K145" s="30">
        <v>37858162</v>
      </c>
      <c r="L145" s="29">
        <v>0</v>
      </c>
      <c r="M145" s="27">
        <v>0</v>
      </c>
      <c r="N145" s="30">
        <v>0</v>
      </c>
      <c r="O145" s="30">
        <v>0</v>
      </c>
      <c r="P145" s="29">
        <v>0</v>
      </c>
      <c r="Q145" s="27">
        <v>0</v>
      </c>
      <c r="R145" s="30">
        <v>0</v>
      </c>
      <c r="S145" s="30">
        <v>0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1736892361</v>
      </c>
      <c r="E146" s="35">
        <f>SUM(E142:E145)</f>
        <v>1736892361</v>
      </c>
      <c r="F146" s="35">
        <f>SUM(F142:F145)</f>
        <v>406618584</v>
      </c>
      <c r="G146" s="36">
        <f t="shared" si="29"/>
        <v>0.23410695626866196</v>
      </c>
      <c r="H146" s="37">
        <f aca="true" t="shared" si="30" ref="H146:W146">SUM(H142:H145)</f>
        <v>108691315</v>
      </c>
      <c r="I146" s="35">
        <f t="shared" si="30"/>
        <v>157738443</v>
      </c>
      <c r="J146" s="38">
        <f t="shared" si="30"/>
        <v>140188826</v>
      </c>
      <c r="K146" s="38">
        <f t="shared" si="30"/>
        <v>406618584</v>
      </c>
      <c r="L146" s="37">
        <f t="shared" si="30"/>
        <v>0</v>
      </c>
      <c r="M146" s="35">
        <f t="shared" si="30"/>
        <v>0</v>
      </c>
      <c r="N146" s="38">
        <f t="shared" si="30"/>
        <v>0</v>
      </c>
      <c r="O146" s="38">
        <f t="shared" si="30"/>
        <v>0</v>
      </c>
      <c r="P146" s="37">
        <f t="shared" si="30"/>
        <v>0</v>
      </c>
      <c r="Q146" s="35">
        <f t="shared" si="30"/>
        <v>0</v>
      </c>
      <c r="R146" s="38">
        <f t="shared" si="30"/>
        <v>0</v>
      </c>
      <c r="S146" s="38">
        <f t="shared" si="30"/>
        <v>0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79027957</v>
      </c>
      <c r="E147" s="27">
        <v>79027957</v>
      </c>
      <c r="F147" s="27">
        <v>16174945</v>
      </c>
      <c r="G147" s="28">
        <f t="shared" si="29"/>
        <v>0.20467370806510915</v>
      </c>
      <c r="H147" s="29">
        <v>2170749</v>
      </c>
      <c r="I147" s="27">
        <v>8316048</v>
      </c>
      <c r="J147" s="30">
        <v>5688148</v>
      </c>
      <c r="K147" s="30">
        <v>16174945</v>
      </c>
      <c r="L147" s="29">
        <v>0</v>
      </c>
      <c r="M147" s="27">
        <v>0</v>
      </c>
      <c r="N147" s="30">
        <v>0</v>
      </c>
      <c r="O147" s="30">
        <v>0</v>
      </c>
      <c r="P147" s="29">
        <v>0</v>
      </c>
      <c r="Q147" s="27">
        <v>0</v>
      </c>
      <c r="R147" s="30">
        <v>0</v>
      </c>
      <c r="S147" s="30">
        <v>0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127241217</v>
      </c>
      <c r="E148" s="27">
        <v>127241217</v>
      </c>
      <c r="F148" s="27">
        <v>28087317</v>
      </c>
      <c r="G148" s="28">
        <f t="shared" si="29"/>
        <v>0.2207407132863245</v>
      </c>
      <c r="H148" s="29">
        <v>8492067</v>
      </c>
      <c r="I148" s="27">
        <v>9482380</v>
      </c>
      <c r="J148" s="30">
        <v>10112870</v>
      </c>
      <c r="K148" s="30">
        <v>28087317</v>
      </c>
      <c r="L148" s="29">
        <v>0</v>
      </c>
      <c r="M148" s="27">
        <v>0</v>
      </c>
      <c r="N148" s="30">
        <v>0</v>
      </c>
      <c r="O148" s="30">
        <v>0</v>
      </c>
      <c r="P148" s="29">
        <v>0</v>
      </c>
      <c r="Q148" s="27">
        <v>0</v>
      </c>
      <c r="R148" s="30">
        <v>0</v>
      </c>
      <c r="S148" s="30">
        <v>0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390151090</v>
      </c>
      <c r="E149" s="27">
        <v>390151090</v>
      </c>
      <c r="F149" s="27">
        <v>87493852</v>
      </c>
      <c r="G149" s="28">
        <f t="shared" si="29"/>
        <v>0.22425633105369513</v>
      </c>
      <c r="H149" s="29">
        <v>17308275</v>
      </c>
      <c r="I149" s="27">
        <v>33227003</v>
      </c>
      <c r="J149" s="30">
        <v>36958574</v>
      </c>
      <c r="K149" s="30">
        <v>87493852</v>
      </c>
      <c r="L149" s="29">
        <v>0</v>
      </c>
      <c r="M149" s="27">
        <v>0</v>
      </c>
      <c r="N149" s="30">
        <v>0</v>
      </c>
      <c r="O149" s="30">
        <v>0</v>
      </c>
      <c r="P149" s="29">
        <v>0</v>
      </c>
      <c r="Q149" s="27">
        <v>0</v>
      </c>
      <c r="R149" s="30">
        <v>0</v>
      </c>
      <c r="S149" s="30">
        <v>0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91275098</v>
      </c>
      <c r="E150" s="27">
        <v>91275098</v>
      </c>
      <c r="F150" s="27">
        <v>25839675</v>
      </c>
      <c r="G150" s="28">
        <f t="shared" si="29"/>
        <v>0.2830966557822814</v>
      </c>
      <c r="H150" s="29">
        <v>7435653</v>
      </c>
      <c r="I150" s="27">
        <v>7560581</v>
      </c>
      <c r="J150" s="30">
        <v>10843441</v>
      </c>
      <c r="K150" s="30">
        <v>25839675</v>
      </c>
      <c r="L150" s="29">
        <v>0</v>
      </c>
      <c r="M150" s="27">
        <v>0</v>
      </c>
      <c r="N150" s="30">
        <v>0</v>
      </c>
      <c r="O150" s="30">
        <v>0</v>
      </c>
      <c r="P150" s="29">
        <v>0</v>
      </c>
      <c r="Q150" s="27">
        <v>0</v>
      </c>
      <c r="R150" s="30">
        <v>0</v>
      </c>
      <c r="S150" s="30">
        <v>0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267120000</v>
      </c>
      <c r="E151" s="27">
        <v>267120000</v>
      </c>
      <c r="F151" s="27">
        <v>41119592</v>
      </c>
      <c r="G151" s="28">
        <f t="shared" si="29"/>
        <v>0.1539367774782869</v>
      </c>
      <c r="H151" s="29">
        <v>9140672</v>
      </c>
      <c r="I151" s="27">
        <v>19386226</v>
      </c>
      <c r="J151" s="30">
        <v>12592694</v>
      </c>
      <c r="K151" s="30">
        <v>41119592</v>
      </c>
      <c r="L151" s="29">
        <v>0</v>
      </c>
      <c r="M151" s="27">
        <v>0</v>
      </c>
      <c r="N151" s="30">
        <v>0</v>
      </c>
      <c r="O151" s="30">
        <v>0</v>
      </c>
      <c r="P151" s="29">
        <v>0</v>
      </c>
      <c r="Q151" s="27">
        <v>0</v>
      </c>
      <c r="R151" s="30">
        <v>0</v>
      </c>
      <c r="S151" s="30">
        <v>0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452427017</v>
      </c>
      <c r="E152" s="27">
        <v>452427017</v>
      </c>
      <c r="F152" s="27">
        <v>94160853</v>
      </c>
      <c r="G152" s="28">
        <f t="shared" si="29"/>
        <v>0.2081238508353713</v>
      </c>
      <c r="H152" s="29">
        <v>25673362</v>
      </c>
      <c r="I152" s="27">
        <v>32676286</v>
      </c>
      <c r="J152" s="30">
        <v>35811205</v>
      </c>
      <c r="K152" s="30">
        <v>94160853</v>
      </c>
      <c r="L152" s="29">
        <v>0</v>
      </c>
      <c r="M152" s="27">
        <v>0</v>
      </c>
      <c r="N152" s="30">
        <v>0</v>
      </c>
      <c r="O152" s="30">
        <v>0</v>
      </c>
      <c r="P152" s="29">
        <v>0</v>
      </c>
      <c r="Q152" s="27">
        <v>0</v>
      </c>
      <c r="R152" s="30">
        <v>0</v>
      </c>
      <c r="S152" s="30">
        <v>0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1407242379</v>
      </c>
      <c r="E153" s="35">
        <f>SUM(E147:E152)</f>
        <v>1407242379</v>
      </c>
      <c r="F153" s="35">
        <f>SUM(F147:F152)</f>
        <v>292876234</v>
      </c>
      <c r="G153" s="36">
        <f t="shared" si="29"/>
        <v>0.20812067513779728</v>
      </c>
      <c r="H153" s="37">
        <f aca="true" t="shared" si="31" ref="H153:W153">SUM(H147:H152)</f>
        <v>70220778</v>
      </c>
      <c r="I153" s="35">
        <f t="shared" si="31"/>
        <v>110648524</v>
      </c>
      <c r="J153" s="38">
        <f t="shared" si="31"/>
        <v>112006932</v>
      </c>
      <c r="K153" s="38">
        <f t="shared" si="31"/>
        <v>292876234</v>
      </c>
      <c r="L153" s="37">
        <f t="shared" si="31"/>
        <v>0</v>
      </c>
      <c r="M153" s="35">
        <f t="shared" si="31"/>
        <v>0</v>
      </c>
      <c r="N153" s="38">
        <f t="shared" si="31"/>
        <v>0</v>
      </c>
      <c r="O153" s="38">
        <f t="shared" si="31"/>
        <v>0</v>
      </c>
      <c r="P153" s="37">
        <f t="shared" si="31"/>
        <v>0</v>
      </c>
      <c r="Q153" s="35">
        <f t="shared" si="31"/>
        <v>0</v>
      </c>
      <c r="R153" s="38">
        <f t="shared" si="31"/>
        <v>0</v>
      </c>
      <c r="S153" s="38">
        <f t="shared" si="31"/>
        <v>0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80953014</v>
      </c>
      <c r="E154" s="27">
        <v>80953014</v>
      </c>
      <c r="F154" s="27">
        <v>40240901</v>
      </c>
      <c r="G154" s="28">
        <f t="shared" si="29"/>
        <v>0.49708959570053807</v>
      </c>
      <c r="H154" s="29">
        <v>33873079</v>
      </c>
      <c r="I154" s="27">
        <v>3006472</v>
      </c>
      <c r="J154" s="30">
        <v>3361350</v>
      </c>
      <c r="K154" s="30">
        <v>40240901</v>
      </c>
      <c r="L154" s="29">
        <v>0</v>
      </c>
      <c r="M154" s="27">
        <v>0</v>
      </c>
      <c r="N154" s="30">
        <v>0</v>
      </c>
      <c r="O154" s="30">
        <v>0</v>
      </c>
      <c r="P154" s="29">
        <v>0</v>
      </c>
      <c r="Q154" s="27">
        <v>0</v>
      </c>
      <c r="R154" s="30">
        <v>0</v>
      </c>
      <c r="S154" s="30">
        <v>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112598012</v>
      </c>
      <c r="E155" s="27">
        <v>112598012</v>
      </c>
      <c r="F155" s="27">
        <v>29694471</v>
      </c>
      <c r="G155" s="28">
        <f t="shared" si="29"/>
        <v>0.2637210948271449</v>
      </c>
      <c r="H155" s="29">
        <v>11359293</v>
      </c>
      <c r="I155" s="27">
        <v>9951632</v>
      </c>
      <c r="J155" s="30">
        <v>8383546</v>
      </c>
      <c r="K155" s="30">
        <v>29694471</v>
      </c>
      <c r="L155" s="29">
        <v>0</v>
      </c>
      <c r="M155" s="27">
        <v>0</v>
      </c>
      <c r="N155" s="30">
        <v>0</v>
      </c>
      <c r="O155" s="30">
        <v>0</v>
      </c>
      <c r="P155" s="29">
        <v>0</v>
      </c>
      <c r="Q155" s="27">
        <v>0</v>
      </c>
      <c r="R155" s="30">
        <v>0</v>
      </c>
      <c r="S155" s="30">
        <v>0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42516000</v>
      </c>
      <c r="E156" s="27">
        <v>42516000</v>
      </c>
      <c r="F156" s="27">
        <v>7890463</v>
      </c>
      <c r="G156" s="28">
        <f t="shared" si="29"/>
        <v>0.18558808448584063</v>
      </c>
      <c r="H156" s="29">
        <v>2305074</v>
      </c>
      <c r="I156" s="27">
        <v>3627655</v>
      </c>
      <c r="J156" s="30">
        <v>1957734</v>
      </c>
      <c r="K156" s="30">
        <v>7890463</v>
      </c>
      <c r="L156" s="29">
        <v>0</v>
      </c>
      <c r="M156" s="27">
        <v>0</v>
      </c>
      <c r="N156" s="30">
        <v>0</v>
      </c>
      <c r="O156" s="30">
        <v>0</v>
      </c>
      <c r="P156" s="29">
        <v>0</v>
      </c>
      <c r="Q156" s="27">
        <v>0</v>
      </c>
      <c r="R156" s="30">
        <v>0</v>
      </c>
      <c r="S156" s="30">
        <v>0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48704941</v>
      </c>
      <c r="E157" s="27">
        <v>48704941</v>
      </c>
      <c r="F157" s="27">
        <v>9875423</v>
      </c>
      <c r="G157" s="28">
        <f t="shared" si="29"/>
        <v>0.20276018812957808</v>
      </c>
      <c r="H157" s="29">
        <v>2488760</v>
      </c>
      <c r="I157" s="27">
        <v>4501258</v>
      </c>
      <c r="J157" s="30">
        <v>2885405</v>
      </c>
      <c r="K157" s="30">
        <v>9875423</v>
      </c>
      <c r="L157" s="29">
        <v>0</v>
      </c>
      <c r="M157" s="27">
        <v>0</v>
      </c>
      <c r="N157" s="30">
        <v>0</v>
      </c>
      <c r="O157" s="30">
        <v>0</v>
      </c>
      <c r="P157" s="29">
        <v>0</v>
      </c>
      <c r="Q157" s="27">
        <v>0</v>
      </c>
      <c r="R157" s="30">
        <v>0</v>
      </c>
      <c r="S157" s="30">
        <v>0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127620001</v>
      </c>
      <c r="E158" s="27">
        <v>127620001</v>
      </c>
      <c r="F158" s="27">
        <v>26693762</v>
      </c>
      <c r="G158" s="28">
        <f t="shared" si="29"/>
        <v>0.20916597548059884</v>
      </c>
      <c r="H158" s="29">
        <v>11174941</v>
      </c>
      <c r="I158" s="27">
        <v>5624159</v>
      </c>
      <c r="J158" s="30">
        <v>9894662</v>
      </c>
      <c r="K158" s="30">
        <v>26693762</v>
      </c>
      <c r="L158" s="29">
        <v>0</v>
      </c>
      <c r="M158" s="27">
        <v>0</v>
      </c>
      <c r="N158" s="30">
        <v>0</v>
      </c>
      <c r="O158" s="30">
        <v>0</v>
      </c>
      <c r="P158" s="29">
        <v>0</v>
      </c>
      <c r="Q158" s="27">
        <v>0</v>
      </c>
      <c r="R158" s="30">
        <v>0</v>
      </c>
      <c r="S158" s="30">
        <v>0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310268204</v>
      </c>
      <c r="E159" s="27">
        <v>310268204</v>
      </c>
      <c r="F159" s="27">
        <v>108196361</v>
      </c>
      <c r="G159" s="28">
        <f t="shared" si="29"/>
        <v>0.3487188168337095</v>
      </c>
      <c r="H159" s="29">
        <v>25902445</v>
      </c>
      <c r="I159" s="27">
        <v>43333264</v>
      </c>
      <c r="J159" s="30">
        <v>38960652</v>
      </c>
      <c r="K159" s="30">
        <v>108196361</v>
      </c>
      <c r="L159" s="29">
        <v>0</v>
      </c>
      <c r="M159" s="27">
        <v>0</v>
      </c>
      <c r="N159" s="30">
        <v>0</v>
      </c>
      <c r="O159" s="30">
        <v>0</v>
      </c>
      <c r="P159" s="29">
        <v>0</v>
      </c>
      <c r="Q159" s="27">
        <v>0</v>
      </c>
      <c r="R159" s="30">
        <v>0</v>
      </c>
      <c r="S159" s="30">
        <v>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31"/>
      <c r="B160" s="32" t="s">
        <v>296</v>
      </c>
      <c r="C160" s="33"/>
      <c r="D160" s="34">
        <f>SUM(D154:D159)</f>
        <v>722660172</v>
      </c>
      <c r="E160" s="35">
        <f>SUM(E154:E159)</f>
        <v>722660172</v>
      </c>
      <c r="F160" s="35">
        <f>SUM(F154:F159)</f>
        <v>222591381</v>
      </c>
      <c r="G160" s="36">
        <f t="shared" si="29"/>
        <v>0.30801667176975683</v>
      </c>
      <c r="H160" s="37">
        <f aca="true" t="shared" si="32" ref="H160:W160">SUM(H154:H159)</f>
        <v>87103592</v>
      </c>
      <c r="I160" s="35">
        <f t="shared" si="32"/>
        <v>70044440</v>
      </c>
      <c r="J160" s="38">
        <f t="shared" si="32"/>
        <v>65443349</v>
      </c>
      <c r="K160" s="38">
        <f t="shared" si="32"/>
        <v>222591381</v>
      </c>
      <c r="L160" s="37">
        <f t="shared" si="32"/>
        <v>0</v>
      </c>
      <c r="M160" s="35">
        <f t="shared" si="32"/>
        <v>0</v>
      </c>
      <c r="N160" s="38">
        <f t="shared" si="32"/>
        <v>0</v>
      </c>
      <c r="O160" s="38">
        <f t="shared" si="32"/>
        <v>0</v>
      </c>
      <c r="P160" s="37">
        <f t="shared" si="32"/>
        <v>0</v>
      </c>
      <c r="Q160" s="35">
        <f t="shared" si="32"/>
        <v>0</v>
      </c>
      <c r="R160" s="38">
        <f t="shared" si="32"/>
        <v>0</v>
      </c>
      <c r="S160" s="38">
        <f t="shared" si="32"/>
        <v>0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61405000</v>
      </c>
      <c r="E161" s="27">
        <v>61405000</v>
      </c>
      <c r="F161" s="27">
        <v>18681848</v>
      </c>
      <c r="G161" s="28">
        <f t="shared" si="29"/>
        <v>0.30423985017506716</v>
      </c>
      <c r="H161" s="29">
        <v>6317124</v>
      </c>
      <c r="I161" s="27">
        <v>7738858</v>
      </c>
      <c r="J161" s="30">
        <v>4625866</v>
      </c>
      <c r="K161" s="30">
        <v>18681848</v>
      </c>
      <c r="L161" s="29">
        <v>0</v>
      </c>
      <c r="M161" s="27">
        <v>0</v>
      </c>
      <c r="N161" s="30">
        <v>0</v>
      </c>
      <c r="O161" s="30">
        <v>0</v>
      </c>
      <c r="P161" s="29">
        <v>0</v>
      </c>
      <c r="Q161" s="27">
        <v>0</v>
      </c>
      <c r="R161" s="30">
        <v>0</v>
      </c>
      <c r="S161" s="30">
        <v>0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1989414103</v>
      </c>
      <c r="E162" s="27">
        <v>1989414103</v>
      </c>
      <c r="F162" s="27">
        <v>566367762</v>
      </c>
      <c r="G162" s="28">
        <f t="shared" si="29"/>
        <v>0.284690734395583</v>
      </c>
      <c r="H162" s="29">
        <v>183400264</v>
      </c>
      <c r="I162" s="27">
        <v>189684545</v>
      </c>
      <c r="J162" s="30">
        <v>193282953</v>
      </c>
      <c r="K162" s="30">
        <v>566367762</v>
      </c>
      <c r="L162" s="29">
        <v>0</v>
      </c>
      <c r="M162" s="27">
        <v>0</v>
      </c>
      <c r="N162" s="30">
        <v>0</v>
      </c>
      <c r="O162" s="30">
        <v>0</v>
      </c>
      <c r="P162" s="29">
        <v>0</v>
      </c>
      <c r="Q162" s="27">
        <v>0</v>
      </c>
      <c r="R162" s="30">
        <v>0</v>
      </c>
      <c r="S162" s="30">
        <v>0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49378750</v>
      </c>
      <c r="E163" s="27">
        <v>49378750</v>
      </c>
      <c r="F163" s="27">
        <v>6379993</v>
      </c>
      <c r="G163" s="28">
        <f t="shared" si="29"/>
        <v>0.1292052350454396</v>
      </c>
      <c r="H163" s="29">
        <v>2111611</v>
      </c>
      <c r="I163" s="27">
        <v>2005414</v>
      </c>
      <c r="J163" s="30">
        <v>2262968</v>
      </c>
      <c r="K163" s="30">
        <v>6379993</v>
      </c>
      <c r="L163" s="29">
        <v>0</v>
      </c>
      <c r="M163" s="27">
        <v>0</v>
      </c>
      <c r="N163" s="30">
        <v>0</v>
      </c>
      <c r="O163" s="30">
        <v>0</v>
      </c>
      <c r="P163" s="29">
        <v>0</v>
      </c>
      <c r="Q163" s="27">
        <v>0</v>
      </c>
      <c r="R163" s="30">
        <v>0</v>
      </c>
      <c r="S163" s="30">
        <v>0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203959070</v>
      </c>
      <c r="E164" s="27">
        <v>203959070</v>
      </c>
      <c r="F164" s="27">
        <v>44880545</v>
      </c>
      <c r="G164" s="28">
        <f t="shared" si="29"/>
        <v>0.22004682115877466</v>
      </c>
      <c r="H164" s="29">
        <v>11052169</v>
      </c>
      <c r="I164" s="27">
        <v>16698426</v>
      </c>
      <c r="J164" s="30">
        <v>17129950</v>
      </c>
      <c r="K164" s="30">
        <v>44880545</v>
      </c>
      <c r="L164" s="29">
        <v>0</v>
      </c>
      <c r="M164" s="27">
        <v>0</v>
      </c>
      <c r="N164" s="30">
        <v>0</v>
      </c>
      <c r="O164" s="30">
        <v>0</v>
      </c>
      <c r="P164" s="29">
        <v>0</v>
      </c>
      <c r="Q164" s="27">
        <v>0</v>
      </c>
      <c r="R164" s="30">
        <v>0</v>
      </c>
      <c r="S164" s="30">
        <v>0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66146000</v>
      </c>
      <c r="E165" s="27">
        <v>66146000</v>
      </c>
      <c r="F165" s="27">
        <v>16265580</v>
      </c>
      <c r="G165" s="28">
        <f t="shared" si="29"/>
        <v>0.24590421189489917</v>
      </c>
      <c r="H165" s="29">
        <v>4652965</v>
      </c>
      <c r="I165" s="27">
        <v>4495636</v>
      </c>
      <c r="J165" s="30">
        <v>7116979</v>
      </c>
      <c r="K165" s="30">
        <v>16265580</v>
      </c>
      <c r="L165" s="29">
        <v>0</v>
      </c>
      <c r="M165" s="27">
        <v>0</v>
      </c>
      <c r="N165" s="30">
        <v>0</v>
      </c>
      <c r="O165" s="30">
        <v>0</v>
      </c>
      <c r="P165" s="29">
        <v>0</v>
      </c>
      <c r="Q165" s="27">
        <v>0</v>
      </c>
      <c r="R165" s="30">
        <v>0</v>
      </c>
      <c r="S165" s="30">
        <v>0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142249000</v>
      </c>
      <c r="E166" s="27">
        <v>142249000</v>
      </c>
      <c r="F166" s="27">
        <v>29105195</v>
      </c>
      <c r="G166" s="28">
        <f t="shared" si="29"/>
        <v>0.20460737861074593</v>
      </c>
      <c r="H166" s="29">
        <v>13661413</v>
      </c>
      <c r="I166" s="27">
        <v>7296306</v>
      </c>
      <c r="J166" s="30">
        <v>8147476</v>
      </c>
      <c r="K166" s="30">
        <v>29105195</v>
      </c>
      <c r="L166" s="29">
        <v>0</v>
      </c>
      <c r="M166" s="27">
        <v>0</v>
      </c>
      <c r="N166" s="30">
        <v>0</v>
      </c>
      <c r="O166" s="30">
        <v>0</v>
      </c>
      <c r="P166" s="29">
        <v>0</v>
      </c>
      <c r="Q166" s="27">
        <v>0</v>
      </c>
      <c r="R166" s="30">
        <v>0</v>
      </c>
      <c r="S166" s="30">
        <v>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526075775</v>
      </c>
      <c r="E167" s="27">
        <v>540545053</v>
      </c>
      <c r="F167" s="27">
        <v>100834326</v>
      </c>
      <c r="G167" s="28">
        <f t="shared" si="29"/>
        <v>0.19167262738908666</v>
      </c>
      <c r="H167" s="29">
        <v>30013357</v>
      </c>
      <c r="I167" s="27">
        <v>33505121</v>
      </c>
      <c r="J167" s="30">
        <v>37315848</v>
      </c>
      <c r="K167" s="30">
        <v>100834326</v>
      </c>
      <c r="L167" s="29">
        <v>0</v>
      </c>
      <c r="M167" s="27">
        <v>0</v>
      </c>
      <c r="N167" s="30">
        <v>0</v>
      </c>
      <c r="O167" s="30">
        <v>0</v>
      </c>
      <c r="P167" s="29">
        <v>0</v>
      </c>
      <c r="Q167" s="27">
        <v>0</v>
      </c>
      <c r="R167" s="30">
        <v>0</v>
      </c>
      <c r="S167" s="30">
        <v>0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311</v>
      </c>
      <c r="C168" s="33"/>
      <c r="D168" s="34">
        <f>SUM(D161:D167)</f>
        <v>3038627698</v>
      </c>
      <c r="E168" s="35">
        <f>SUM(E161:E167)</f>
        <v>3053096976</v>
      </c>
      <c r="F168" s="35">
        <f>SUM(F161:F167)</f>
        <v>782515249</v>
      </c>
      <c r="G168" s="36">
        <f t="shared" si="29"/>
        <v>0.2575225814979062</v>
      </c>
      <c r="H168" s="37">
        <f aca="true" t="shared" si="33" ref="H168:W168">SUM(H161:H167)</f>
        <v>251208903</v>
      </c>
      <c r="I168" s="35">
        <f t="shared" si="33"/>
        <v>261424306</v>
      </c>
      <c r="J168" s="38">
        <f t="shared" si="33"/>
        <v>269882040</v>
      </c>
      <c r="K168" s="38">
        <f t="shared" si="33"/>
        <v>782515249</v>
      </c>
      <c r="L168" s="37">
        <f t="shared" si="33"/>
        <v>0</v>
      </c>
      <c r="M168" s="35">
        <f t="shared" si="33"/>
        <v>0</v>
      </c>
      <c r="N168" s="38">
        <f t="shared" si="33"/>
        <v>0</v>
      </c>
      <c r="O168" s="38">
        <f t="shared" si="33"/>
        <v>0</v>
      </c>
      <c r="P168" s="37">
        <f t="shared" si="33"/>
        <v>0</v>
      </c>
      <c r="Q168" s="35">
        <f t="shared" si="33"/>
        <v>0</v>
      </c>
      <c r="R168" s="38">
        <f t="shared" si="33"/>
        <v>0</v>
      </c>
      <c r="S168" s="38">
        <f t="shared" si="33"/>
        <v>0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134981493</v>
      </c>
      <c r="E169" s="27">
        <v>134981493</v>
      </c>
      <c r="F169" s="27">
        <v>29664823</v>
      </c>
      <c r="G169" s="28">
        <f t="shared" si="29"/>
        <v>0.2197695575940918</v>
      </c>
      <c r="H169" s="29">
        <v>11597796</v>
      </c>
      <c r="I169" s="27">
        <v>8180769</v>
      </c>
      <c r="J169" s="30">
        <v>9886258</v>
      </c>
      <c r="K169" s="30">
        <v>29664823</v>
      </c>
      <c r="L169" s="29">
        <v>0</v>
      </c>
      <c r="M169" s="27">
        <v>0</v>
      </c>
      <c r="N169" s="30">
        <v>0</v>
      </c>
      <c r="O169" s="30">
        <v>0</v>
      </c>
      <c r="P169" s="29">
        <v>0</v>
      </c>
      <c r="Q169" s="27">
        <v>0</v>
      </c>
      <c r="R169" s="30">
        <v>0</v>
      </c>
      <c r="S169" s="30">
        <v>0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1053678547</v>
      </c>
      <c r="E170" s="27">
        <v>1053678547</v>
      </c>
      <c r="F170" s="27">
        <v>232155776</v>
      </c>
      <c r="G170" s="28">
        <f t="shared" si="29"/>
        <v>0.22032884380249226</v>
      </c>
      <c r="H170" s="29">
        <v>83487777</v>
      </c>
      <c r="I170" s="27">
        <v>87317314</v>
      </c>
      <c r="J170" s="30">
        <v>61350685</v>
      </c>
      <c r="K170" s="30">
        <v>232155776</v>
      </c>
      <c r="L170" s="29">
        <v>0</v>
      </c>
      <c r="M170" s="27">
        <v>0</v>
      </c>
      <c r="N170" s="30">
        <v>0</v>
      </c>
      <c r="O170" s="30">
        <v>0</v>
      </c>
      <c r="P170" s="29">
        <v>0</v>
      </c>
      <c r="Q170" s="27">
        <v>0</v>
      </c>
      <c r="R170" s="30">
        <v>0</v>
      </c>
      <c r="S170" s="30">
        <v>0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79566289</v>
      </c>
      <c r="E171" s="27">
        <v>79566289</v>
      </c>
      <c r="F171" s="27">
        <v>12137089</v>
      </c>
      <c r="G171" s="28">
        <f t="shared" si="29"/>
        <v>0.1525405941704784</v>
      </c>
      <c r="H171" s="29">
        <v>3568751</v>
      </c>
      <c r="I171" s="27">
        <v>4366604</v>
      </c>
      <c r="J171" s="30">
        <v>4201734</v>
      </c>
      <c r="K171" s="30">
        <v>12137089</v>
      </c>
      <c r="L171" s="29">
        <v>0</v>
      </c>
      <c r="M171" s="27">
        <v>0</v>
      </c>
      <c r="N171" s="30">
        <v>0</v>
      </c>
      <c r="O171" s="30">
        <v>0</v>
      </c>
      <c r="P171" s="29">
        <v>0</v>
      </c>
      <c r="Q171" s="27">
        <v>0</v>
      </c>
      <c r="R171" s="30">
        <v>0</v>
      </c>
      <c r="S171" s="30">
        <v>0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75024493</v>
      </c>
      <c r="E172" s="27">
        <v>75024493</v>
      </c>
      <c r="F172" s="27">
        <v>14604833</v>
      </c>
      <c r="G172" s="28">
        <f t="shared" si="29"/>
        <v>0.19466753344137894</v>
      </c>
      <c r="H172" s="29">
        <v>5492567</v>
      </c>
      <c r="I172" s="27">
        <v>5012823</v>
      </c>
      <c r="J172" s="30">
        <v>4099443</v>
      </c>
      <c r="K172" s="30">
        <v>14604833</v>
      </c>
      <c r="L172" s="29">
        <v>0</v>
      </c>
      <c r="M172" s="27">
        <v>0</v>
      </c>
      <c r="N172" s="30">
        <v>0</v>
      </c>
      <c r="O172" s="30">
        <v>0</v>
      </c>
      <c r="P172" s="29">
        <v>0</v>
      </c>
      <c r="Q172" s="27">
        <v>0</v>
      </c>
      <c r="R172" s="30">
        <v>0</v>
      </c>
      <c r="S172" s="30">
        <v>0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446971351</v>
      </c>
      <c r="E173" s="27">
        <v>446971351</v>
      </c>
      <c r="F173" s="27">
        <v>121789791</v>
      </c>
      <c r="G173" s="28">
        <f t="shared" si="29"/>
        <v>0.2724778461248627</v>
      </c>
      <c r="H173" s="29">
        <v>38052125</v>
      </c>
      <c r="I173" s="27">
        <v>40468047</v>
      </c>
      <c r="J173" s="30">
        <v>43269619</v>
      </c>
      <c r="K173" s="30">
        <v>121789791</v>
      </c>
      <c r="L173" s="29">
        <v>0</v>
      </c>
      <c r="M173" s="27">
        <v>0</v>
      </c>
      <c r="N173" s="30">
        <v>0</v>
      </c>
      <c r="O173" s="30">
        <v>0</v>
      </c>
      <c r="P173" s="29">
        <v>0</v>
      </c>
      <c r="Q173" s="27">
        <v>0</v>
      </c>
      <c r="R173" s="30">
        <v>0</v>
      </c>
      <c r="S173" s="30">
        <v>0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1790222173</v>
      </c>
      <c r="E174" s="35">
        <f>SUM(E169:E173)</f>
        <v>1790222173</v>
      </c>
      <c r="F174" s="35">
        <f>SUM(F169:F173)</f>
        <v>410352312</v>
      </c>
      <c r="G174" s="36">
        <f aca="true" t="shared" si="34" ref="G174:G182">IF($D174=0,0,$F174/$D174)</f>
        <v>0.22921865128747906</v>
      </c>
      <c r="H174" s="37">
        <f aca="true" t="shared" si="35" ref="H174:W174">SUM(H169:H173)</f>
        <v>142199016</v>
      </c>
      <c r="I174" s="35">
        <f t="shared" si="35"/>
        <v>145345557</v>
      </c>
      <c r="J174" s="38">
        <f t="shared" si="35"/>
        <v>122807739</v>
      </c>
      <c r="K174" s="38">
        <f t="shared" si="35"/>
        <v>410352312</v>
      </c>
      <c r="L174" s="37">
        <f t="shared" si="35"/>
        <v>0</v>
      </c>
      <c r="M174" s="35">
        <f t="shared" si="35"/>
        <v>0</v>
      </c>
      <c r="N174" s="38">
        <f t="shared" si="35"/>
        <v>0</v>
      </c>
      <c r="O174" s="38">
        <f t="shared" si="35"/>
        <v>0</v>
      </c>
      <c r="P174" s="37">
        <f t="shared" si="35"/>
        <v>0</v>
      </c>
      <c r="Q174" s="35">
        <f t="shared" si="35"/>
        <v>0</v>
      </c>
      <c r="R174" s="38">
        <f t="shared" si="35"/>
        <v>0</v>
      </c>
      <c r="S174" s="38">
        <f t="shared" si="35"/>
        <v>0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70018033</v>
      </c>
      <c r="E175" s="27">
        <v>55744084</v>
      </c>
      <c r="F175" s="27">
        <v>12507621</v>
      </c>
      <c r="G175" s="28">
        <f t="shared" si="34"/>
        <v>0.17863428125722983</v>
      </c>
      <c r="H175" s="29">
        <v>3088976</v>
      </c>
      <c r="I175" s="27">
        <v>4962048</v>
      </c>
      <c r="J175" s="30">
        <v>4456597</v>
      </c>
      <c r="K175" s="30">
        <v>12507621</v>
      </c>
      <c r="L175" s="29">
        <v>0</v>
      </c>
      <c r="M175" s="27">
        <v>0</v>
      </c>
      <c r="N175" s="30">
        <v>0</v>
      </c>
      <c r="O175" s="30">
        <v>0</v>
      </c>
      <c r="P175" s="29">
        <v>0</v>
      </c>
      <c r="Q175" s="27">
        <v>0</v>
      </c>
      <c r="R175" s="30">
        <v>0</v>
      </c>
      <c r="S175" s="30">
        <v>0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35538450</v>
      </c>
      <c r="E176" s="27">
        <v>35538450</v>
      </c>
      <c r="F176" s="27">
        <v>9413777</v>
      </c>
      <c r="G176" s="28">
        <f t="shared" si="34"/>
        <v>0.26488991500754816</v>
      </c>
      <c r="H176" s="29">
        <v>2406979</v>
      </c>
      <c r="I176" s="27">
        <v>1929779</v>
      </c>
      <c r="J176" s="30">
        <v>5077019</v>
      </c>
      <c r="K176" s="30">
        <v>9413777</v>
      </c>
      <c r="L176" s="29">
        <v>0</v>
      </c>
      <c r="M176" s="27">
        <v>0</v>
      </c>
      <c r="N176" s="30">
        <v>0</v>
      </c>
      <c r="O176" s="30">
        <v>0</v>
      </c>
      <c r="P176" s="29">
        <v>0</v>
      </c>
      <c r="Q176" s="27">
        <v>0</v>
      </c>
      <c r="R176" s="30">
        <v>0</v>
      </c>
      <c r="S176" s="30">
        <v>0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259226370</v>
      </c>
      <c r="E177" s="27">
        <v>259226370</v>
      </c>
      <c r="F177" s="27">
        <v>60663311</v>
      </c>
      <c r="G177" s="28">
        <f t="shared" si="34"/>
        <v>0.23401674374408746</v>
      </c>
      <c r="H177" s="29">
        <v>33491994</v>
      </c>
      <c r="I177" s="27">
        <v>27171317</v>
      </c>
      <c r="J177" s="30">
        <v>0</v>
      </c>
      <c r="K177" s="30">
        <v>60663311</v>
      </c>
      <c r="L177" s="29">
        <v>0</v>
      </c>
      <c r="M177" s="27">
        <v>0</v>
      </c>
      <c r="N177" s="30">
        <v>0</v>
      </c>
      <c r="O177" s="30">
        <v>0</v>
      </c>
      <c r="P177" s="29">
        <v>0</v>
      </c>
      <c r="Q177" s="27">
        <v>0</v>
      </c>
      <c r="R177" s="30">
        <v>0</v>
      </c>
      <c r="S177" s="30">
        <v>0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81631820</v>
      </c>
      <c r="E178" s="27">
        <v>81631820</v>
      </c>
      <c r="F178" s="27">
        <v>14342403</v>
      </c>
      <c r="G178" s="28">
        <f t="shared" si="34"/>
        <v>0.17569622973002438</v>
      </c>
      <c r="H178" s="29">
        <v>3603511</v>
      </c>
      <c r="I178" s="27">
        <v>5165290</v>
      </c>
      <c r="J178" s="30">
        <v>5573602</v>
      </c>
      <c r="K178" s="30">
        <v>14342403</v>
      </c>
      <c r="L178" s="29">
        <v>0</v>
      </c>
      <c r="M178" s="27">
        <v>0</v>
      </c>
      <c r="N178" s="30">
        <v>0</v>
      </c>
      <c r="O178" s="30">
        <v>0</v>
      </c>
      <c r="P178" s="29">
        <v>0</v>
      </c>
      <c r="Q178" s="27">
        <v>0</v>
      </c>
      <c r="R178" s="30">
        <v>0</v>
      </c>
      <c r="S178" s="30">
        <v>0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118134388</v>
      </c>
      <c r="E179" s="27">
        <v>118134388</v>
      </c>
      <c r="F179" s="27">
        <v>35728113</v>
      </c>
      <c r="G179" s="28">
        <f t="shared" si="34"/>
        <v>0.30243617971762804</v>
      </c>
      <c r="H179" s="29">
        <v>8653266</v>
      </c>
      <c r="I179" s="27">
        <v>13941382</v>
      </c>
      <c r="J179" s="30">
        <v>13133465</v>
      </c>
      <c r="K179" s="30">
        <v>35728113</v>
      </c>
      <c r="L179" s="29">
        <v>0</v>
      </c>
      <c r="M179" s="27">
        <v>0</v>
      </c>
      <c r="N179" s="30">
        <v>0</v>
      </c>
      <c r="O179" s="30">
        <v>0</v>
      </c>
      <c r="P179" s="29">
        <v>0</v>
      </c>
      <c r="Q179" s="27">
        <v>0</v>
      </c>
      <c r="R179" s="30">
        <v>0</v>
      </c>
      <c r="S179" s="30">
        <v>0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254995622</v>
      </c>
      <c r="E180" s="27">
        <v>254995622</v>
      </c>
      <c r="F180" s="27">
        <v>52577540</v>
      </c>
      <c r="G180" s="28">
        <f t="shared" si="34"/>
        <v>0.20618997137135162</v>
      </c>
      <c r="H180" s="29">
        <v>16377165</v>
      </c>
      <c r="I180" s="27">
        <v>16181186</v>
      </c>
      <c r="J180" s="30">
        <v>20019189</v>
      </c>
      <c r="K180" s="30">
        <v>52577540</v>
      </c>
      <c r="L180" s="29">
        <v>0</v>
      </c>
      <c r="M180" s="27">
        <v>0</v>
      </c>
      <c r="N180" s="30">
        <v>0</v>
      </c>
      <c r="O180" s="30">
        <v>0</v>
      </c>
      <c r="P180" s="29">
        <v>0</v>
      </c>
      <c r="Q180" s="27">
        <v>0</v>
      </c>
      <c r="R180" s="30">
        <v>0</v>
      </c>
      <c r="S180" s="30">
        <v>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819544683</v>
      </c>
      <c r="E181" s="57">
        <f>SUM(E175:E180)</f>
        <v>805270734</v>
      </c>
      <c r="F181" s="57">
        <f>SUM(F175:F180)</f>
        <v>185232765</v>
      </c>
      <c r="G181" s="58">
        <f t="shared" si="34"/>
        <v>0.22601911627556737</v>
      </c>
      <c r="H181" s="59">
        <f aca="true" t="shared" si="36" ref="H181:W181">SUM(H175:H180)</f>
        <v>67621891</v>
      </c>
      <c r="I181" s="57">
        <f t="shared" si="36"/>
        <v>69351002</v>
      </c>
      <c r="J181" s="60">
        <f t="shared" si="36"/>
        <v>48259872</v>
      </c>
      <c r="K181" s="60">
        <f t="shared" si="36"/>
        <v>185232765</v>
      </c>
      <c r="L181" s="59">
        <f t="shared" si="36"/>
        <v>0</v>
      </c>
      <c r="M181" s="57">
        <f t="shared" si="36"/>
        <v>0</v>
      </c>
      <c r="N181" s="60">
        <f t="shared" si="36"/>
        <v>0</v>
      </c>
      <c r="O181" s="60">
        <f t="shared" si="36"/>
        <v>0</v>
      </c>
      <c r="P181" s="59">
        <f t="shared" si="36"/>
        <v>0</v>
      </c>
      <c r="Q181" s="57">
        <f t="shared" si="36"/>
        <v>0</v>
      </c>
      <c r="R181" s="60">
        <f t="shared" si="36"/>
        <v>0</v>
      </c>
      <c r="S181" s="60">
        <f t="shared" si="36"/>
        <v>0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42934712698</v>
      </c>
      <c r="E182" s="43">
        <f>SUM(E110,E112:E118,E120:E127,E129:E134,E136:E140,E142:E145,E147:E152,E154:E159,E161:E167,E169:E173,E175:E180)</f>
        <v>42934908027</v>
      </c>
      <c r="F182" s="43">
        <f>SUM(F110,F112:F118,F120:F127,F129:F134,F136:F140,F142:F145,F147:F152,F154:F159,F161:F167,F169:F173,F175:F180)</f>
        <v>10031059565</v>
      </c>
      <c r="G182" s="44">
        <f t="shared" si="34"/>
        <v>0.23363518548634124</v>
      </c>
      <c r="H182" s="45">
        <f aca="true" t="shared" si="37" ref="H182:W182">SUM(H110,H112:H118,H120:H127,H129:H134,H136:H140,H142:H145,H147:H152,H154:H159,H161:H167,H169:H173,H175:H180)</f>
        <v>3203202037</v>
      </c>
      <c r="I182" s="43">
        <f t="shared" si="37"/>
        <v>3633270109</v>
      </c>
      <c r="J182" s="46">
        <f t="shared" si="37"/>
        <v>3194587419</v>
      </c>
      <c r="K182" s="46">
        <f t="shared" si="37"/>
        <v>10031059565</v>
      </c>
      <c r="L182" s="45">
        <f t="shared" si="37"/>
        <v>0</v>
      </c>
      <c r="M182" s="43">
        <f t="shared" si="37"/>
        <v>0</v>
      </c>
      <c r="N182" s="46">
        <f t="shared" si="37"/>
        <v>0</v>
      </c>
      <c r="O182" s="46">
        <f t="shared" si="37"/>
        <v>0</v>
      </c>
      <c r="P182" s="45">
        <f t="shared" si="37"/>
        <v>0</v>
      </c>
      <c r="Q182" s="43">
        <f t="shared" si="37"/>
        <v>0</v>
      </c>
      <c r="R182" s="46">
        <f t="shared" si="37"/>
        <v>0</v>
      </c>
      <c r="S182" s="46">
        <f t="shared" si="37"/>
        <v>0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187839035</v>
      </c>
      <c r="E185" s="27">
        <v>187839035</v>
      </c>
      <c r="F185" s="27">
        <v>33876507</v>
      </c>
      <c r="G185" s="28">
        <f aca="true" t="shared" si="38" ref="G185:G220">IF($D185=0,0,$F185/$D185)</f>
        <v>0.18034860006600864</v>
      </c>
      <c r="H185" s="29">
        <v>11568383</v>
      </c>
      <c r="I185" s="27">
        <v>11177257</v>
      </c>
      <c r="J185" s="30">
        <v>11130867</v>
      </c>
      <c r="K185" s="30">
        <v>33876507</v>
      </c>
      <c r="L185" s="29">
        <v>0</v>
      </c>
      <c r="M185" s="27">
        <v>0</v>
      </c>
      <c r="N185" s="30">
        <v>0</v>
      </c>
      <c r="O185" s="30">
        <v>0</v>
      </c>
      <c r="P185" s="29">
        <v>0</v>
      </c>
      <c r="Q185" s="27">
        <v>0</v>
      </c>
      <c r="R185" s="30">
        <v>0</v>
      </c>
      <c r="S185" s="30">
        <v>0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150578018</v>
      </c>
      <c r="E186" s="27">
        <v>150578018</v>
      </c>
      <c r="F186" s="27">
        <v>30588942</v>
      </c>
      <c r="G186" s="28">
        <f t="shared" si="38"/>
        <v>0.2031434760948972</v>
      </c>
      <c r="H186" s="29">
        <v>9068846</v>
      </c>
      <c r="I186" s="27">
        <v>11398998</v>
      </c>
      <c r="J186" s="30">
        <v>10121098</v>
      </c>
      <c r="K186" s="30">
        <v>30588942</v>
      </c>
      <c r="L186" s="29">
        <v>0</v>
      </c>
      <c r="M186" s="27">
        <v>0</v>
      </c>
      <c r="N186" s="30">
        <v>0</v>
      </c>
      <c r="O186" s="30">
        <v>0</v>
      </c>
      <c r="P186" s="29">
        <v>0</v>
      </c>
      <c r="Q186" s="27">
        <v>0</v>
      </c>
      <c r="R186" s="30">
        <v>0</v>
      </c>
      <c r="S186" s="30">
        <v>0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781353718</v>
      </c>
      <c r="E187" s="27">
        <v>781353718</v>
      </c>
      <c r="F187" s="27">
        <v>181593714</v>
      </c>
      <c r="G187" s="28">
        <f t="shared" si="38"/>
        <v>0.23240909951106165</v>
      </c>
      <c r="H187" s="29">
        <v>34034153</v>
      </c>
      <c r="I187" s="27">
        <v>72959433</v>
      </c>
      <c r="J187" s="30">
        <v>74600128</v>
      </c>
      <c r="K187" s="30">
        <v>181593714</v>
      </c>
      <c r="L187" s="29">
        <v>0</v>
      </c>
      <c r="M187" s="27">
        <v>0</v>
      </c>
      <c r="N187" s="30">
        <v>0</v>
      </c>
      <c r="O187" s="30">
        <v>0</v>
      </c>
      <c r="P187" s="29">
        <v>0</v>
      </c>
      <c r="Q187" s="27">
        <v>0</v>
      </c>
      <c r="R187" s="30">
        <v>0</v>
      </c>
      <c r="S187" s="30">
        <v>0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470259849</v>
      </c>
      <c r="E188" s="27">
        <v>470259849</v>
      </c>
      <c r="F188" s="27">
        <v>70550634</v>
      </c>
      <c r="G188" s="28">
        <f t="shared" si="38"/>
        <v>0.15002478767860958</v>
      </c>
      <c r="H188" s="29">
        <v>36518519</v>
      </c>
      <c r="I188" s="27">
        <v>19392339</v>
      </c>
      <c r="J188" s="30">
        <v>14639776</v>
      </c>
      <c r="K188" s="30">
        <v>70550634</v>
      </c>
      <c r="L188" s="29">
        <v>0</v>
      </c>
      <c r="M188" s="27">
        <v>0</v>
      </c>
      <c r="N188" s="30">
        <v>0</v>
      </c>
      <c r="O188" s="30">
        <v>0</v>
      </c>
      <c r="P188" s="29">
        <v>0</v>
      </c>
      <c r="Q188" s="27">
        <v>0</v>
      </c>
      <c r="R188" s="30">
        <v>0</v>
      </c>
      <c r="S188" s="30">
        <v>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90497622</v>
      </c>
      <c r="E189" s="27">
        <v>90497622</v>
      </c>
      <c r="F189" s="27">
        <v>17156460</v>
      </c>
      <c r="G189" s="28">
        <f t="shared" si="38"/>
        <v>0.18957912507358482</v>
      </c>
      <c r="H189" s="29">
        <v>5503112</v>
      </c>
      <c r="I189" s="27">
        <v>6293623</v>
      </c>
      <c r="J189" s="30">
        <v>5359725</v>
      </c>
      <c r="K189" s="30">
        <v>17156460</v>
      </c>
      <c r="L189" s="29">
        <v>0</v>
      </c>
      <c r="M189" s="27">
        <v>0</v>
      </c>
      <c r="N189" s="30">
        <v>0</v>
      </c>
      <c r="O189" s="30">
        <v>0</v>
      </c>
      <c r="P189" s="29">
        <v>0</v>
      </c>
      <c r="Q189" s="27">
        <v>0</v>
      </c>
      <c r="R189" s="30">
        <v>0</v>
      </c>
      <c r="S189" s="30">
        <v>0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773521025</v>
      </c>
      <c r="E190" s="27">
        <v>773521025</v>
      </c>
      <c r="F190" s="27">
        <v>86002782</v>
      </c>
      <c r="G190" s="28">
        <f t="shared" si="38"/>
        <v>0.11118350920067105</v>
      </c>
      <c r="H190" s="29">
        <v>24083384</v>
      </c>
      <c r="I190" s="27">
        <v>33884060</v>
      </c>
      <c r="J190" s="30">
        <v>28035338</v>
      </c>
      <c r="K190" s="30">
        <v>86002782</v>
      </c>
      <c r="L190" s="29">
        <v>0</v>
      </c>
      <c r="M190" s="27">
        <v>0</v>
      </c>
      <c r="N190" s="30">
        <v>0</v>
      </c>
      <c r="O190" s="30">
        <v>0</v>
      </c>
      <c r="P190" s="29">
        <v>0</v>
      </c>
      <c r="Q190" s="27">
        <v>0</v>
      </c>
      <c r="R190" s="30">
        <v>0</v>
      </c>
      <c r="S190" s="30">
        <v>0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2454049267</v>
      </c>
      <c r="E191" s="35">
        <f>SUM(E185:E190)</f>
        <v>2454049267</v>
      </c>
      <c r="F191" s="35">
        <f>SUM(F185:F190)</f>
        <v>419769039</v>
      </c>
      <c r="G191" s="36">
        <f t="shared" si="38"/>
        <v>0.17105159405098447</v>
      </c>
      <c r="H191" s="37">
        <f aca="true" t="shared" si="39" ref="H191:W191">SUM(H185:H190)</f>
        <v>120776397</v>
      </c>
      <c r="I191" s="35">
        <f t="shared" si="39"/>
        <v>155105710</v>
      </c>
      <c r="J191" s="38">
        <f t="shared" si="39"/>
        <v>143886932</v>
      </c>
      <c r="K191" s="38">
        <f t="shared" si="39"/>
        <v>419769039</v>
      </c>
      <c r="L191" s="37">
        <f t="shared" si="39"/>
        <v>0</v>
      </c>
      <c r="M191" s="35">
        <f t="shared" si="39"/>
        <v>0</v>
      </c>
      <c r="N191" s="38">
        <f t="shared" si="39"/>
        <v>0</v>
      </c>
      <c r="O191" s="38">
        <f t="shared" si="39"/>
        <v>0</v>
      </c>
      <c r="P191" s="37">
        <f t="shared" si="39"/>
        <v>0</v>
      </c>
      <c r="Q191" s="35">
        <f t="shared" si="39"/>
        <v>0</v>
      </c>
      <c r="R191" s="38">
        <f t="shared" si="39"/>
        <v>0</v>
      </c>
      <c r="S191" s="38">
        <f t="shared" si="39"/>
        <v>0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186225652</v>
      </c>
      <c r="E192" s="27">
        <v>186225652</v>
      </c>
      <c r="F192" s="27">
        <v>50528245</v>
      </c>
      <c r="G192" s="28">
        <f t="shared" si="38"/>
        <v>0.27132806064762766</v>
      </c>
      <c r="H192" s="29">
        <v>32609161</v>
      </c>
      <c r="I192" s="27">
        <v>0</v>
      </c>
      <c r="J192" s="30">
        <v>17919084</v>
      </c>
      <c r="K192" s="30">
        <v>50528245</v>
      </c>
      <c r="L192" s="29">
        <v>0</v>
      </c>
      <c r="M192" s="27">
        <v>0</v>
      </c>
      <c r="N192" s="30">
        <v>0</v>
      </c>
      <c r="O192" s="30">
        <v>0</v>
      </c>
      <c r="P192" s="29">
        <v>0</v>
      </c>
      <c r="Q192" s="27">
        <v>0</v>
      </c>
      <c r="R192" s="30">
        <v>0</v>
      </c>
      <c r="S192" s="30">
        <v>0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64115107</v>
      </c>
      <c r="E193" s="27">
        <v>64115107</v>
      </c>
      <c r="F193" s="27">
        <v>11853492</v>
      </c>
      <c r="G193" s="28">
        <f t="shared" si="38"/>
        <v>0.18487830021090038</v>
      </c>
      <c r="H193" s="29">
        <v>5114294</v>
      </c>
      <c r="I193" s="27">
        <v>3655027</v>
      </c>
      <c r="J193" s="30">
        <v>3084171</v>
      </c>
      <c r="K193" s="30">
        <v>11853492</v>
      </c>
      <c r="L193" s="29">
        <v>0</v>
      </c>
      <c r="M193" s="27">
        <v>0</v>
      </c>
      <c r="N193" s="30">
        <v>0</v>
      </c>
      <c r="O193" s="30">
        <v>0</v>
      </c>
      <c r="P193" s="29">
        <v>0</v>
      </c>
      <c r="Q193" s="27">
        <v>0</v>
      </c>
      <c r="R193" s="30">
        <v>0</v>
      </c>
      <c r="S193" s="30">
        <v>0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450199795</v>
      </c>
      <c r="E194" s="27">
        <v>450199795</v>
      </c>
      <c r="F194" s="27">
        <v>21567933</v>
      </c>
      <c r="G194" s="28">
        <f t="shared" si="38"/>
        <v>0.047907469615795804</v>
      </c>
      <c r="H194" s="29">
        <v>21567933</v>
      </c>
      <c r="I194" s="27">
        <v>0</v>
      </c>
      <c r="J194" s="30">
        <v>0</v>
      </c>
      <c r="K194" s="30">
        <v>21567933</v>
      </c>
      <c r="L194" s="29">
        <v>0</v>
      </c>
      <c r="M194" s="27">
        <v>0</v>
      </c>
      <c r="N194" s="30">
        <v>0</v>
      </c>
      <c r="O194" s="30">
        <v>0</v>
      </c>
      <c r="P194" s="29">
        <v>0</v>
      </c>
      <c r="Q194" s="27">
        <v>0</v>
      </c>
      <c r="R194" s="30">
        <v>0</v>
      </c>
      <c r="S194" s="30">
        <v>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722070292</v>
      </c>
      <c r="E195" s="27">
        <v>722070292</v>
      </c>
      <c r="F195" s="27">
        <v>93034270</v>
      </c>
      <c r="G195" s="28">
        <f t="shared" si="38"/>
        <v>0.1288437857515401</v>
      </c>
      <c r="H195" s="29">
        <v>22479354</v>
      </c>
      <c r="I195" s="27">
        <v>40922538</v>
      </c>
      <c r="J195" s="30">
        <v>29632378</v>
      </c>
      <c r="K195" s="30">
        <v>93034270</v>
      </c>
      <c r="L195" s="29">
        <v>0</v>
      </c>
      <c r="M195" s="27">
        <v>0</v>
      </c>
      <c r="N195" s="30">
        <v>0</v>
      </c>
      <c r="O195" s="30">
        <v>0</v>
      </c>
      <c r="P195" s="29">
        <v>0</v>
      </c>
      <c r="Q195" s="27">
        <v>0</v>
      </c>
      <c r="R195" s="30">
        <v>0</v>
      </c>
      <c r="S195" s="30">
        <v>0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746437000</v>
      </c>
      <c r="E196" s="27">
        <v>746437000</v>
      </c>
      <c r="F196" s="27">
        <v>128221274</v>
      </c>
      <c r="G196" s="28">
        <f t="shared" si="38"/>
        <v>0.17177775753345562</v>
      </c>
      <c r="H196" s="29">
        <v>43342529</v>
      </c>
      <c r="I196" s="27">
        <v>46724552</v>
      </c>
      <c r="J196" s="30">
        <v>38154193</v>
      </c>
      <c r="K196" s="30">
        <v>128221274</v>
      </c>
      <c r="L196" s="29">
        <v>0</v>
      </c>
      <c r="M196" s="27">
        <v>0</v>
      </c>
      <c r="N196" s="30">
        <v>0</v>
      </c>
      <c r="O196" s="30">
        <v>0</v>
      </c>
      <c r="P196" s="29">
        <v>0</v>
      </c>
      <c r="Q196" s="27">
        <v>0</v>
      </c>
      <c r="R196" s="30">
        <v>0</v>
      </c>
      <c r="S196" s="30">
        <v>0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2169047846</v>
      </c>
      <c r="E197" s="35">
        <f>SUM(E192:E196)</f>
        <v>2169047846</v>
      </c>
      <c r="F197" s="35">
        <f>SUM(F192:F196)</f>
        <v>305205214</v>
      </c>
      <c r="G197" s="36">
        <f t="shared" si="38"/>
        <v>0.14070930457474104</v>
      </c>
      <c r="H197" s="37">
        <f aca="true" t="shared" si="40" ref="H197:W197">SUM(H192:H196)</f>
        <v>125113271</v>
      </c>
      <c r="I197" s="35">
        <f t="shared" si="40"/>
        <v>91302117</v>
      </c>
      <c r="J197" s="38">
        <f t="shared" si="40"/>
        <v>88789826</v>
      </c>
      <c r="K197" s="38">
        <f t="shared" si="40"/>
        <v>305205214</v>
      </c>
      <c r="L197" s="37">
        <f t="shared" si="40"/>
        <v>0</v>
      </c>
      <c r="M197" s="35">
        <f t="shared" si="40"/>
        <v>0</v>
      </c>
      <c r="N197" s="38">
        <f t="shared" si="40"/>
        <v>0</v>
      </c>
      <c r="O197" s="38">
        <f t="shared" si="40"/>
        <v>0</v>
      </c>
      <c r="P197" s="37">
        <f t="shared" si="40"/>
        <v>0</v>
      </c>
      <c r="Q197" s="35">
        <f t="shared" si="40"/>
        <v>0</v>
      </c>
      <c r="R197" s="38">
        <f t="shared" si="40"/>
        <v>0</v>
      </c>
      <c r="S197" s="38">
        <f t="shared" si="40"/>
        <v>0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132968350</v>
      </c>
      <c r="E198" s="27">
        <v>132968350</v>
      </c>
      <c r="F198" s="27">
        <v>29173218</v>
      </c>
      <c r="G198" s="28">
        <f t="shared" si="38"/>
        <v>0.21939971429291255</v>
      </c>
      <c r="H198" s="29">
        <v>8533331</v>
      </c>
      <c r="I198" s="27">
        <v>9606127</v>
      </c>
      <c r="J198" s="30">
        <v>11033760</v>
      </c>
      <c r="K198" s="30">
        <v>29173218</v>
      </c>
      <c r="L198" s="29">
        <v>0</v>
      </c>
      <c r="M198" s="27">
        <v>0</v>
      </c>
      <c r="N198" s="30">
        <v>0</v>
      </c>
      <c r="O198" s="30">
        <v>0</v>
      </c>
      <c r="P198" s="29">
        <v>0</v>
      </c>
      <c r="Q198" s="27">
        <v>0</v>
      </c>
      <c r="R198" s="30">
        <v>0</v>
      </c>
      <c r="S198" s="30">
        <v>0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98687708</v>
      </c>
      <c r="E199" s="27">
        <v>98687708</v>
      </c>
      <c r="F199" s="27">
        <v>15670709</v>
      </c>
      <c r="G199" s="28">
        <f t="shared" si="38"/>
        <v>0.15879089014814288</v>
      </c>
      <c r="H199" s="29">
        <v>5682652</v>
      </c>
      <c r="I199" s="27">
        <v>5095882</v>
      </c>
      <c r="J199" s="30">
        <v>4892175</v>
      </c>
      <c r="K199" s="30">
        <v>15670709</v>
      </c>
      <c r="L199" s="29">
        <v>0</v>
      </c>
      <c r="M199" s="27">
        <v>0</v>
      </c>
      <c r="N199" s="30">
        <v>0</v>
      </c>
      <c r="O199" s="30">
        <v>0</v>
      </c>
      <c r="P199" s="29">
        <v>0</v>
      </c>
      <c r="Q199" s="27">
        <v>0</v>
      </c>
      <c r="R199" s="30">
        <v>0</v>
      </c>
      <c r="S199" s="30">
        <v>0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106866853</v>
      </c>
      <c r="E200" s="27">
        <v>106866853</v>
      </c>
      <c r="F200" s="27">
        <v>20587105</v>
      </c>
      <c r="G200" s="28">
        <f t="shared" si="38"/>
        <v>0.19264256803744376</v>
      </c>
      <c r="H200" s="29">
        <v>7305756</v>
      </c>
      <c r="I200" s="27">
        <v>7308265</v>
      </c>
      <c r="J200" s="30">
        <v>5973084</v>
      </c>
      <c r="K200" s="30">
        <v>20587105</v>
      </c>
      <c r="L200" s="29">
        <v>0</v>
      </c>
      <c r="M200" s="27">
        <v>0</v>
      </c>
      <c r="N200" s="30">
        <v>0</v>
      </c>
      <c r="O200" s="30">
        <v>0</v>
      </c>
      <c r="P200" s="29">
        <v>0</v>
      </c>
      <c r="Q200" s="27">
        <v>0</v>
      </c>
      <c r="R200" s="30">
        <v>0</v>
      </c>
      <c r="S200" s="30">
        <v>0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1944707000</v>
      </c>
      <c r="E201" s="27">
        <v>1944707000</v>
      </c>
      <c r="F201" s="27">
        <v>425650215</v>
      </c>
      <c r="G201" s="28">
        <f t="shared" si="38"/>
        <v>0.21887627030704368</v>
      </c>
      <c r="H201" s="29">
        <v>126057261</v>
      </c>
      <c r="I201" s="27">
        <v>134825997</v>
      </c>
      <c r="J201" s="30">
        <v>164766957</v>
      </c>
      <c r="K201" s="30">
        <v>425650215</v>
      </c>
      <c r="L201" s="29">
        <v>0</v>
      </c>
      <c r="M201" s="27">
        <v>0</v>
      </c>
      <c r="N201" s="30">
        <v>0</v>
      </c>
      <c r="O201" s="30">
        <v>0</v>
      </c>
      <c r="P201" s="29">
        <v>0</v>
      </c>
      <c r="Q201" s="27">
        <v>0</v>
      </c>
      <c r="R201" s="30">
        <v>0</v>
      </c>
      <c r="S201" s="30">
        <v>0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182842585</v>
      </c>
      <c r="E202" s="27">
        <v>182842585</v>
      </c>
      <c r="F202" s="27">
        <v>26598784</v>
      </c>
      <c r="G202" s="28">
        <f t="shared" si="38"/>
        <v>0.14547368163713065</v>
      </c>
      <c r="H202" s="29">
        <v>8405530</v>
      </c>
      <c r="I202" s="27">
        <v>7525105</v>
      </c>
      <c r="J202" s="30">
        <v>10668149</v>
      </c>
      <c r="K202" s="30">
        <v>26598784</v>
      </c>
      <c r="L202" s="29">
        <v>0</v>
      </c>
      <c r="M202" s="27">
        <v>0</v>
      </c>
      <c r="N202" s="30">
        <v>0</v>
      </c>
      <c r="O202" s="30">
        <v>0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635620155</v>
      </c>
      <c r="E203" s="27">
        <v>635620155</v>
      </c>
      <c r="F203" s="27">
        <v>111814198</v>
      </c>
      <c r="G203" s="28">
        <f t="shared" si="38"/>
        <v>0.17591355012963678</v>
      </c>
      <c r="H203" s="29">
        <v>20417145</v>
      </c>
      <c r="I203" s="27">
        <v>10355080</v>
      </c>
      <c r="J203" s="30">
        <v>81041973</v>
      </c>
      <c r="K203" s="30">
        <v>111814198</v>
      </c>
      <c r="L203" s="29">
        <v>0</v>
      </c>
      <c r="M203" s="27">
        <v>0</v>
      </c>
      <c r="N203" s="30">
        <v>0</v>
      </c>
      <c r="O203" s="30">
        <v>0</v>
      </c>
      <c r="P203" s="29">
        <v>0</v>
      </c>
      <c r="Q203" s="27">
        <v>0</v>
      </c>
      <c r="R203" s="30">
        <v>0</v>
      </c>
      <c r="S203" s="30">
        <v>0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3101692651</v>
      </c>
      <c r="E204" s="35">
        <f>SUM(E198:E203)</f>
        <v>3101692651</v>
      </c>
      <c r="F204" s="35">
        <f>SUM(F198:F203)</f>
        <v>629494229</v>
      </c>
      <c r="G204" s="36">
        <f t="shared" si="38"/>
        <v>0.20295183947289172</v>
      </c>
      <c r="H204" s="37">
        <f aca="true" t="shared" si="41" ref="H204:W204">SUM(H198:H203)</f>
        <v>176401675</v>
      </c>
      <c r="I204" s="35">
        <f t="shared" si="41"/>
        <v>174716456</v>
      </c>
      <c r="J204" s="38">
        <f t="shared" si="41"/>
        <v>278376098</v>
      </c>
      <c r="K204" s="38">
        <f t="shared" si="41"/>
        <v>629494229</v>
      </c>
      <c r="L204" s="37">
        <f t="shared" si="41"/>
        <v>0</v>
      </c>
      <c r="M204" s="35">
        <f t="shared" si="41"/>
        <v>0</v>
      </c>
      <c r="N204" s="38">
        <f t="shared" si="41"/>
        <v>0</v>
      </c>
      <c r="O204" s="38">
        <f t="shared" si="41"/>
        <v>0</v>
      </c>
      <c r="P204" s="37">
        <f t="shared" si="41"/>
        <v>0</v>
      </c>
      <c r="Q204" s="35">
        <f t="shared" si="41"/>
        <v>0</v>
      </c>
      <c r="R204" s="38">
        <f t="shared" si="41"/>
        <v>0</v>
      </c>
      <c r="S204" s="38">
        <f t="shared" si="41"/>
        <v>0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234988386</v>
      </c>
      <c r="E205" s="27">
        <v>234988386</v>
      </c>
      <c r="F205" s="27">
        <v>68046357</v>
      </c>
      <c r="G205" s="28">
        <f t="shared" si="38"/>
        <v>0.2895732770384661</v>
      </c>
      <c r="H205" s="29">
        <v>14690149</v>
      </c>
      <c r="I205" s="27">
        <v>13320694</v>
      </c>
      <c r="J205" s="30">
        <v>40035514</v>
      </c>
      <c r="K205" s="30">
        <v>68046357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318858240</v>
      </c>
      <c r="E206" s="27">
        <v>318858240</v>
      </c>
      <c r="F206" s="27">
        <v>24600382</v>
      </c>
      <c r="G206" s="28">
        <f t="shared" si="38"/>
        <v>0.07715147019565811</v>
      </c>
      <c r="H206" s="29">
        <v>0</v>
      </c>
      <c r="I206" s="27">
        <v>0</v>
      </c>
      <c r="J206" s="30">
        <v>24600382</v>
      </c>
      <c r="K206" s="30">
        <v>24600382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131162344</v>
      </c>
      <c r="E207" s="27">
        <v>131162344</v>
      </c>
      <c r="F207" s="27">
        <v>32619762</v>
      </c>
      <c r="G207" s="28">
        <f t="shared" si="38"/>
        <v>0.2486976140042145</v>
      </c>
      <c r="H207" s="29">
        <v>6399244</v>
      </c>
      <c r="I207" s="27">
        <v>16172402</v>
      </c>
      <c r="J207" s="30">
        <v>10048116</v>
      </c>
      <c r="K207" s="30">
        <v>32619762</v>
      </c>
      <c r="L207" s="29">
        <v>0</v>
      </c>
      <c r="M207" s="27">
        <v>0</v>
      </c>
      <c r="N207" s="30">
        <v>0</v>
      </c>
      <c r="O207" s="30">
        <v>0</v>
      </c>
      <c r="P207" s="29">
        <v>0</v>
      </c>
      <c r="Q207" s="27">
        <v>0</v>
      </c>
      <c r="R207" s="30">
        <v>0</v>
      </c>
      <c r="S207" s="30">
        <v>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250598705</v>
      </c>
      <c r="E208" s="27">
        <v>250598705</v>
      </c>
      <c r="F208" s="27">
        <v>46042803</v>
      </c>
      <c r="G208" s="28">
        <f t="shared" si="38"/>
        <v>0.18373120882647817</v>
      </c>
      <c r="H208" s="29">
        <v>17053960</v>
      </c>
      <c r="I208" s="27">
        <v>18385826</v>
      </c>
      <c r="J208" s="30">
        <v>10603017</v>
      </c>
      <c r="K208" s="30">
        <v>46042803</v>
      </c>
      <c r="L208" s="29">
        <v>0</v>
      </c>
      <c r="M208" s="27">
        <v>0</v>
      </c>
      <c r="N208" s="30">
        <v>0</v>
      </c>
      <c r="O208" s="30">
        <v>0</v>
      </c>
      <c r="P208" s="29">
        <v>0</v>
      </c>
      <c r="Q208" s="27">
        <v>0</v>
      </c>
      <c r="R208" s="30">
        <v>0</v>
      </c>
      <c r="S208" s="30">
        <v>0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237905314</v>
      </c>
      <c r="E209" s="27">
        <v>237905314</v>
      </c>
      <c r="F209" s="27">
        <v>58714778</v>
      </c>
      <c r="G209" s="28">
        <f t="shared" si="38"/>
        <v>0.24679893447020693</v>
      </c>
      <c r="H209" s="29">
        <v>12255245</v>
      </c>
      <c r="I209" s="27">
        <v>22855342</v>
      </c>
      <c r="J209" s="30">
        <v>23604191</v>
      </c>
      <c r="K209" s="30">
        <v>58714778</v>
      </c>
      <c r="L209" s="29">
        <v>0</v>
      </c>
      <c r="M209" s="27">
        <v>0</v>
      </c>
      <c r="N209" s="30">
        <v>0</v>
      </c>
      <c r="O209" s="30">
        <v>0</v>
      </c>
      <c r="P209" s="29">
        <v>0</v>
      </c>
      <c r="Q209" s="27">
        <v>0</v>
      </c>
      <c r="R209" s="30">
        <v>0</v>
      </c>
      <c r="S209" s="30">
        <v>0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676362364</v>
      </c>
      <c r="E210" s="27">
        <v>676362364</v>
      </c>
      <c r="F210" s="27">
        <v>215283553</v>
      </c>
      <c r="G210" s="28">
        <f t="shared" si="38"/>
        <v>0.3182961744453303</v>
      </c>
      <c r="H210" s="29">
        <v>34533500</v>
      </c>
      <c r="I210" s="27">
        <v>50404178</v>
      </c>
      <c r="J210" s="30">
        <v>130345875</v>
      </c>
      <c r="K210" s="30">
        <v>215283553</v>
      </c>
      <c r="L210" s="29">
        <v>0</v>
      </c>
      <c r="M210" s="27">
        <v>0</v>
      </c>
      <c r="N210" s="30">
        <v>0</v>
      </c>
      <c r="O210" s="30">
        <v>0</v>
      </c>
      <c r="P210" s="29">
        <v>0</v>
      </c>
      <c r="Q210" s="27">
        <v>0</v>
      </c>
      <c r="R210" s="30">
        <v>0</v>
      </c>
      <c r="S210" s="30">
        <v>0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128340938</v>
      </c>
      <c r="E211" s="27">
        <v>128340938</v>
      </c>
      <c r="F211" s="27">
        <v>23679844</v>
      </c>
      <c r="G211" s="28">
        <f t="shared" si="38"/>
        <v>0.18450733155776064</v>
      </c>
      <c r="H211" s="29">
        <v>6054789</v>
      </c>
      <c r="I211" s="27">
        <v>7794786</v>
      </c>
      <c r="J211" s="30">
        <v>9830269</v>
      </c>
      <c r="K211" s="30">
        <v>23679844</v>
      </c>
      <c r="L211" s="29">
        <v>0</v>
      </c>
      <c r="M211" s="27">
        <v>0</v>
      </c>
      <c r="N211" s="30">
        <v>0</v>
      </c>
      <c r="O211" s="30">
        <v>0</v>
      </c>
      <c r="P211" s="29">
        <v>0</v>
      </c>
      <c r="Q211" s="27">
        <v>0</v>
      </c>
      <c r="R211" s="30">
        <v>0</v>
      </c>
      <c r="S211" s="30">
        <v>0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1978216291</v>
      </c>
      <c r="E212" s="35">
        <f>SUM(E205:E211)</f>
        <v>1978216291</v>
      </c>
      <c r="F212" s="35">
        <f>SUM(F205:F211)</f>
        <v>468987479</v>
      </c>
      <c r="G212" s="36">
        <f t="shared" si="38"/>
        <v>0.2370759361014685</v>
      </c>
      <c r="H212" s="37">
        <f aca="true" t="shared" si="42" ref="H212:W212">SUM(H205:H211)</f>
        <v>90986887</v>
      </c>
      <c r="I212" s="35">
        <f t="shared" si="42"/>
        <v>128933228</v>
      </c>
      <c r="J212" s="38">
        <f t="shared" si="42"/>
        <v>249067364</v>
      </c>
      <c r="K212" s="38">
        <f t="shared" si="42"/>
        <v>468987479</v>
      </c>
      <c r="L212" s="37">
        <f t="shared" si="42"/>
        <v>0</v>
      </c>
      <c r="M212" s="35">
        <f t="shared" si="42"/>
        <v>0</v>
      </c>
      <c r="N212" s="38">
        <f t="shared" si="42"/>
        <v>0</v>
      </c>
      <c r="O212" s="38">
        <f t="shared" si="42"/>
        <v>0</v>
      </c>
      <c r="P212" s="37">
        <f t="shared" si="42"/>
        <v>0</v>
      </c>
      <c r="Q212" s="35">
        <f t="shared" si="42"/>
        <v>0</v>
      </c>
      <c r="R212" s="38">
        <f t="shared" si="42"/>
        <v>0</v>
      </c>
      <c r="S212" s="38">
        <f t="shared" si="42"/>
        <v>0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163229677</v>
      </c>
      <c r="E213" s="27">
        <v>163229677</v>
      </c>
      <c r="F213" s="27">
        <v>15243183</v>
      </c>
      <c r="G213" s="28">
        <f t="shared" si="38"/>
        <v>0.09338487510454364</v>
      </c>
      <c r="H213" s="29">
        <v>5610230</v>
      </c>
      <c r="I213" s="27">
        <v>9632953</v>
      </c>
      <c r="J213" s="30">
        <v>0</v>
      </c>
      <c r="K213" s="30">
        <v>15243183</v>
      </c>
      <c r="L213" s="29">
        <v>0</v>
      </c>
      <c r="M213" s="27">
        <v>0</v>
      </c>
      <c r="N213" s="30">
        <v>0</v>
      </c>
      <c r="O213" s="30">
        <v>0</v>
      </c>
      <c r="P213" s="29">
        <v>0</v>
      </c>
      <c r="Q213" s="27">
        <v>0</v>
      </c>
      <c r="R213" s="30">
        <v>0</v>
      </c>
      <c r="S213" s="30">
        <v>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291068000</v>
      </c>
      <c r="E214" s="27">
        <v>291068000</v>
      </c>
      <c r="F214" s="27">
        <v>49103348</v>
      </c>
      <c r="G214" s="28">
        <f t="shared" si="38"/>
        <v>0.1687006060439485</v>
      </c>
      <c r="H214" s="29">
        <v>11207020</v>
      </c>
      <c r="I214" s="27">
        <v>19453165</v>
      </c>
      <c r="J214" s="30">
        <v>18443163</v>
      </c>
      <c r="K214" s="30">
        <v>49103348</v>
      </c>
      <c r="L214" s="29">
        <v>0</v>
      </c>
      <c r="M214" s="27">
        <v>0</v>
      </c>
      <c r="N214" s="30">
        <v>0</v>
      </c>
      <c r="O214" s="30">
        <v>0</v>
      </c>
      <c r="P214" s="29">
        <v>0</v>
      </c>
      <c r="Q214" s="27">
        <v>0</v>
      </c>
      <c r="R214" s="30">
        <v>0</v>
      </c>
      <c r="S214" s="30">
        <v>0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198198185</v>
      </c>
      <c r="E215" s="27">
        <v>198198185</v>
      </c>
      <c r="F215" s="27">
        <v>28896776</v>
      </c>
      <c r="G215" s="28">
        <f t="shared" si="38"/>
        <v>0.14579737952696187</v>
      </c>
      <c r="H215" s="29">
        <v>9765360</v>
      </c>
      <c r="I215" s="27">
        <v>10269530</v>
      </c>
      <c r="J215" s="30">
        <v>8861886</v>
      </c>
      <c r="K215" s="30">
        <v>28896776</v>
      </c>
      <c r="L215" s="29">
        <v>0</v>
      </c>
      <c r="M215" s="27">
        <v>0</v>
      </c>
      <c r="N215" s="30">
        <v>0</v>
      </c>
      <c r="O215" s="30">
        <v>0</v>
      </c>
      <c r="P215" s="29">
        <v>0</v>
      </c>
      <c r="Q215" s="27">
        <v>0</v>
      </c>
      <c r="R215" s="30">
        <v>0</v>
      </c>
      <c r="S215" s="30">
        <v>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77099175</v>
      </c>
      <c r="E216" s="27">
        <v>77099175</v>
      </c>
      <c r="F216" s="27">
        <v>16283156</v>
      </c>
      <c r="G216" s="28">
        <f t="shared" si="38"/>
        <v>0.21119753875446787</v>
      </c>
      <c r="H216" s="29">
        <v>5736612</v>
      </c>
      <c r="I216" s="27">
        <v>5843914</v>
      </c>
      <c r="J216" s="30">
        <v>4702630</v>
      </c>
      <c r="K216" s="30">
        <v>16283156</v>
      </c>
      <c r="L216" s="29">
        <v>0</v>
      </c>
      <c r="M216" s="27">
        <v>0</v>
      </c>
      <c r="N216" s="30">
        <v>0</v>
      </c>
      <c r="O216" s="30">
        <v>0</v>
      </c>
      <c r="P216" s="29">
        <v>0</v>
      </c>
      <c r="Q216" s="27">
        <v>0</v>
      </c>
      <c r="R216" s="30">
        <v>0</v>
      </c>
      <c r="S216" s="30">
        <v>0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46948029</v>
      </c>
      <c r="G217" s="28">
        <f t="shared" si="38"/>
        <v>0</v>
      </c>
      <c r="H217" s="29">
        <v>15501991</v>
      </c>
      <c r="I217" s="27">
        <v>15388903</v>
      </c>
      <c r="J217" s="30">
        <v>16057135</v>
      </c>
      <c r="K217" s="30">
        <v>46948029</v>
      </c>
      <c r="L217" s="29">
        <v>0</v>
      </c>
      <c r="M217" s="27">
        <v>0</v>
      </c>
      <c r="N217" s="30">
        <v>0</v>
      </c>
      <c r="O217" s="30">
        <v>0</v>
      </c>
      <c r="P217" s="29">
        <v>0</v>
      </c>
      <c r="Q217" s="27">
        <v>0</v>
      </c>
      <c r="R217" s="30">
        <v>0</v>
      </c>
      <c r="S217" s="30">
        <v>0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595874504</v>
      </c>
      <c r="E218" s="27">
        <v>595874504</v>
      </c>
      <c r="F218" s="27">
        <v>98468010</v>
      </c>
      <c r="G218" s="28">
        <f t="shared" si="38"/>
        <v>0.165249577451295</v>
      </c>
      <c r="H218" s="29">
        <v>23708660</v>
      </c>
      <c r="I218" s="27">
        <v>42161931</v>
      </c>
      <c r="J218" s="30">
        <v>32597419</v>
      </c>
      <c r="K218" s="30">
        <v>98468010</v>
      </c>
      <c r="L218" s="29">
        <v>0</v>
      </c>
      <c r="M218" s="27">
        <v>0</v>
      </c>
      <c r="N218" s="30">
        <v>0</v>
      </c>
      <c r="O218" s="30">
        <v>0</v>
      </c>
      <c r="P218" s="29">
        <v>0</v>
      </c>
      <c r="Q218" s="27">
        <v>0</v>
      </c>
      <c r="R218" s="30">
        <v>0</v>
      </c>
      <c r="S218" s="30">
        <v>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1325469541</v>
      </c>
      <c r="E219" s="57">
        <f>SUM(E213:E218)</f>
        <v>1325469541</v>
      </c>
      <c r="F219" s="57">
        <f>SUM(F213:F218)</f>
        <v>254942502</v>
      </c>
      <c r="G219" s="58">
        <f t="shared" si="38"/>
        <v>0.19234127538506748</v>
      </c>
      <c r="H219" s="59">
        <f aca="true" t="shared" si="43" ref="H219:W219">SUM(H213:H218)</f>
        <v>71529873</v>
      </c>
      <c r="I219" s="57">
        <f t="shared" si="43"/>
        <v>102750396</v>
      </c>
      <c r="J219" s="60">
        <f t="shared" si="43"/>
        <v>80662233</v>
      </c>
      <c r="K219" s="60">
        <f t="shared" si="43"/>
        <v>254942502</v>
      </c>
      <c r="L219" s="59">
        <f t="shared" si="43"/>
        <v>0</v>
      </c>
      <c r="M219" s="57">
        <f t="shared" si="43"/>
        <v>0</v>
      </c>
      <c r="N219" s="60">
        <f t="shared" si="43"/>
        <v>0</v>
      </c>
      <c r="O219" s="60">
        <f t="shared" si="43"/>
        <v>0</v>
      </c>
      <c r="P219" s="59">
        <f t="shared" si="43"/>
        <v>0</v>
      </c>
      <c r="Q219" s="57">
        <f t="shared" si="43"/>
        <v>0</v>
      </c>
      <c r="R219" s="60">
        <f t="shared" si="43"/>
        <v>0</v>
      </c>
      <c r="S219" s="60">
        <f t="shared" si="43"/>
        <v>0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11028475596</v>
      </c>
      <c r="E220" s="43">
        <f>SUM(E185:E190,E192:E196,E198:E203,E205:E211,E213:E218)</f>
        <v>11028475596</v>
      </c>
      <c r="F220" s="43">
        <f>SUM(F185:F190,F192:F196,F198:F203,F205:F211,F213:F218)</f>
        <v>2078398463</v>
      </c>
      <c r="G220" s="44">
        <f t="shared" si="38"/>
        <v>0.1884574567815909</v>
      </c>
      <c r="H220" s="45">
        <f aca="true" t="shared" si="44" ref="H220:W220">SUM(H185:H190,H192:H196,H198:H203,H205:H211,H213:H218)</f>
        <v>584808103</v>
      </c>
      <c r="I220" s="43">
        <f t="shared" si="44"/>
        <v>652807907</v>
      </c>
      <c r="J220" s="46">
        <f t="shared" si="44"/>
        <v>840782453</v>
      </c>
      <c r="K220" s="46">
        <f t="shared" si="44"/>
        <v>2078398463</v>
      </c>
      <c r="L220" s="45">
        <f t="shared" si="44"/>
        <v>0</v>
      </c>
      <c r="M220" s="43">
        <f t="shared" si="44"/>
        <v>0</v>
      </c>
      <c r="N220" s="46">
        <f t="shared" si="44"/>
        <v>0</v>
      </c>
      <c r="O220" s="46">
        <f t="shared" si="44"/>
        <v>0</v>
      </c>
      <c r="P220" s="45">
        <f t="shared" si="44"/>
        <v>0</v>
      </c>
      <c r="Q220" s="43">
        <f t="shared" si="44"/>
        <v>0</v>
      </c>
      <c r="R220" s="46">
        <f t="shared" si="44"/>
        <v>0</v>
      </c>
      <c r="S220" s="46">
        <f t="shared" si="44"/>
        <v>0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281889301</v>
      </c>
      <c r="E223" s="27">
        <v>281889301</v>
      </c>
      <c r="F223" s="27">
        <v>51749571</v>
      </c>
      <c r="G223" s="28">
        <f aca="true" t="shared" si="45" ref="G223:G247">IF($D223=0,0,$F223/$D223)</f>
        <v>0.18358118174907248</v>
      </c>
      <c r="H223" s="29">
        <v>13968181</v>
      </c>
      <c r="I223" s="27">
        <v>26004030</v>
      </c>
      <c r="J223" s="30">
        <v>11777360</v>
      </c>
      <c r="K223" s="30">
        <v>51749571</v>
      </c>
      <c r="L223" s="29">
        <v>0</v>
      </c>
      <c r="M223" s="27">
        <v>0</v>
      </c>
      <c r="N223" s="30">
        <v>0</v>
      </c>
      <c r="O223" s="30">
        <v>0</v>
      </c>
      <c r="P223" s="29">
        <v>0</v>
      </c>
      <c r="Q223" s="27">
        <v>0</v>
      </c>
      <c r="R223" s="30">
        <v>0</v>
      </c>
      <c r="S223" s="30">
        <v>0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541965143</v>
      </c>
      <c r="E224" s="27">
        <v>541965143</v>
      </c>
      <c r="F224" s="27">
        <v>91235294</v>
      </c>
      <c r="G224" s="28">
        <f t="shared" si="45"/>
        <v>0.16834162709242723</v>
      </c>
      <c r="H224" s="29">
        <v>22946641</v>
      </c>
      <c r="I224" s="27">
        <v>43278198</v>
      </c>
      <c r="J224" s="30">
        <v>25010455</v>
      </c>
      <c r="K224" s="30">
        <v>91235294</v>
      </c>
      <c r="L224" s="29">
        <v>0</v>
      </c>
      <c r="M224" s="27">
        <v>0</v>
      </c>
      <c r="N224" s="30">
        <v>0</v>
      </c>
      <c r="O224" s="30">
        <v>0</v>
      </c>
      <c r="P224" s="29">
        <v>0</v>
      </c>
      <c r="Q224" s="27">
        <v>0</v>
      </c>
      <c r="R224" s="30">
        <v>0</v>
      </c>
      <c r="S224" s="30">
        <v>0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373273986</v>
      </c>
      <c r="E225" s="27">
        <v>373273986</v>
      </c>
      <c r="F225" s="27">
        <v>65705040</v>
      </c>
      <c r="G225" s="28">
        <f t="shared" si="45"/>
        <v>0.1760236246412307</v>
      </c>
      <c r="H225" s="29">
        <v>23835512</v>
      </c>
      <c r="I225" s="27">
        <v>25462895</v>
      </c>
      <c r="J225" s="30">
        <v>16406633</v>
      </c>
      <c r="K225" s="30">
        <v>65705040</v>
      </c>
      <c r="L225" s="29">
        <v>0</v>
      </c>
      <c r="M225" s="27">
        <v>0</v>
      </c>
      <c r="N225" s="30">
        <v>0</v>
      </c>
      <c r="O225" s="30">
        <v>0</v>
      </c>
      <c r="P225" s="29">
        <v>0</v>
      </c>
      <c r="Q225" s="27">
        <v>0</v>
      </c>
      <c r="R225" s="30">
        <v>0</v>
      </c>
      <c r="S225" s="30">
        <v>0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242022388</v>
      </c>
      <c r="E226" s="27">
        <v>242022388</v>
      </c>
      <c r="F226" s="27">
        <v>37409539</v>
      </c>
      <c r="G226" s="28">
        <f t="shared" si="45"/>
        <v>0.1545705722067332</v>
      </c>
      <c r="H226" s="29">
        <v>9409974</v>
      </c>
      <c r="I226" s="27">
        <v>13616717</v>
      </c>
      <c r="J226" s="30">
        <v>14382848</v>
      </c>
      <c r="K226" s="30">
        <v>37409539</v>
      </c>
      <c r="L226" s="29">
        <v>0</v>
      </c>
      <c r="M226" s="27">
        <v>0</v>
      </c>
      <c r="N226" s="30">
        <v>0</v>
      </c>
      <c r="O226" s="30">
        <v>0</v>
      </c>
      <c r="P226" s="29">
        <v>0</v>
      </c>
      <c r="Q226" s="27">
        <v>0</v>
      </c>
      <c r="R226" s="30">
        <v>0</v>
      </c>
      <c r="S226" s="30">
        <v>0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606875986</v>
      </c>
      <c r="E227" s="27">
        <v>606875986</v>
      </c>
      <c r="F227" s="27">
        <v>62892815</v>
      </c>
      <c r="G227" s="28">
        <f t="shared" si="45"/>
        <v>0.10363371833928522</v>
      </c>
      <c r="H227" s="29">
        <v>0</v>
      </c>
      <c r="I227" s="27">
        <v>39198502</v>
      </c>
      <c r="J227" s="30">
        <v>23694313</v>
      </c>
      <c r="K227" s="30">
        <v>62892815</v>
      </c>
      <c r="L227" s="29">
        <v>0</v>
      </c>
      <c r="M227" s="27">
        <v>0</v>
      </c>
      <c r="N227" s="30">
        <v>0</v>
      </c>
      <c r="O227" s="30">
        <v>0</v>
      </c>
      <c r="P227" s="29">
        <v>0</v>
      </c>
      <c r="Q227" s="27">
        <v>0</v>
      </c>
      <c r="R227" s="30">
        <v>0</v>
      </c>
      <c r="S227" s="30">
        <v>0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207831986</v>
      </c>
      <c r="E228" s="27">
        <v>207831986</v>
      </c>
      <c r="F228" s="27">
        <v>28465157</v>
      </c>
      <c r="G228" s="28">
        <f t="shared" si="45"/>
        <v>0.13696234900050466</v>
      </c>
      <c r="H228" s="29">
        <v>3799866</v>
      </c>
      <c r="I228" s="27">
        <v>10479194</v>
      </c>
      <c r="J228" s="30">
        <v>14186097</v>
      </c>
      <c r="K228" s="30">
        <v>28465157</v>
      </c>
      <c r="L228" s="29">
        <v>0</v>
      </c>
      <c r="M228" s="27">
        <v>0</v>
      </c>
      <c r="N228" s="30">
        <v>0</v>
      </c>
      <c r="O228" s="30">
        <v>0</v>
      </c>
      <c r="P228" s="29">
        <v>0</v>
      </c>
      <c r="Q228" s="27">
        <v>0</v>
      </c>
      <c r="R228" s="30">
        <v>0</v>
      </c>
      <c r="S228" s="30">
        <v>0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1607692999</v>
      </c>
      <c r="E229" s="27">
        <v>1607692999</v>
      </c>
      <c r="F229" s="27">
        <v>270088543</v>
      </c>
      <c r="G229" s="28">
        <f t="shared" si="45"/>
        <v>0.16799758608639684</v>
      </c>
      <c r="H229" s="29">
        <v>35561538</v>
      </c>
      <c r="I229" s="27">
        <v>102505237</v>
      </c>
      <c r="J229" s="30">
        <v>132021768</v>
      </c>
      <c r="K229" s="30">
        <v>270088543</v>
      </c>
      <c r="L229" s="29">
        <v>0</v>
      </c>
      <c r="M229" s="27">
        <v>0</v>
      </c>
      <c r="N229" s="30">
        <v>0</v>
      </c>
      <c r="O229" s="30">
        <v>0</v>
      </c>
      <c r="P229" s="29">
        <v>0</v>
      </c>
      <c r="Q229" s="27">
        <v>0</v>
      </c>
      <c r="R229" s="30">
        <v>0</v>
      </c>
      <c r="S229" s="30">
        <v>0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430543577</v>
      </c>
      <c r="E230" s="27">
        <v>430543577</v>
      </c>
      <c r="F230" s="27">
        <v>56295038</v>
      </c>
      <c r="G230" s="28">
        <f t="shared" si="45"/>
        <v>0.13075340338894428</v>
      </c>
      <c r="H230" s="29">
        <v>12995967</v>
      </c>
      <c r="I230" s="27">
        <v>18906618</v>
      </c>
      <c r="J230" s="30">
        <v>24392453</v>
      </c>
      <c r="K230" s="30">
        <v>56295038</v>
      </c>
      <c r="L230" s="29">
        <v>0</v>
      </c>
      <c r="M230" s="27">
        <v>0</v>
      </c>
      <c r="N230" s="30">
        <v>0</v>
      </c>
      <c r="O230" s="30">
        <v>0</v>
      </c>
      <c r="P230" s="29">
        <v>0</v>
      </c>
      <c r="Q230" s="27">
        <v>0</v>
      </c>
      <c r="R230" s="30">
        <v>0</v>
      </c>
      <c r="S230" s="30">
        <v>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4292095366</v>
      </c>
      <c r="E231" s="35">
        <f>SUM(E223:E230)</f>
        <v>4292095366</v>
      </c>
      <c r="F231" s="35">
        <f>SUM(F223:F230)</f>
        <v>663840997</v>
      </c>
      <c r="G231" s="36">
        <f t="shared" si="45"/>
        <v>0.1546659476065332</v>
      </c>
      <c r="H231" s="37">
        <f aca="true" t="shared" si="46" ref="H231:W231">SUM(H223:H230)</f>
        <v>122517679</v>
      </c>
      <c r="I231" s="35">
        <f t="shared" si="46"/>
        <v>279451391</v>
      </c>
      <c r="J231" s="38">
        <f t="shared" si="46"/>
        <v>261871927</v>
      </c>
      <c r="K231" s="38">
        <f t="shared" si="46"/>
        <v>663840997</v>
      </c>
      <c r="L231" s="37">
        <f t="shared" si="46"/>
        <v>0</v>
      </c>
      <c r="M231" s="35">
        <f t="shared" si="46"/>
        <v>0</v>
      </c>
      <c r="N231" s="38">
        <f t="shared" si="46"/>
        <v>0</v>
      </c>
      <c r="O231" s="38">
        <f t="shared" si="46"/>
        <v>0</v>
      </c>
      <c r="P231" s="37">
        <f t="shared" si="46"/>
        <v>0</v>
      </c>
      <c r="Q231" s="35">
        <f t="shared" si="46"/>
        <v>0</v>
      </c>
      <c r="R231" s="38">
        <f t="shared" si="46"/>
        <v>0</v>
      </c>
      <c r="S231" s="38">
        <f t="shared" si="46"/>
        <v>0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292000882</v>
      </c>
      <c r="E232" s="27">
        <v>292000882</v>
      </c>
      <c r="F232" s="27">
        <v>76427103</v>
      </c>
      <c r="G232" s="28">
        <f t="shared" si="45"/>
        <v>0.2617358635238643</v>
      </c>
      <c r="H232" s="29">
        <v>23808464</v>
      </c>
      <c r="I232" s="27">
        <v>25362867</v>
      </c>
      <c r="J232" s="30">
        <v>27255772</v>
      </c>
      <c r="K232" s="30">
        <v>76427103</v>
      </c>
      <c r="L232" s="29">
        <v>0</v>
      </c>
      <c r="M232" s="27">
        <v>0</v>
      </c>
      <c r="N232" s="30">
        <v>0</v>
      </c>
      <c r="O232" s="30">
        <v>0</v>
      </c>
      <c r="P232" s="29">
        <v>0</v>
      </c>
      <c r="Q232" s="27">
        <v>0</v>
      </c>
      <c r="R232" s="30">
        <v>0</v>
      </c>
      <c r="S232" s="30">
        <v>0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1716628247</v>
      </c>
      <c r="E233" s="27">
        <v>1716628247</v>
      </c>
      <c r="F233" s="27">
        <v>340710594</v>
      </c>
      <c r="G233" s="28">
        <f t="shared" si="45"/>
        <v>0.19847663266372897</v>
      </c>
      <c r="H233" s="29">
        <v>88704211</v>
      </c>
      <c r="I233" s="27">
        <v>135618229</v>
      </c>
      <c r="J233" s="30">
        <v>116388154</v>
      </c>
      <c r="K233" s="30">
        <v>340710594</v>
      </c>
      <c r="L233" s="29">
        <v>0</v>
      </c>
      <c r="M233" s="27">
        <v>0</v>
      </c>
      <c r="N233" s="30">
        <v>0</v>
      </c>
      <c r="O233" s="30">
        <v>0</v>
      </c>
      <c r="P233" s="29">
        <v>0</v>
      </c>
      <c r="Q233" s="27">
        <v>0</v>
      </c>
      <c r="R233" s="30">
        <v>0</v>
      </c>
      <c r="S233" s="30">
        <v>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1210472539</v>
      </c>
      <c r="E234" s="27">
        <v>1210472539</v>
      </c>
      <c r="F234" s="27">
        <v>276683433</v>
      </c>
      <c r="G234" s="28">
        <f t="shared" si="45"/>
        <v>0.22857472936029985</v>
      </c>
      <c r="H234" s="29">
        <v>62563484</v>
      </c>
      <c r="I234" s="27">
        <v>114940700</v>
      </c>
      <c r="J234" s="30">
        <v>99179249</v>
      </c>
      <c r="K234" s="30">
        <v>276683433</v>
      </c>
      <c r="L234" s="29">
        <v>0</v>
      </c>
      <c r="M234" s="27">
        <v>0</v>
      </c>
      <c r="N234" s="30">
        <v>0</v>
      </c>
      <c r="O234" s="30">
        <v>0</v>
      </c>
      <c r="P234" s="29">
        <v>0</v>
      </c>
      <c r="Q234" s="27">
        <v>0</v>
      </c>
      <c r="R234" s="30">
        <v>0</v>
      </c>
      <c r="S234" s="30">
        <v>0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232099789</v>
      </c>
      <c r="E235" s="27">
        <v>232099789</v>
      </c>
      <c r="F235" s="27">
        <v>34277544</v>
      </c>
      <c r="G235" s="28">
        <f t="shared" si="45"/>
        <v>0.14768451168217134</v>
      </c>
      <c r="H235" s="29">
        <v>10502002</v>
      </c>
      <c r="I235" s="27">
        <v>8248967</v>
      </c>
      <c r="J235" s="30">
        <v>15526575</v>
      </c>
      <c r="K235" s="30">
        <v>34277544</v>
      </c>
      <c r="L235" s="29">
        <v>0</v>
      </c>
      <c r="M235" s="27">
        <v>0</v>
      </c>
      <c r="N235" s="30">
        <v>0</v>
      </c>
      <c r="O235" s="30">
        <v>0</v>
      </c>
      <c r="P235" s="29">
        <v>0</v>
      </c>
      <c r="Q235" s="27">
        <v>0</v>
      </c>
      <c r="R235" s="30">
        <v>0</v>
      </c>
      <c r="S235" s="30">
        <v>0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334691343</v>
      </c>
      <c r="E236" s="27">
        <v>334691343</v>
      </c>
      <c r="F236" s="27">
        <v>49492976</v>
      </c>
      <c r="G236" s="28">
        <f t="shared" si="45"/>
        <v>0.14787647495262524</v>
      </c>
      <c r="H236" s="29">
        <v>11848960</v>
      </c>
      <c r="I236" s="27">
        <v>19965401</v>
      </c>
      <c r="J236" s="30">
        <v>17678615</v>
      </c>
      <c r="K236" s="30">
        <v>49492976</v>
      </c>
      <c r="L236" s="29">
        <v>0</v>
      </c>
      <c r="M236" s="27">
        <v>0</v>
      </c>
      <c r="N236" s="30">
        <v>0</v>
      </c>
      <c r="O236" s="30">
        <v>0</v>
      </c>
      <c r="P236" s="29">
        <v>0</v>
      </c>
      <c r="Q236" s="27">
        <v>0</v>
      </c>
      <c r="R236" s="30">
        <v>0</v>
      </c>
      <c r="S236" s="30">
        <v>0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332583000</v>
      </c>
      <c r="E237" s="27">
        <v>332583000</v>
      </c>
      <c r="F237" s="27">
        <v>68830448</v>
      </c>
      <c r="G237" s="28">
        <f t="shared" si="45"/>
        <v>0.206957204667707</v>
      </c>
      <c r="H237" s="29">
        <v>17998158</v>
      </c>
      <c r="I237" s="27">
        <v>25052655</v>
      </c>
      <c r="J237" s="30">
        <v>25779635</v>
      </c>
      <c r="K237" s="30">
        <v>68830448</v>
      </c>
      <c r="L237" s="29">
        <v>0</v>
      </c>
      <c r="M237" s="27">
        <v>0</v>
      </c>
      <c r="N237" s="30">
        <v>0</v>
      </c>
      <c r="O237" s="30">
        <v>0</v>
      </c>
      <c r="P237" s="29">
        <v>0</v>
      </c>
      <c r="Q237" s="27">
        <v>0</v>
      </c>
      <c r="R237" s="30">
        <v>0</v>
      </c>
      <c r="S237" s="30">
        <v>0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733470531</v>
      </c>
      <c r="E238" s="27">
        <v>733470531</v>
      </c>
      <c r="F238" s="27">
        <v>80132769</v>
      </c>
      <c r="G238" s="28">
        <f t="shared" si="45"/>
        <v>0.10925151810904861</v>
      </c>
      <c r="H238" s="29">
        <v>16878566</v>
      </c>
      <c r="I238" s="27">
        <v>33179075</v>
      </c>
      <c r="J238" s="30">
        <v>30075128</v>
      </c>
      <c r="K238" s="30">
        <v>80132769</v>
      </c>
      <c r="L238" s="29">
        <v>0</v>
      </c>
      <c r="M238" s="27">
        <v>0</v>
      </c>
      <c r="N238" s="30">
        <v>0</v>
      </c>
      <c r="O238" s="30">
        <v>0</v>
      </c>
      <c r="P238" s="29">
        <v>0</v>
      </c>
      <c r="Q238" s="27">
        <v>0</v>
      </c>
      <c r="R238" s="30">
        <v>0</v>
      </c>
      <c r="S238" s="30">
        <v>0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4851946331</v>
      </c>
      <c r="E239" s="35">
        <f>SUM(E232:E238)</f>
        <v>4851946331</v>
      </c>
      <c r="F239" s="35">
        <f>SUM(F232:F238)</f>
        <v>926554867</v>
      </c>
      <c r="G239" s="36">
        <f t="shared" si="45"/>
        <v>0.19096560509749794</v>
      </c>
      <c r="H239" s="37">
        <f aca="true" t="shared" si="47" ref="H239:W239">SUM(H232:H238)</f>
        <v>232303845</v>
      </c>
      <c r="I239" s="35">
        <f t="shared" si="47"/>
        <v>362367894</v>
      </c>
      <c r="J239" s="38">
        <f t="shared" si="47"/>
        <v>331883128</v>
      </c>
      <c r="K239" s="38">
        <f t="shared" si="47"/>
        <v>926554867</v>
      </c>
      <c r="L239" s="37">
        <f t="shared" si="47"/>
        <v>0</v>
      </c>
      <c r="M239" s="35">
        <f t="shared" si="47"/>
        <v>0</v>
      </c>
      <c r="N239" s="38">
        <f t="shared" si="47"/>
        <v>0</v>
      </c>
      <c r="O239" s="38">
        <f t="shared" si="47"/>
        <v>0</v>
      </c>
      <c r="P239" s="37">
        <f t="shared" si="47"/>
        <v>0</v>
      </c>
      <c r="Q239" s="35">
        <f t="shared" si="47"/>
        <v>0</v>
      </c>
      <c r="R239" s="38">
        <f t="shared" si="47"/>
        <v>0</v>
      </c>
      <c r="S239" s="38">
        <f t="shared" si="47"/>
        <v>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308732816</v>
      </c>
      <c r="E240" s="27">
        <v>308732816</v>
      </c>
      <c r="F240" s="27">
        <v>93441597</v>
      </c>
      <c r="G240" s="28">
        <f t="shared" si="45"/>
        <v>0.30266169372808105</v>
      </c>
      <c r="H240" s="29">
        <v>29285062</v>
      </c>
      <c r="I240" s="27">
        <v>32150847</v>
      </c>
      <c r="J240" s="30">
        <v>32005688</v>
      </c>
      <c r="K240" s="30">
        <v>93441597</v>
      </c>
      <c r="L240" s="29">
        <v>0</v>
      </c>
      <c r="M240" s="27">
        <v>0</v>
      </c>
      <c r="N240" s="30">
        <v>0</v>
      </c>
      <c r="O240" s="30">
        <v>0</v>
      </c>
      <c r="P240" s="29">
        <v>0</v>
      </c>
      <c r="Q240" s="27">
        <v>0</v>
      </c>
      <c r="R240" s="30">
        <v>0</v>
      </c>
      <c r="S240" s="30">
        <v>0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1849619571</v>
      </c>
      <c r="E241" s="27">
        <v>1849619571</v>
      </c>
      <c r="F241" s="27">
        <v>357744391</v>
      </c>
      <c r="G241" s="28">
        <f t="shared" si="45"/>
        <v>0.19341511984898865</v>
      </c>
      <c r="H241" s="29">
        <v>47750997</v>
      </c>
      <c r="I241" s="27">
        <v>106823850</v>
      </c>
      <c r="J241" s="30">
        <v>203169544</v>
      </c>
      <c r="K241" s="30">
        <v>357744391</v>
      </c>
      <c r="L241" s="29">
        <v>0</v>
      </c>
      <c r="M241" s="27">
        <v>0</v>
      </c>
      <c r="N241" s="30">
        <v>0</v>
      </c>
      <c r="O241" s="30">
        <v>0</v>
      </c>
      <c r="P241" s="29">
        <v>0</v>
      </c>
      <c r="Q241" s="27">
        <v>0</v>
      </c>
      <c r="R241" s="30">
        <v>0</v>
      </c>
      <c r="S241" s="30">
        <v>0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256185499</v>
      </c>
      <c r="E242" s="27">
        <v>256185499</v>
      </c>
      <c r="F242" s="27">
        <v>44769273</v>
      </c>
      <c r="G242" s="28">
        <f t="shared" si="45"/>
        <v>0.1747533454264716</v>
      </c>
      <c r="H242" s="29">
        <v>22299049</v>
      </c>
      <c r="I242" s="27">
        <v>9966327</v>
      </c>
      <c r="J242" s="30">
        <v>12503897</v>
      </c>
      <c r="K242" s="30">
        <v>44769273</v>
      </c>
      <c r="L242" s="29">
        <v>0</v>
      </c>
      <c r="M242" s="27">
        <v>0</v>
      </c>
      <c r="N242" s="30">
        <v>0</v>
      </c>
      <c r="O242" s="30">
        <v>0</v>
      </c>
      <c r="P242" s="29">
        <v>0</v>
      </c>
      <c r="Q242" s="27">
        <v>0</v>
      </c>
      <c r="R242" s="30">
        <v>0</v>
      </c>
      <c r="S242" s="30">
        <v>0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552768475</v>
      </c>
      <c r="E243" s="27">
        <v>552768475</v>
      </c>
      <c r="F243" s="27">
        <v>111982891</v>
      </c>
      <c r="G243" s="28">
        <f t="shared" si="45"/>
        <v>0.20258552371316038</v>
      </c>
      <c r="H243" s="29">
        <v>38918290</v>
      </c>
      <c r="I243" s="27">
        <v>37475760</v>
      </c>
      <c r="J243" s="30">
        <v>35588841</v>
      </c>
      <c r="K243" s="30">
        <v>111982891</v>
      </c>
      <c r="L243" s="29">
        <v>0</v>
      </c>
      <c r="M243" s="27">
        <v>0</v>
      </c>
      <c r="N243" s="30">
        <v>0</v>
      </c>
      <c r="O243" s="30">
        <v>0</v>
      </c>
      <c r="P243" s="29">
        <v>0</v>
      </c>
      <c r="Q243" s="27">
        <v>0</v>
      </c>
      <c r="R243" s="30">
        <v>0</v>
      </c>
      <c r="S243" s="30">
        <v>0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667659000</v>
      </c>
      <c r="E244" s="27">
        <v>667659000</v>
      </c>
      <c r="F244" s="27">
        <v>115743369</v>
      </c>
      <c r="G244" s="28">
        <f t="shared" si="45"/>
        <v>0.1733570115882509</v>
      </c>
      <c r="H244" s="29">
        <v>38767808</v>
      </c>
      <c r="I244" s="27">
        <v>36340180</v>
      </c>
      <c r="J244" s="30">
        <v>40635381</v>
      </c>
      <c r="K244" s="30">
        <v>115743369</v>
      </c>
      <c r="L244" s="29">
        <v>0</v>
      </c>
      <c r="M244" s="27">
        <v>0</v>
      </c>
      <c r="N244" s="30">
        <v>0</v>
      </c>
      <c r="O244" s="30">
        <v>0</v>
      </c>
      <c r="P244" s="29">
        <v>0</v>
      </c>
      <c r="Q244" s="27">
        <v>0</v>
      </c>
      <c r="R244" s="30">
        <v>0</v>
      </c>
      <c r="S244" s="30">
        <v>0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188059218</v>
      </c>
      <c r="E245" s="27">
        <v>188059218</v>
      </c>
      <c r="F245" s="27">
        <v>28242247</v>
      </c>
      <c r="G245" s="28">
        <f t="shared" si="45"/>
        <v>0.15017741379739227</v>
      </c>
      <c r="H245" s="29">
        <v>9285273</v>
      </c>
      <c r="I245" s="27">
        <v>8766769</v>
      </c>
      <c r="J245" s="30">
        <v>10190205</v>
      </c>
      <c r="K245" s="30">
        <v>28242247</v>
      </c>
      <c r="L245" s="29">
        <v>0</v>
      </c>
      <c r="M245" s="27">
        <v>0</v>
      </c>
      <c r="N245" s="30">
        <v>0</v>
      </c>
      <c r="O245" s="30">
        <v>0</v>
      </c>
      <c r="P245" s="29">
        <v>0</v>
      </c>
      <c r="Q245" s="27">
        <v>0</v>
      </c>
      <c r="R245" s="30">
        <v>0</v>
      </c>
      <c r="S245" s="30">
        <v>0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3823024579</v>
      </c>
      <c r="E246" s="57">
        <f>SUM(E240:E245)</f>
        <v>3823024579</v>
      </c>
      <c r="F246" s="57">
        <f>SUM(F240:F245)</f>
        <v>751923768</v>
      </c>
      <c r="G246" s="58">
        <f t="shared" si="45"/>
        <v>0.19668295415371956</v>
      </c>
      <c r="H246" s="59">
        <f aca="true" t="shared" si="48" ref="H246:W246">SUM(H240:H245)</f>
        <v>186306479</v>
      </c>
      <c r="I246" s="57">
        <f t="shared" si="48"/>
        <v>231523733</v>
      </c>
      <c r="J246" s="60">
        <f t="shared" si="48"/>
        <v>334093556</v>
      </c>
      <c r="K246" s="60">
        <f t="shared" si="48"/>
        <v>751923768</v>
      </c>
      <c r="L246" s="59">
        <f t="shared" si="48"/>
        <v>0</v>
      </c>
      <c r="M246" s="57">
        <f t="shared" si="48"/>
        <v>0</v>
      </c>
      <c r="N246" s="60">
        <f t="shared" si="48"/>
        <v>0</v>
      </c>
      <c r="O246" s="60">
        <f t="shared" si="48"/>
        <v>0</v>
      </c>
      <c r="P246" s="59">
        <f t="shared" si="48"/>
        <v>0</v>
      </c>
      <c r="Q246" s="57">
        <f t="shared" si="48"/>
        <v>0</v>
      </c>
      <c r="R246" s="60">
        <f t="shared" si="48"/>
        <v>0</v>
      </c>
      <c r="S246" s="60">
        <f t="shared" si="48"/>
        <v>0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12967066276</v>
      </c>
      <c r="E247" s="43">
        <f>SUM(E223:E230,E232:E238,E240:E245)</f>
        <v>12967066276</v>
      </c>
      <c r="F247" s="43">
        <f>SUM(F223:F230,F232:F238,F240:F245)</f>
        <v>2342319632</v>
      </c>
      <c r="G247" s="44">
        <f t="shared" si="45"/>
        <v>0.18063604998574467</v>
      </c>
      <c r="H247" s="45">
        <f aca="true" t="shared" si="49" ref="H247:W247">SUM(H223:H230,H232:H238,H240:H245)</f>
        <v>541128003</v>
      </c>
      <c r="I247" s="43">
        <f t="shared" si="49"/>
        <v>873343018</v>
      </c>
      <c r="J247" s="46">
        <f t="shared" si="49"/>
        <v>927848611</v>
      </c>
      <c r="K247" s="46">
        <f t="shared" si="49"/>
        <v>2342319632</v>
      </c>
      <c r="L247" s="45">
        <f t="shared" si="49"/>
        <v>0</v>
      </c>
      <c r="M247" s="43">
        <f t="shared" si="49"/>
        <v>0</v>
      </c>
      <c r="N247" s="46">
        <f t="shared" si="49"/>
        <v>0</v>
      </c>
      <c r="O247" s="46">
        <f t="shared" si="49"/>
        <v>0</v>
      </c>
      <c r="P247" s="45">
        <f t="shared" si="49"/>
        <v>0</v>
      </c>
      <c r="Q247" s="43">
        <f t="shared" si="49"/>
        <v>0</v>
      </c>
      <c r="R247" s="46">
        <f t="shared" si="49"/>
        <v>0</v>
      </c>
      <c r="S247" s="46">
        <f t="shared" si="49"/>
        <v>0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232120361</v>
      </c>
      <c r="E250" s="27">
        <v>232120361</v>
      </c>
      <c r="F250" s="27">
        <v>46603676</v>
      </c>
      <c r="G250" s="28">
        <f aca="true" t="shared" si="50" ref="G250:G277">IF($D250=0,0,$F250/$D250)</f>
        <v>0.20077375288934693</v>
      </c>
      <c r="H250" s="29">
        <v>14202895</v>
      </c>
      <c r="I250" s="27">
        <v>14097359</v>
      </c>
      <c r="J250" s="30">
        <v>18303422</v>
      </c>
      <c r="K250" s="30">
        <v>46603676</v>
      </c>
      <c r="L250" s="29">
        <v>0</v>
      </c>
      <c r="M250" s="27">
        <v>0</v>
      </c>
      <c r="N250" s="30">
        <v>0</v>
      </c>
      <c r="O250" s="30">
        <v>0</v>
      </c>
      <c r="P250" s="29">
        <v>0</v>
      </c>
      <c r="Q250" s="27">
        <v>0</v>
      </c>
      <c r="R250" s="30">
        <v>0</v>
      </c>
      <c r="S250" s="30">
        <v>0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1203146167</v>
      </c>
      <c r="E251" s="27">
        <v>1203146167</v>
      </c>
      <c r="F251" s="27">
        <v>249987035</v>
      </c>
      <c r="G251" s="28">
        <f t="shared" si="50"/>
        <v>0.20777777618103818</v>
      </c>
      <c r="H251" s="29">
        <v>69353003</v>
      </c>
      <c r="I251" s="27">
        <v>92794995</v>
      </c>
      <c r="J251" s="30">
        <v>87839037</v>
      </c>
      <c r="K251" s="30">
        <v>249987035</v>
      </c>
      <c r="L251" s="29">
        <v>0</v>
      </c>
      <c r="M251" s="27">
        <v>0</v>
      </c>
      <c r="N251" s="30">
        <v>0</v>
      </c>
      <c r="O251" s="30">
        <v>0</v>
      </c>
      <c r="P251" s="29">
        <v>0</v>
      </c>
      <c r="Q251" s="27">
        <v>0</v>
      </c>
      <c r="R251" s="30">
        <v>0</v>
      </c>
      <c r="S251" s="30">
        <v>0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2773723580</v>
      </c>
      <c r="E252" s="27">
        <v>2773723580</v>
      </c>
      <c r="F252" s="27">
        <v>637242015</v>
      </c>
      <c r="G252" s="28">
        <f t="shared" si="50"/>
        <v>0.22974243706000438</v>
      </c>
      <c r="H252" s="29">
        <v>255565715</v>
      </c>
      <c r="I252" s="27">
        <v>208156205</v>
      </c>
      <c r="J252" s="30">
        <v>173520095</v>
      </c>
      <c r="K252" s="30">
        <v>637242015</v>
      </c>
      <c r="L252" s="29">
        <v>0</v>
      </c>
      <c r="M252" s="27">
        <v>0</v>
      </c>
      <c r="N252" s="30">
        <v>0</v>
      </c>
      <c r="O252" s="30">
        <v>0</v>
      </c>
      <c r="P252" s="29">
        <v>0</v>
      </c>
      <c r="Q252" s="27">
        <v>0</v>
      </c>
      <c r="R252" s="30">
        <v>0</v>
      </c>
      <c r="S252" s="30">
        <v>0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109361999</v>
      </c>
      <c r="E253" s="27">
        <v>109361999</v>
      </c>
      <c r="F253" s="27">
        <v>20382586</v>
      </c>
      <c r="G253" s="28">
        <f t="shared" si="50"/>
        <v>0.18637722596859263</v>
      </c>
      <c r="H253" s="29">
        <v>7948229</v>
      </c>
      <c r="I253" s="27">
        <v>8606420</v>
      </c>
      <c r="J253" s="30">
        <v>3827937</v>
      </c>
      <c r="K253" s="30">
        <v>20382586</v>
      </c>
      <c r="L253" s="29">
        <v>0</v>
      </c>
      <c r="M253" s="27">
        <v>0</v>
      </c>
      <c r="N253" s="30">
        <v>0</v>
      </c>
      <c r="O253" s="30">
        <v>0</v>
      </c>
      <c r="P253" s="29">
        <v>0</v>
      </c>
      <c r="Q253" s="27">
        <v>0</v>
      </c>
      <c r="R253" s="30">
        <v>0</v>
      </c>
      <c r="S253" s="30">
        <v>0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470852859</v>
      </c>
      <c r="E254" s="27">
        <v>470852859</v>
      </c>
      <c r="F254" s="27">
        <v>89311002</v>
      </c>
      <c r="G254" s="28">
        <f t="shared" si="50"/>
        <v>0.18967921781271377</v>
      </c>
      <c r="H254" s="29">
        <v>13920736</v>
      </c>
      <c r="I254" s="27">
        <v>44149569</v>
      </c>
      <c r="J254" s="30">
        <v>31240697</v>
      </c>
      <c r="K254" s="30">
        <v>89311002</v>
      </c>
      <c r="L254" s="29">
        <v>0</v>
      </c>
      <c r="M254" s="27">
        <v>0</v>
      </c>
      <c r="N254" s="30">
        <v>0</v>
      </c>
      <c r="O254" s="30">
        <v>0</v>
      </c>
      <c r="P254" s="29">
        <v>0</v>
      </c>
      <c r="Q254" s="27">
        <v>0</v>
      </c>
      <c r="R254" s="30">
        <v>0</v>
      </c>
      <c r="S254" s="30">
        <v>0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253992000</v>
      </c>
      <c r="E255" s="27">
        <v>253992000</v>
      </c>
      <c r="F255" s="27">
        <v>53662485</v>
      </c>
      <c r="G255" s="28">
        <f t="shared" si="50"/>
        <v>0.21127628035528678</v>
      </c>
      <c r="H255" s="29">
        <v>17056037</v>
      </c>
      <c r="I255" s="27">
        <v>18705608</v>
      </c>
      <c r="J255" s="30">
        <v>17900840</v>
      </c>
      <c r="K255" s="30">
        <v>53662485</v>
      </c>
      <c r="L255" s="29">
        <v>0</v>
      </c>
      <c r="M255" s="27">
        <v>0</v>
      </c>
      <c r="N255" s="30">
        <v>0</v>
      </c>
      <c r="O255" s="30">
        <v>0</v>
      </c>
      <c r="P255" s="29">
        <v>0</v>
      </c>
      <c r="Q255" s="27">
        <v>0</v>
      </c>
      <c r="R255" s="30">
        <v>0</v>
      </c>
      <c r="S255" s="30">
        <v>0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5043196966</v>
      </c>
      <c r="E256" s="35">
        <f>SUM(E250:E255)</f>
        <v>5043196966</v>
      </c>
      <c r="F256" s="35">
        <f>SUM(F250:F255)</f>
        <v>1097188799</v>
      </c>
      <c r="G256" s="36">
        <f t="shared" si="50"/>
        <v>0.2175581890608236</v>
      </c>
      <c r="H256" s="37">
        <f aca="true" t="shared" si="51" ref="H256:W256">SUM(H250:H255)</f>
        <v>378046615</v>
      </c>
      <c r="I256" s="35">
        <f t="shared" si="51"/>
        <v>386510156</v>
      </c>
      <c r="J256" s="38">
        <f t="shared" si="51"/>
        <v>332632028</v>
      </c>
      <c r="K256" s="38">
        <f t="shared" si="51"/>
        <v>1097188799</v>
      </c>
      <c r="L256" s="37">
        <f t="shared" si="51"/>
        <v>0</v>
      </c>
      <c r="M256" s="35">
        <f t="shared" si="51"/>
        <v>0</v>
      </c>
      <c r="N256" s="38">
        <f t="shared" si="51"/>
        <v>0</v>
      </c>
      <c r="O256" s="38">
        <f t="shared" si="51"/>
        <v>0</v>
      </c>
      <c r="P256" s="37">
        <f t="shared" si="51"/>
        <v>0</v>
      </c>
      <c r="Q256" s="35">
        <f t="shared" si="51"/>
        <v>0</v>
      </c>
      <c r="R256" s="38">
        <f t="shared" si="51"/>
        <v>0</v>
      </c>
      <c r="S256" s="38">
        <f t="shared" si="51"/>
        <v>0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79966998</v>
      </c>
      <c r="E257" s="27">
        <v>79966998</v>
      </c>
      <c r="F257" s="27">
        <v>24861329</v>
      </c>
      <c r="G257" s="28">
        <f t="shared" si="50"/>
        <v>0.3108948644039382</v>
      </c>
      <c r="H257" s="29">
        <v>7827305</v>
      </c>
      <c r="I257" s="27">
        <v>9138972</v>
      </c>
      <c r="J257" s="30">
        <v>7895052</v>
      </c>
      <c r="K257" s="30">
        <v>24861329</v>
      </c>
      <c r="L257" s="29">
        <v>0</v>
      </c>
      <c r="M257" s="27">
        <v>0</v>
      </c>
      <c r="N257" s="30">
        <v>0</v>
      </c>
      <c r="O257" s="30">
        <v>0</v>
      </c>
      <c r="P257" s="29">
        <v>0</v>
      </c>
      <c r="Q257" s="27">
        <v>0</v>
      </c>
      <c r="R257" s="30">
        <v>0</v>
      </c>
      <c r="S257" s="30">
        <v>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142486104</v>
      </c>
      <c r="E258" s="27">
        <v>142486104</v>
      </c>
      <c r="F258" s="27">
        <v>33819290</v>
      </c>
      <c r="G258" s="28">
        <f t="shared" si="50"/>
        <v>0.23735149639574676</v>
      </c>
      <c r="H258" s="29">
        <v>10305958</v>
      </c>
      <c r="I258" s="27">
        <v>7517039</v>
      </c>
      <c r="J258" s="30">
        <v>15996293</v>
      </c>
      <c r="K258" s="30">
        <v>33819290</v>
      </c>
      <c r="L258" s="29">
        <v>0</v>
      </c>
      <c r="M258" s="27">
        <v>0</v>
      </c>
      <c r="N258" s="30">
        <v>0</v>
      </c>
      <c r="O258" s="30">
        <v>0</v>
      </c>
      <c r="P258" s="29">
        <v>0</v>
      </c>
      <c r="Q258" s="27">
        <v>0</v>
      </c>
      <c r="R258" s="30">
        <v>0</v>
      </c>
      <c r="S258" s="30">
        <v>0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479642060</v>
      </c>
      <c r="E259" s="27">
        <v>479642060</v>
      </c>
      <c r="F259" s="27">
        <v>73329810</v>
      </c>
      <c r="G259" s="28">
        <f t="shared" si="50"/>
        <v>0.15288444470445314</v>
      </c>
      <c r="H259" s="29">
        <v>21253296</v>
      </c>
      <c r="I259" s="27">
        <v>23942882</v>
      </c>
      <c r="J259" s="30">
        <v>28133632</v>
      </c>
      <c r="K259" s="30">
        <v>73329810</v>
      </c>
      <c r="L259" s="29">
        <v>0</v>
      </c>
      <c r="M259" s="27">
        <v>0</v>
      </c>
      <c r="N259" s="30">
        <v>0</v>
      </c>
      <c r="O259" s="30">
        <v>0</v>
      </c>
      <c r="P259" s="29">
        <v>0</v>
      </c>
      <c r="Q259" s="27">
        <v>0</v>
      </c>
      <c r="R259" s="30">
        <v>0</v>
      </c>
      <c r="S259" s="30">
        <v>0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335623000</v>
      </c>
      <c r="E260" s="27">
        <v>335623000</v>
      </c>
      <c r="F260" s="27">
        <v>76185275</v>
      </c>
      <c r="G260" s="28">
        <f t="shared" si="50"/>
        <v>0.22699658545451296</v>
      </c>
      <c r="H260" s="29">
        <v>13916000</v>
      </c>
      <c r="I260" s="27">
        <v>34466000</v>
      </c>
      <c r="J260" s="30">
        <v>27803275</v>
      </c>
      <c r="K260" s="30">
        <v>76185275</v>
      </c>
      <c r="L260" s="29">
        <v>0</v>
      </c>
      <c r="M260" s="27">
        <v>0</v>
      </c>
      <c r="N260" s="30">
        <v>0</v>
      </c>
      <c r="O260" s="30">
        <v>0</v>
      </c>
      <c r="P260" s="29">
        <v>0</v>
      </c>
      <c r="Q260" s="27">
        <v>0</v>
      </c>
      <c r="R260" s="30">
        <v>0</v>
      </c>
      <c r="S260" s="30">
        <v>0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255342810</v>
      </c>
      <c r="E261" s="27">
        <v>255342810</v>
      </c>
      <c r="F261" s="27">
        <v>37772164</v>
      </c>
      <c r="G261" s="28">
        <f t="shared" si="50"/>
        <v>0.147927266877027</v>
      </c>
      <c r="H261" s="29">
        <v>14256356</v>
      </c>
      <c r="I261" s="27">
        <v>13681525</v>
      </c>
      <c r="J261" s="30">
        <v>9834283</v>
      </c>
      <c r="K261" s="30">
        <v>37772164</v>
      </c>
      <c r="L261" s="29">
        <v>0</v>
      </c>
      <c r="M261" s="27">
        <v>0</v>
      </c>
      <c r="N261" s="30">
        <v>0</v>
      </c>
      <c r="O261" s="30">
        <v>0</v>
      </c>
      <c r="P261" s="29">
        <v>0</v>
      </c>
      <c r="Q261" s="27">
        <v>0</v>
      </c>
      <c r="R261" s="30">
        <v>0</v>
      </c>
      <c r="S261" s="30">
        <v>0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401960000</v>
      </c>
      <c r="E262" s="27">
        <v>401960000</v>
      </c>
      <c r="F262" s="27">
        <v>117213477</v>
      </c>
      <c r="G262" s="28">
        <f t="shared" si="50"/>
        <v>0.29160482883869043</v>
      </c>
      <c r="H262" s="29">
        <v>32659334</v>
      </c>
      <c r="I262" s="27">
        <v>46425210</v>
      </c>
      <c r="J262" s="30">
        <v>38128933</v>
      </c>
      <c r="K262" s="30">
        <v>117213477</v>
      </c>
      <c r="L262" s="29">
        <v>0</v>
      </c>
      <c r="M262" s="27">
        <v>0</v>
      </c>
      <c r="N262" s="30">
        <v>0</v>
      </c>
      <c r="O262" s="30">
        <v>0</v>
      </c>
      <c r="P262" s="29">
        <v>0</v>
      </c>
      <c r="Q262" s="27">
        <v>0</v>
      </c>
      <c r="R262" s="30">
        <v>0</v>
      </c>
      <c r="S262" s="30">
        <v>0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1695020972</v>
      </c>
      <c r="E263" s="35">
        <f>SUM(E257:E262)</f>
        <v>1695020972</v>
      </c>
      <c r="F263" s="35">
        <f>SUM(F257:F262)</f>
        <v>363181345</v>
      </c>
      <c r="G263" s="36">
        <f t="shared" si="50"/>
        <v>0.2142636291818105</v>
      </c>
      <c r="H263" s="37">
        <f aca="true" t="shared" si="52" ref="H263:W263">SUM(H257:H262)</f>
        <v>100218249</v>
      </c>
      <c r="I263" s="35">
        <f t="shared" si="52"/>
        <v>135171628</v>
      </c>
      <c r="J263" s="38">
        <f t="shared" si="52"/>
        <v>127791468</v>
      </c>
      <c r="K263" s="38">
        <f t="shared" si="52"/>
        <v>363181345</v>
      </c>
      <c r="L263" s="37">
        <f t="shared" si="52"/>
        <v>0</v>
      </c>
      <c r="M263" s="35">
        <f t="shared" si="52"/>
        <v>0</v>
      </c>
      <c r="N263" s="38">
        <f t="shared" si="52"/>
        <v>0</v>
      </c>
      <c r="O263" s="38">
        <f t="shared" si="52"/>
        <v>0</v>
      </c>
      <c r="P263" s="37">
        <f t="shared" si="52"/>
        <v>0</v>
      </c>
      <c r="Q263" s="35">
        <f t="shared" si="52"/>
        <v>0</v>
      </c>
      <c r="R263" s="38">
        <f t="shared" si="52"/>
        <v>0</v>
      </c>
      <c r="S263" s="38">
        <f t="shared" si="52"/>
        <v>0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309689786</v>
      </c>
      <c r="E264" s="27">
        <v>309689786</v>
      </c>
      <c r="F264" s="27">
        <v>76567851</v>
      </c>
      <c r="G264" s="28">
        <f t="shared" si="50"/>
        <v>0.24724047889651743</v>
      </c>
      <c r="H264" s="29">
        <v>25776218</v>
      </c>
      <c r="I264" s="27">
        <v>29475379</v>
      </c>
      <c r="J264" s="30">
        <v>21316254</v>
      </c>
      <c r="K264" s="30">
        <v>76567851</v>
      </c>
      <c r="L264" s="29">
        <v>0</v>
      </c>
      <c r="M264" s="27">
        <v>0</v>
      </c>
      <c r="N264" s="30">
        <v>0</v>
      </c>
      <c r="O264" s="30">
        <v>0</v>
      </c>
      <c r="P264" s="29">
        <v>0</v>
      </c>
      <c r="Q264" s="27">
        <v>0</v>
      </c>
      <c r="R264" s="30">
        <v>0</v>
      </c>
      <c r="S264" s="30">
        <v>0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127322794</v>
      </c>
      <c r="E265" s="27">
        <v>127322794</v>
      </c>
      <c r="F265" s="27">
        <v>25195747</v>
      </c>
      <c r="G265" s="28">
        <f t="shared" si="50"/>
        <v>0.1978887378170479</v>
      </c>
      <c r="H265" s="29">
        <v>8548912</v>
      </c>
      <c r="I265" s="27">
        <v>6521396</v>
      </c>
      <c r="J265" s="30">
        <v>10125439</v>
      </c>
      <c r="K265" s="30">
        <v>25195747</v>
      </c>
      <c r="L265" s="29">
        <v>0</v>
      </c>
      <c r="M265" s="27">
        <v>0</v>
      </c>
      <c r="N265" s="30">
        <v>0</v>
      </c>
      <c r="O265" s="30">
        <v>0</v>
      </c>
      <c r="P265" s="29">
        <v>0</v>
      </c>
      <c r="Q265" s="27">
        <v>0</v>
      </c>
      <c r="R265" s="30">
        <v>0</v>
      </c>
      <c r="S265" s="30">
        <v>0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197646838</v>
      </c>
      <c r="E266" s="27">
        <v>197646838</v>
      </c>
      <c r="F266" s="27">
        <v>27225770</v>
      </c>
      <c r="G266" s="28">
        <f t="shared" si="50"/>
        <v>0.13774958544998328</v>
      </c>
      <c r="H266" s="29">
        <v>7526068</v>
      </c>
      <c r="I266" s="27">
        <v>9891838</v>
      </c>
      <c r="J266" s="30">
        <v>9807864</v>
      </c>
      <c r="K266" s="30">
        <v>27225770</v>
      </c>
      <c r="L266" s="29">
        <v>0</v>
      </c>
      <c r="M266" s="27">
        <v>0</v>
      </c>
      <c r="N266" s="30">
        <v>0</v>
      </c>
      <c r="O266" s="30">
        <v>0</v>
      </c>
      <c r="P266" s="29">
        <v>0</v>
      </c>
      <c r="Q266" s="27">
        <v>0</v>
      </c>
      <c r="R266" s="30">
        <v>0</v>
      </c>
      <c r="S266" s="30">
        <v>0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229309215</v>
      </c>
      <c r="E267" s="27">
        <v>229309215</v>
      </c>
      <c r="F267" s="27">
        <v>36044164</v>
      </c>
      <c r="G267" s="28">
        <f t="shared" si="50"/>
        <v>0.1571858505555479</v>
      </c>
      <c r="H267" s="29">
        <v>3991500</v>
      </c>
      <c r="I267" s="27">
        <v>11053755</v>
      </c>
      <c r="J267" s="30">
        <v>20998909</v>
      </c>
      <c r="K267" s="30">
        <v>36044164</v>
      </c>
      <c r="L267" s="29">
        <v>0</v>
      </c>
      <c r="M267" s="27">
        <v>0</v>
      </c>
      <c r="N267" s="30">
        <v>0</v>
      </c>
      <c r="O267" s="30">
        <v>0</v>
      </c>
      <c r="P267" s="29">
        <v>0</v>
      </c>
      <c r="Q267" s="27">
        <v>0</v>
      </c>
      <c r="R267" s="30">
        <v>0</v>
      </c>
      <c r="S267" s="30">
        <v>0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143485320</v>
      </c>
      <c r="E268" s="27">
        <v>143485320</v>
      </c>
      <c r="F268" s="27">
        <v>12780299</v>
      </c>
      <c r="G268" s="28">
        <f t="shared" si="50"/>
        <v>0.08907042894701701</v>
      </c>
      <c r="H268" s="29">
        <v>4212994</v>
      </c>
      <c r="I268" s="27">
        <v>4022868</v>
      </c>
      <c r="J268" s="30">
        <v>4544437</v>
      </c>
      <c r="K268" s="30">
        <v>12780299</v>
      </c>
      <c r="L268" s="29">
        <v>0</v>
      </c>
      <c r="M268" s="27">
        <v>0</v>
      </c>
      <c r="N268" s="30">
        <v>0</v>
      </c>
      <c r="O268" s="30">
        <v>0</v>
      </c>
      <c r="P268" s="29">
        <v>0</v>
      </c>
      <c r="Q268" s="27">
        <v>0</v>
      </c>
      <c r="R268" s="30">
        <v>0</v>
      </c>
      <c r="S268" s="30">
        <v>0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261339638</v>
      </c>
      <c r="E269" s="27">
        <v>261339638</v>
      </c>
      <c r="F269" s="27">
        <v>48434287</v>
      </c>
      <c r="G269" s="28">
        <f t="shared" si="50"/>
        <v>0.185330810781945</v>
      </c>
      <c r="H269" s="29">
        <v>9240523</v>
      </c>
      <c r="I269" s="27">
        <v>16138711</v>
      </c>
      <c r="J269" s="30">
        <v>23055053</v>
      </c>
      <c r="K269" s="30">
        <v>48434287</v>
      </c>
      <c r="L269" s="29">
        <v>0</v>
      </c>
      <c r="M269" s="27">
        <v>0</v>
      </c>
      <c r="N269" s="30">
        <v>0</v>
      </c>
      <c r="O269" s="30">
        <v>0</v>
      </c>
      <c r="P269" s="29">
        <v>0</v>
      </c>
      <c r="Q269" s="27">
        <v>0</v>
      </c>
      <c r="R269" s="30">
        <v>0</v>
      </c>
      <c r="S269" s="30">
        <v>0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1268793591</v>
      </c>
      <c r="E270" s="35">
        <f>SUM(E264:E269)</f>
        <v>1268793591</v>
      </c>
      <c r="F270" s="35">
        <f>SUM(F264:F269)</f>
        <v>226248118</v>
      </c>
      <c r="G270" s="36">
        <f t="shared" si="50"/>
        <v>0.17831751326997364</v>
      </c>
      <c r="H270" s="37">
        <f aca="true" t="shared" si="53" ref="H270:W270">SUM(H264:H269)</f>
        <v>59296215</v>
      </c>
      <c r="I270" s="35">
        <f t="shared" si="53"/>
        <v>77103947</v>
      </c>
      <c r="J270" s="38">
        <f t="shared" si="53"/>
        <v>89847956</v>
      </c>
      <c r="K270" s="38">
        <f t="shared" si="53"/>
        <v>226248118</v>
      </c>
      <c r="L270" s="37">
        <f t="shared" si="53"/>
        <v>0</v>
      </c>
      <c r="M270" s="35">
        <f t="shared" si="53"/>
        <v>0</v>
      </c>
      <c r="N270" s="38">
        <f t="shared" si="53"/>
        <v>0</v>
      </c>
      <c r="O270" s="38">
        <f t="shared" si="53"/>
        <v>0</v>
      </c>
      <c r="P270" s="37">
        <f t="shared" si="53"/>
        <v>0</v>
      </c>
      <c r="Q270" s="35">
        <f t="shared" si="53"/>
        <v>0</v>
      </c>
      <c r="R270" s="38">
        <f t="shared" si="53"/>
        <v>0</v>
      </c>
      <c r="S270" s="38">
        <f t="shared" si="53"/>
        <v>0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119049409</v>
      </c>
      <c r="E271" s="27">
        <v>119049409</v>
      </c>
      <c r="F271" s="27">
        <v>31199753</v>
      </c>
      <c r="G271" s="28">
        <f t="shared" si="50"/>
        <v>0.26207398476039473</v>
      </c>
      <c r="H271" s="29">
        <v>9818157</v>
      </c>
      <c r="I271" s="27">
        <v>11855228</v>
      </c>
      <c r="J271" s="30">
        <v>9526368</v>
      </c>
      <c r="K271" s="30">
        <v>31199753</v>
      </c>
      <c r="L271" s="29">
        <v>0</v>
      </c>
      <c r="M271" s="27">
        <v>0</v>
      </c>
      <c r="N271" s="30">
        <v>0</v>
      </c>
      <c r="O271" s="30">
        <v>0</v>
      </c>
      <c r="P271" s="29">
        <v>0</v>
      </c>
      <c r="Q271" s="27">
        <v>0</v>
      </c>
      <c r="R271" s="30">
        <v>0</v>
      </c>
      <c r="S271" s="30">
        <v>0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1035383934</v>
      </c>
      <c r="E272" s="27">
        <v>1035383934</v>
      </c>
      <c r="F272" s="27">
        <v>232614896</v>
      </c>
      <c r="G272" s="28">
        <f t="shared" si="50"/>
        <v>0.22466535201230967</v>
      </c>
      <c r="H272" s="29">
        <v>78341085</v>
      </c>
      <c r="I272" s="27">
        <v>82230032</v>
      </c>
      <c r="J272" s="30">
        <v>72043779</v>
      </c>
      <c r="K272" s="30">
        <v>232614896</v>
      </c>
      <c r="L272" s="29">
        <v>0</v>
      </c>
      <c r="M272" s="27">
        <v>0</v>
      </c>
      <c r="N272" s="30">
        <v>0</v>
      </c>
      <c r="O272" s="30">
        <v>0</v>
      </c>
      <c r="P272" s="29">
        <v>0</v>
      </c>
      <c r="Q272" s="27">
        <v>0</v>
      </c>
      <c r="R272" s="30">
        <v>0</v>
      </c>
      <c r="S272" s="30">
        <v>0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1789389995</v>
      </c>
      <c r="E273" s="27">
        <v>1789389995</v>
      </c>
      <c r="F273" s="27">
        <v>268837410</v>
      </c>
      <c r="G273" s="28">
        <f t="shared" si="50"/>
        <v>0.15023969662912975</v>
      </c>
      <c r="H273" s="29">
        <v>63685469</v>
      </c>
      <c r="I273" s="27">
        <v>78889104</v>
      </c>
      <c r="J273" s="30">
        <v>126262837</v>
      </c>
      <c r="K273" s="30">
        <v>268837410</v>
      </c>
      <c r="L273" s="29">
        <v>0</v>
      </c>
      <c r="M273" s="27">
        <v>0</v>
      </c>
      <c r="N273" s="30">
        <v>0</v>
      </c>
      <c r="O273" s="30">
        <v>0</v>
      </c>
      <c r="P273" s="29">
        <v>0</v>
      </c>
      <c r="Q273" s="27">
        <v>0</v>
      </c>
      <c r="R273" s="30">
        <v>0</v>
      </c>
      <c r="S273" s="30">
        <v>0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271692356</v>
      </c>
      <c r="E274" s="27">
        <v>271692356</v>
      </c>
      <c r="F274" s="27">
        <v>33797596</v>
      </c>
      <c r="G274" s="28">
        <f t="shared" si="50"/>
        <v>0.12439656565089376</v>
      </c>
      <c r="H274" s="29">
        <v>5847319</v>
      </c>
      <c r="I274" s="27">
        <v>13829996</v>
      </c>
      <c r="J274" s="30">
        <v>14120281</v>
      </c>
      <c r="K274" s="30">
        <v>33797596</v>
      </c>
      <c r="L274" s="29">
        <v>0</v>
      </c>
      <c r="M274" s="27">
        <v>0</v>
      </c>
      <c r="N274" s="30">
        <v>0</v>
      </c>
      <c r="O274" s="30">
        <v>0</v>
      </c>
      <c r="P274" s="29">
        <v>0</v>
      </c>
      <c r="Q274" s="27">
        <v>0</v>
      </c>
      <c r="R274" s="30">
        <v>0</v>
      </c>
      <c r="S274" s="30">
        <v>0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288523967</v>
      </c>
      <c r="E275" s="27">
        <v>288523967</v>
      </c>
      <c r="F275" s="27">
        <v>27551877</v>
      </c>
      <c r="G275" s="28">
        <f t="shared" si="50"/>
        <v>0.09549250721344754</v>
      </c>
      <c r="H275" s="29">
        <v>7073670</v>
      </c>
      <c r="I275" s="27">
        <v>8906373</v>
      </c>
      <c r="J275" s="30">
        <v>11571834</v>
      </c>
      <c r="K275" s="30">
        <v>27551877</v>
      </c>
      <c r="L275" s="29">
        <v>0</v>
      </c>
      <c r="M275" s="27">
        <v>0</v>
      </c>
      <c r="N275" s="30">
        <v>0</v>
      </c>
      <c r="O275" s="30">
        <v>0</v>
      </c>
      <c r="P275" s="29">
        <v>0</v>
      </c>
      <c r="Q275" s="27">
        <v>0</v>
      </c>
      <c r="R275" s="30">
        <v>0</v>
      </c>
      <c r="S275" s="30">
        <v>0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3504039661</v>
      </c>
      <c r="E276" s="57">
        <f>SUM(E271:E275)</f>
        <v>3504039661</v>
      </c>
      <c r="F276" s="57">
        <f>SUM(F271:F275)</f>
        <v>594001532</v>
      </c>
      <c r="G276" s="58">
        <f t="shared" si="50"/>
        <v>0.16951906641104653</v>
      </c>
      <c r="H276" s="59">
        <f aca="true" t="shared" si="54" ref="H276:W276">SUM(H271:H275)</f>
        <v>164765700</v>
      </c>
      <c r="I276" s="57">
        <f t="shared" si="54"/>
        <v>195710733</v>
      </c>
      <c r="J276" s="60">
        <f t="shared" si="54"/>
        <v>233525099</v>
      </c>
      <c r="K276" s="60">
        <f t="shared" si="54"/>
        <v>594001532</v>
      </c>
      <c r="L276" s="59">
        <f t="shared" si="54"/>
        <v>0</v>
      </c>
      <c r="M276" s="57">
        <f t="shared" si="54"/>
        <v>0</v>
      </c>
      <c r="N276" s="60">
        <f t="shared" si="54"/>
        <v>0</v>
      </c>
      <c r="O276" s="60">
        <f t="shared" si="54"/>
        <v>0</v>
      </c>
      <c r="P276" s="59">
        <f t="shared" si="54"/>
        <v>0</v>
      </c>
      <c r="Q276" s="57">
        <f t="shared" si="54"/>
        <v>0</v>
      </c>
      <c r="R276" s="60">
        <f t="shared" si="54"/>
        <v>0</v>
      </c>
      <c r="S276" s="60">
        <f t="shared" si="54"/>
        <v>0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11511051190</v>
      </c>
      <c r="E277" s="43">
        <f>SUM(E250:E255,E257:E262,E264:E269,E271:E275)</f>
        <v>11511051190</v>
      </c>
      <c r="F277" s="43">
        <f>SUM(F250:F255,F257:F262,F264:F269,F271:F275)</f>
        <v>2280619794</v>
      </c>
      <c r="G277" s="44">
        <f t="shared" si="50"/>
        <v>0.19812437251440979</v>
      </c>
      <c r="H277" s="45">
        <f aca="true" t="shared" si="55" ref="H277:W277">SUM(H250:H255,H257:H262,H264:H269,H271:H275)</f>
        <v>702326779</v>
      </c>
      <c r="I277" s="43">
        <f t="shared" si="55"/>
        <v>794496464</v>
      </c>
      <c r="J277" s="46">
        <f t="shared" si="55"/>
        <v>783796551</v>
      </c>
      <c r="K277" s="46">
        <f t="shared" si="55"/>
        <v>2280619794</v>
      </c>
      <c r="L277" s="45">
        <f t="shared" si="55"/>
        <v>0</v>
      </c>
      <c r="M277" s="43">
        <f t="shared" si="55"/>
        <v>0</v>
      </c>
      <c r="N277" s="46">
        <f t="shared" si="55"/>
        <v>0</v>
      </c>
      <c r="O277" s="46">
        <f t="shared" si="55"/>
        <v>0</v>
      </c>
      <c r="P277" s="45">
        <f t="shared" si="55"/>
        <v>0</v>
      </c>
      <c r="Q277" s="43">
        <f t="shared" si="55"/>
        <v>0</v>
      </c>
      <c r="R277" s="46">
        <f t="shared" si="55"/>
        <v>0</v>
      </c>
      <c r="S277" s="46">
        <f t="shared" si="55"/>
        <v>0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99698579</v>
      </c>
      <c r="E280" s="27">
        <v>99698579</v>
      </c>
      <c r="F280" s="27">
        <v>31128368</v>
      </c>
      <c r="G280" s="28">
        <f aca="true" t="shared" si="56" ref="G280:G317">IF($D280=0,0,$F280/$D280)</f>
        <v>0.312224791087544</v>
      </c>
      <c r="H280" s="29">
        <v>7688532</v>
      </c>
      <c r="I280" s="27">
        <v>10925493</v>
      </c>
      <c r="J280" s="30">
        <v>12514343</v>
      </c>
      <c r="K280" s="30">
        <v>31128368</v>
      </c>
      <c r="L280" s="29">
        <v>0</v>
      </c>
      <c r="M280" s="27">
        <v>0</v>
      </c>
      <c r="N280" s="30">
        <v>0</v>
      </c>
      <c r="O280" s="30">
        <v>0</v>
      </c>
      <c r="P280" s="29">
        <v>0</v>
      </c>
      <c r="Q280" s="27">
        <v>0</v>
      </c>
      <c r="R280" s="30">
        <v>0</v>
      </c>
      <c r="S280" s="30">
        <v>0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271046601</v>
      </c>
      <c r="E281" s="27">
        <v>271046601</v>
      </c>
      <c r="F281" s="27">
        <v>61042428</v>
      </c>
      <c r="G281" s="28">
        <f t="shared" si="56"/>
        <v>0.22521008481489868</v>
      </c>
      <c r="H281" s="29">
        <v>21459561</v>
      </c>
      <c r="I281" s="27">
        <v>15792738</v>
      </c>
      <c r="J281" s="30">
        <v>23790129</v>
      </c>
      <c r="K281" s="30">
        <v>61042428</v>
      </c>
      <c r="L281" s="29">
        <v>0</v>
      </c>
      <c r="M281" s="27">
        <v>0</v>
      </c>
      <c r="N281" s="30">
        <v>0</v>
      </c>
      <c r="O281" s="30">
        <v>0</v>
      </c>
      <c r="P281" s="29">
        <v>0</v>
      </c>
      <c r="Q281" s="27">
        <v>0</v>
      </c>
      <c r="R281" s="30">
        <v>0</v>
      </c>
      <c r="S281" s="30">
        <v>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214694892</v>
      </c>
      <c r="E282" s="27">
        <v>214694892</v>
      </c>
      <c r="F282" s="27">
        <v>49458637</v>
      </c>
      <c r="G282" s="28">
        <f t="shared" si="56"/>
        <v>0.23036708763429734</v>
      </c>
      <c r="H282" s="29">
        <v>9968538</v>
      </c>
      <c r="I282" s="27">
        <v>19634013</v>
      </c>
      <c r="J282" s="30">
        <v>19856086</v>
      </c>
      <c r="K282" s="30">
        <v>49458637</v>
      </c>
      <c r="L282" s="29">
        <v>0</v>
      </c>
      <c r="M282" s="27">
        <v>0</v>
      </c>
      <c r="N282" s="30">
        <v>0</v>
      </c>
      <c r="O282" s="30">
        <v>0</v>
      </c>
      <c r="P282" s="29">
        <v>0</v>
      </c>
      <c r="Q282" s="27">
        <v>0</v>
      </c>
      <c r="R282" s="30">
        <v>0</v>
      </c>
      <c r="S282" s="30">
        <v>0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79601651</v>
      </c>
      <c r="E283" s="27">
        <v>79601651</v>
      </c>
      <c r="F283" s="27">
        <v>16051385</v>
      </c>
      <c r="G283" s="28">
        <f t="shared" si="56"/>
        <v>0.20164638293745943</v>
      </c>
      <c r="H283" s="29">
        <v>4871622</v>
      </c>
      <c r="I283" s="27">
        <v>5405038</v>
      </c>
      <c r="J283" s="30">
        <v>5774725</v>
      </c>
      <c r="K283" s="30">
        <v>16051385</v>
      </c>
      <c r="L283" s="29">
        <v>0</v>
      </c>
      <c r="M283" s="27">
        <v>0</v>
      </c>
      <c r="N283" s="30">
        <v>0</v>
      </c>
      <c r="O283" s="30">
        <v>0</v>
      </c>
      <c r="P283" s="29">
        <v>0</v>
      </c>
      <c r="Q283" s="27">
        <v>0</v>
      </c>
      <c r="R283" s="30">
        <v>0</v>
      </c>
      <c r="S283" s="30">
        <v>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665041723</v>
      </c>
      <c r="E284" s="35">
        <f>SUM(E280:E283)</f>
        <v>665041723</v>
      </c>
      <c r="F284" s="35">
        <f>SUM(F280:F283)</f>
        <v>157680818</v>
      </c>
      <c r="G284" s="36">
        <f t="shared" si="56"/>
        <v>0.23709913610938962</v>
      </c>
      <c r="H284" s="37">
        <f aca="true" t="shared" si="57" ref="H284:W284">SUM(H280:H283)</f>
        <v>43988253</v>
      </c>
      <c r="I284" s="35">
        <f t="shared" si="57"/>
        <v>51757282</v>
      </c>
      <c r="J284" s="38">
        <f t="shared" si="57"/>
        <v>61935283</v>
      </c>
      <c r="K284" s="38">
        <f t="shared" si="57"/>
        <v>157680818</v>
      </c>
      <c r="L284" s="37">
        <f t="shared" si="57"/>
        <v>0</v>
      </c>
      <c r="M284" s="35">
        <f t="shared" si="57"/>
        <v>0</v>
      </c>
      <c r="N284" s="38">
        <f t="shared" si="57"/>
        <v>0</v>
      </c>
      <c r="O284" s="38">
        <f t="shared" si="57"/>
        <v>0</v>
      </c>
      <c r="P284" s="37">
        <f t="shared" si="57"/>
        <v>0</v>
      </c>
      <c r="Q284" s="35">
        <f t="shared" si="57"/>
        <v>0</v>
      </c>
      <c r="R284" s="38">
        <f t="shared" si="57"/>
        <v>0</v>
      </c>
      <c r="S284" s="38">
        <f t="shared" si="57"/>
        <v>0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67451853</v>
      </c>
      <c r="E285" s="27">
        <v>67451853</v>
      </c>
      <c r="F285" s="27">
        <v>6485098</v>
      </c>
      <c r="G285" s="28">
        <f t="shared" si="56"/>
        <v>0.0961441044473604</v>
      </c>
      <c r="H285" s="29">
        <v>0</v>
      </c>
      <c r="I285" s="27">
        <v>3242549</v>
      </c>
      <c r="J285" s="30">
        <v>3242549</v>
      </c>
      <c r="K285" s="30">
        <v>6485098</v>
      </c>
      <c r="L285" s="29">
        <v>0</v>
      </c>
      <c r="M285" s="27">
        <v>0</v>
      </c>
      <c r="N285" s="30">
        <v>0</v>
      </c>
      <c r="O285" s="30">
        <v>0</v>
      </c>
      <c r="P285" s="29">
        <v>0</v>
      </c>
      <c r="Q285" s="27">
        <v>0</v>
      </c>
      <c r="R285" s="30">
        <v>0</v>
      </c>
      <c r="S285" s="30">
        <v>0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205312545</v>
      </c>
      <c r="E286" s="27">
        <v>205312545</v>
      </c>
      <c r="F286" s="27">
        <v>53210634</v>
      </c>
      <c r="G286" s="28">
        <f t="shared" si="56"/>
        <v>0.2591689368031554</v>
      </c>
      <c r="H286" s="29">
        <v>15448158</v>
      </c>
      <c r="I286" s="27">
        <v>18561685</v>
      </c>
      <c r="J286" s="30">
        <v>19200791</v>
      </c>
      <c r="K286" s="30">
        <v>53210634</v>
      </c>
      <c r="L286" s="29">
        <v>0</v>
      </c>
      <c r="M286" s="27">
        <v>0</v>
      </c>
      <c r="N286" s="30">
        <v>0</v>
      </c>
      <c r="O286" s="30">
        <v>0</v>
      </c>
      <c r="P286" s="29">
        <v>0</v>
      </c>
      <c r="Q286" s="27">
        <v>0</v>
      </c>
      <c r="R286" s="30">
        <v>0</v>
      </c>
      <c r="S286" s="30">
        <v>0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36190000</v>
      </c>
      <c r="E287" s="27">
        <v>36190000</v>
      </c>
      <c r="F287" s="27">
        <v>5607940</v>
      </c>
      <c r="G287" s="28">
        <f t="shared" si="56"/>
        <v>0.15495827576678642</v>
      </c>
      <c r="H287" s="29">
        <v>3154156</v>
      </c>
      <c r="I287" s="27">
        <v>2453784</v>
      </c>
      <c r="J287" s="30">
        <v>0</v>
      </c>
      <c r="K287" s="30">
        <v>5607940</v>
      </c>
      <c r="L287" s="29">
        <v>0</v>
      </c>
      <c r="M287" s="27">
        <v>0</v>
      </c>
      <c r="N287" s="30">
        <v>0</v>
      </c>
      <c r="O287" s="30">
        <v>0</v>
      </c>
      <c r="P287" s="29">
        <v>0</v>
      </c>
      <c r="Q287" s="27">
        <v>0</v>
      </c>
      <c r="R287" s="30">
        <v>0</v>
      </c>
      <c r="S287" s="30">
        <v>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72230320</v>
      </c>
      <c r="E288" s="27">
        <v>72230320</v>
      </c>
      <c r="F288" s="27">
        <v>13081634</v>
      </c>
      <c r="G288" s="28">
        <f t="shared" si="56"/>
        <v>0.18111001031145924</v>
      </c>
      <c r="H288" s="29">
        <v>2988145</v>
      </c>
      <c r="I288" s="27">
        <v>4732558</v>
      </c>
      <c r="J288" s="30">
        <v>5360931</v>
      </c>
      <c r="K288" s="30">
        <v>13081634</v>
      </c>
      <c r="L288" s="29">
        <v>0</v>
      </c>
      <c r="M288" s="27">
        <v>0</v>
      </c>
      <c r="N288" s="30">
        <v>0</v>
      </c>
      <c r="O288" s="30">
        <v>0</v>
      </c>
      <c r="P288" s="29">
        <v>0</v>
      </c>
      <c r="Q288" s="27">
        <v>0</v>
      </c>
      <c r="R288" s="30">
        <v>0</v>
      </c>
      <c r="S288" s="30">
        <v>0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54511963</v>
      </c>
      <c r="E289" s="27">
        <v>54511963</v>
      </c>
      <c r="F289" s="27">
        <v>7402666</v>
      </c>
      <c r="G289" s="28">
        <f t="shared" si="56"/>
        <v>0.13579892545788527</v>
      </c>
      <c r="H289" s="29">
        <v>2508731</v>
      </c>
      <c r="I289" s="27">
        <v>2313997</v>
      </c>
      <c r="J289" s="30">
        <v>2579938</v>
      </c>
      <c r="K289" s="30">
        <v>7402666</v>
      </c>
      <c r="L289" s="29">
        <v>0</v>
      </c>
      <c r="M289" s="27">
        <v>0</v>
      </c>
      <c r="N289" s="30">
        <v>0</v>
      </c>
      <c r="O289" s="30">
        <v>0</v>
      </c>
      <c r="P289" s="29">
        <v>0</v>
      </c>
      <c r="Q289" s="27">
        <v>0</v>
      </c>
      <c r="R289" s="30">
        <v>0</v>
      </c>
      <c r="S289" s="30">
        <v>0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50289190</v>
      </c>
      <c r="E290" s="27">
        <v>50289190</v>
      </c>
      <c r="F290" s="27">
        <v>6876515</v>
      </c>
      <c r="G290" s="28">
        <f t="shared" si="56"/>
        <v>0.1367394265049805</v>
      </c>
      <c r="H290" s="29">
        <v>2156738</v>
      </c>
      <c r="I290" s="27">
        <v>1943380</v>
      </c>
      <c r="J290" s="30">
        <v>2776397</v>
      </c>
      <c r="K290" s="30">
        <v>6876515</v>
      </c>
      <c r="L290" s="29">
        <v>0</v>
      </c>
      <c r="M290" s="27">
        <v>0</v>
      </c>
      <c r="N290" s="30">
        <v>0</v>
      </c>
      <c r="O290" s="30">
        <v>0</v>
      </c>
      <c r="P290" s="29">
        <v>0</v>
      </c>
      <c r="Q290" s="27">
        <v>0</v>
      </c>
      <c r="R290" s="30">
        <v>0</v>
      </c>
      <c r="S290" s="30">
        <v>0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89963346</v>
      </c>
      <c r="E291" s="27">
        <v>89963346</v>
      </c>
      <c r="F291" s="27">
        <v>12124505</v>
      </c>
      <c r="G291" s="28">
        <f t="shared" si="56"/>
        <v>0.1347716102066724</v>
      </c>
      <c r="H291" s="29">
        <v>3916299</v>
      </c>
      <c r="I291" s="27">
        <v>3788442</v>
      </c>
      <c r="J291" s="30">
        <v>4419764</v>
      </c>
      <c r="K291" s="30">
        <v>12124505</v>
      </c>
      <c r="L291" s="29">
        <v>0</v>
      </c>
      <c r="M291" s="27">
        <v>0</v>
      </c>
      <c r="N291" s="30">
        <v>0</v>
      </c>
      <c r="O291" s="30">
        <v>0</v>
      </c>
      <c r="P291" s="29">
        <v>0</v>
      </c>
      <c r="Q291" s="27">
        <v>0</v>
      </c>
      <c r="R291" s="30">
        <v>0</v>
      </c>
      <c r="S291" s="30">
        <v>0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575949217</v>
      </c>
      <c r="E292" s="35">
        <f>SUM(E285:E291)</f>
        <v>575949217</v>
      </c>
      <c r="F292" s="35">
        <f>SUM(F285:F291)</f>
        <v>104788992</v>
      </c>
      <c r="G292" s="36">
        <f t="shared" si="56"/>
        <v>0.18194137418195327</v>
      </c>
      <c r="H292" s="37">
        <f aca="true" t="shared" si="58" ref="H292:W292">SUM(H285:H291)</f>
        <v>30172227</v>
      </c>
      <c r="I292" s="35">
        <f t="shared" si="58"/>
        <v>37036395</v>
      </c>
      <c r="J292" s="38">
        <f t="shared" si="58"/>
        <v>37580370</v>
      </c>
      <c r="K292" s="38">
        <f t="shared" si="58"/>
        <v>104788992</v>
      </c>
      <c r="L292" s="37">
        <f t="shared" si="58"/>
        <v>0</v>
      </c>
      <c r="M292" s="35">
        <f t="shared" si="58"/>
        <v>0</v>
      </c>
      <c r="N292" s="38">
        <f t="shared" si="58"/>
        <v>0</v>
      </c>
      <c r="O292" s="38">
        <f t="shared" si="58"/>
        <v>0</v>
      </c>
      <c r="P292" s="37">
        <f t="shared" si="58"/>
        <v>0</v>
      </c>
      <c r="Q292" s="35">
        <f t="shared" si="58"/>
        <v>0</v>
      </c>
      <c r="R292" s="38">
        <f t="shared" si="58"/>
        <v>0</v>
      </c>
      <c r="S292" s="38">
        <f t="shared" si="58"/>
        <v>0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90183770</v>
      </c>
      <c r="E293" s="27">
        <v>90183770</v>
      </c>
      <c r="F293" s="27">
        <v>14706996</v>
      </c>
      <c r="G293" s="28">
        <f t="shared" si="56"/>
        <v>0.16307807934842378</v>
      </c>
      <c r="H293" s="29">
        <v>5239802</v>
      </c>
      <c r="I293" s="27">
        <v>4806849</v>
      </c>
      <c r="J293" s="30">
        <v>4660345</v>
      </c>
      <c r="K293" s="30">
        <v>14706996</v>
      </c>
      <c r="L293" s="29">
        <v>0</v>
      </c>
      <c r="M293" s="27">
        <v>0</v>
      </c>
      <c r="N293" s="30">
        <v>0</v>
      </c>
      <c r="O293" s="30">
        <v>0</v>
      </c>
      <c r="P293" s="29">
        <v>0</v>
      </c>
      <c r="Q293" s="27">
        <v>0</v>
      </c>
      <c r="R293" s="30">
        <v>0</v>
      </c>
      <c r="S293" s="30">
        <v>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116698274</v>
      </c>
      <c r="E294" s="27">
        <v>116698274</v>
      </c>
      <c r="F294" s="27">
        <v>27397686</v>
      </c>
      <c r="G294" s="28">
        <f t="shared" si="56"/>
        <v>0.2347737036796277</v>
      </c>
      <c r="H294" s="29">
        <v>4888258</v>
      </c>
      <c r="I294" s="27">
        <v>7740169</v>
      </c>
      <c r="J294" s="30">
        <v>14769259</v>
      </c>
      <c r="K294" s="30">
        <v>27397686</v>
      </c>
      <c r="L294" s="29">
        <v>0</v>
      </c>
      <c r="M294" s="27">
        <v>0</v>
      </c>
      <c r="N294" s="30">
        <v>0</v>
      </c>
      <c r="O294" s="30">
        <v>0</v>
      </c>
      <c r="P294" s="29">
        <v>0</v>
      </c>
      <c r="Q294" s="27">
        <v>0</v>
      </c>
      <c r="R294" s="30">
        <v>0</v>
      </c>
      <c r="S294" s="30">
        <v>0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186008600</v>
      </c>
      <c r="E295" s="27">
        <v>186008600</v>
      </c>
      <c r="F295" s="27">
        <v>42138929</v>
      </c>
      <c r="G295" s="28">
        <f t="shared" si="56"/>
        <v>0.2265429071559057</v>
      </c>
      <c r="H295" s="29">
        <v>13578568</v>
      </c>
      <c r="I295" s="27">
        <v>14956537</v>
      </c>
      <c r="J295" s="30">
        <v>13603824</v>
      </c>
      <c r="K295" s="30">
        <v>42138929</v>
      </c>
      <c r="L295" s="29">
        <v>0</v>
      </c>
      <c r="M295" s="27">
        <v>0</v>
      </c>
      <c r="N295" s="30">
        <v>0</v>
      </c>
      <c r="O295" s="30">
        <v>0</v>
      </c>
      <c r="P295" s="29">
        <v>0</v>
      </c>
      <c r="Q295" s="27">
        <v>0</v>
      </c>
      <c r="R295" s="30">
        <v>0</v>
      </c>
      <c r="S295" s="30">
        <v>0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44985632</v>
      </c>
      <c r="E296" s="27">
        <v>44985632</v>
      </c>
      <c r="F296" s="27">
        <v>12236256</v>
      </c>
      <c r="G296" s="28">
        <f t="shared" si="56"/>
        <v>0.27200364774246144</v>
      </c>
      <c r="H296" s="29">
        <v>7430278</v>
      </c>
      <c r="I296" s="27">
        <v>2528615</v>
      </c>
      <c r="J296" s="30">
        <v>2277363</v>
      </c>
      <c r="K296" s="30">
        <v>12236256</v>
      </c>
      <c r="L296" s="29">
        <v>0</v>
      </c>
      <c r="M296" s="27">
        <v>0</v>
      </c>
      <c r="N296" s="30">
        <v>0</v>
      </c>
      <c r="O296" s="30">
        <v>0</v>
      </c>
      <c r="P296" s="29">
        <v>0</v>
      </c>
      <c r="Q296" s="27">
        <v>0</v>
      </c>
      <c r="R296" s="30">
        <v>0</v>
      </c>
      <c r="S296" s="30">
        <v>0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60024600</v>
      </c>
      <c r="E297" s="27">
        <v>60024600</v>
      </c>
      <c r="F297" s="27">
        <v>11236019</v>
      </c>
      <c r="G297" s="28">
        <f t="shared" si="56"/>
        <v>0.18719023533684523</v>
      </c>
      <c r="H297" s="29">
        <v>6235860</v>
      </c>
      <c r="I297" s="27">
        <v>5000159</v>
      </c>
      <c r="J297" s="30">
        <v>0</v>
      </c>
      <c r="K297" s="30">
        <v>11236019</v>
      </c>
      <c r="L297" s="29">
        <v>0</v>
      </c>
      <c r="M297" s="27">
        <v>0</v>
      </c>
      <c r="N297" s="30">
        <v>0</v>
      </c>
      <c r="O297" s="30">
        <v>0</v>
      </c>
      <c r="P297" s="29">
        <v>0</v>
      </c>
      <c r="Q297" s="27">
        <v>0</v>
      </c>
      <c r="R297" s="30">
        <v>0</v>
      </c>
      <c r="S297" s="30">
        <v>0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56710801</v>
      </c>
      <c r="E298" s="27">
        <v>56710801</v>
      </c>
      <c r="F298" s="27">
        <v>7952610</v>
      </c>
      <c r="G298" s="28">
        <f t="shared" si="56"/>
        <v>0.14023095882563888</v>
      </c>
      <c r="H298" s="29">
        <v>2018845</v>
      </c>
      <c r="I298" s="27">
        <v>2541002</v>
      </c>
      <c r="J298" s="30">
        <v>3392763</v>
      </c>
      <c r="K298" s="30">
        <v>7952610</v>
      </c>
      <c r="L298" s="29">
        <v>0</v>
      </c>
      <c r="M298" s="27">
        <v>0</v>
      </c>
      <c r="N298" s="30">
        <v>0</v>
      </c>
      <c r="O298" s="30">
        <v>0</v>
      </c>
      <c r="P298" s="29">
        <v>0</v>
      </c>
      <c r="Q298" s="27">
        <v>0</v>
      </c>
      <c r="R298" s="30">
        <v>0</v>
      </c>
      <c r="S298" s="30">
        <v>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96307000</v>
      </c>
      <c r="E299" s="27">
        <v>96307000</v>
      </c>
      <c r="F299" s="27">
        <v>16185215</v>
      </c>
      <c r="G299" s="28">
        <f t="shared" si="56"/>
        <v>0.1680585523378363</v>
      </c>
      <c r="H299" s="29">
        <v>5315060</v>
      </c>
      <c r="I299" s="27">
        <v>6191342</v>
      </c>
      <c r="J299" s="30">
        <v>4678813</v>
      </c>
      <c r="K299" s="30">
        <v>16185215</v>
      </c>
      <c r="L299" s="29">
        <v>0</v>
      </c>
      <c r="M299" s="27">
        <v>0</v>
      </c>
      <c r="N299" s="30">
        <v>0</v>
      </c>
      <c r="O299" s="30">
        <v>0</v>
      </c>
      <c r="P299" s="29">
        <v>0</v>
      </c>
      <c r="Q299" s="27">
        <v>0</v>
      </c>
      <c r="R299" s="30">
        <v>0</v>
      </c>
      <c r="S299" s="30">
        <v>0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129327000</v>
      </c>
      <c r="E300" s="27">
        <v>129327000</v>
      </c>
      <c r="F300" s="27">
        <v>32957359</v>
      </c>
      <c r="G300" s="28">
        <f t="shared" si="56"/>
        <v>0.2548374198736536</v>
      </c>
      <c r="H300" s="29">
        <v>12156080</v>
      </c>
      <c r="I300" s="27">
        <v>13833017</v>
      </c>
      <c r="J300" s="30">
        <v>6968262</v>
      </c>
      <c r="K300" s="30">
        <v>32957359</v>
      </c>
      <c r="L300" s="29">
        <v>0</v>
      </c>
      <c r="M300" s="27">
        <v>0</v>
      </c>
      <c r="N300" s="30">
        <v>0</v>
      </c>
      <c r="O300" s="30">
        <v>0</v>
      </c>
      <c r="P300" s="29">
        <v>0</v>
      </c>
      <c r="Q300" s="27">
        <v>0</v>
      </c>
      <c r="R300" s="30">
        <v>0</v>
      </c>
      <c r="S300" s="30">
        <v>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39284351</v>
      </c>
      <c r="E301" s="27">
        <v>39284351</v>
      </c>
      <c r="F301" s="27">
        <v>9964367</v>
      </c>
      <c r="G301" s="28">
        <f t="shared" si="56"/>
        <v>0.25364723474749523</v>
      </c>
      <c r="H301" s="29">
        <v>4137457</v>
      </c>
      <c r="I301" s="27">
        <v>2926801</v>
      </c>
      <c r="J301" s="30">
        <v>2900109</v>
      </c>
      <c r="K301" s="30">
        <v>9964367</v>
      </c>
      <c r="L301" s="29">
        <v>0</v>
      </c>
      <c r="M301" s="27">
        <v>0</v>
      </c>
      <c r="N301" s="30">
        <v>0</v>
      </c>
      <c r="O301" s="30">
        <v>0</v>
      </c>
      <c r="P301" s="29">
        <v>0</v>
      </c>
      <c r="Q301" s="27">
        <v>0</v>
      </c>
      <c r="R301" s="30">
        <v>0</v>
      </c>
      <c r="S301" s="30">
        <v>0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819530028</v>
      </c>
      <c r="E302" s="35">
        <f>SUM(E293:E301)</f>
        <v>819530028</v>
      </c>
      <c r="F302" s="35">
        <f>SUM(F293:F301)</f>
        <v>174775437</v>
      </c>
      <c r="G302" s="36">
        <f t="shared" si="56"/>
        <v>0.2132630056601172</v>
      </c>
      <c r="H302" s="37">
        <f aca="true" t="shared" si="59" ref="H302:W302">SUM(H293:H301)</f>
        <v>61000208</v>
      </c>
      <c r="I302" s="35">
        <f t="shared" si="59"/>
        <v>60524491</v>
      </c>
      <c r="J302" s="38">
        <f t="shared" si="59"/>
        <v>53250738</v>
      </c>
      <c r="K302" s="38">
        <f t="shared" si="59"/>
        <v>174775437</v>
      </c>
      <c r="L302" s="37">
        <f t="shared" si="59"/>
        <v>0</v>
      </c>
      <c r="M302" s="35">
        <f t="shared" si="59"/>
        <v>0</v>
      </c>
      <c r="N302" s="38">
        <f t="shared" si="59"/>
        <v>0</v>
      </c>
      <c r="O302" s="38">
        <f t="shared" si="59"/>
        <v>0</v>
      </c>
      <c r="P302" s="37">
        <f t="shared" si="59"/>
        <v>0</v>
      </c>
      <c r="Q302" s="35">
        <f t="shared" si="59"/>
        <v>0</v>
      </c>
      <c r="R302" s="38">
        <f t="shared" si="59"/>
        <v>0</v>
      </c>
      <c r="S302" s="38">
        <f t="shared" si="59"/>
        <v>0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20364950</v>
      </c>
      <c r="E303" s="27">
        <v>20364950</v>
      </c>
      <c r="F303" s="27">
        <v>2997526</v>
      </c>
      <c r="G303" s="28">
        <f t="shared" si="56"/>
        <v>0.14719044240226467</v>
      </c>
      <c r="H303" s="29">
        <v>1064363</v>
      </c>
      <c r="I303" s="27">
        <v>926116</v>
      </c>
      <c r="J303" s="30">
        <v>1007047</v>
      </c>
      <c r="K303" s="30">
        <v>2997526</v>
      </c>
      <c r="L303" s="29">
        <v>0</v>
      </c>
      <c r="M303" s="27">
        <v>0</v>
      </c>
      <c r="N303" s="30">
        <v>0</v>
      </c>
      <c r="O303" s="30">
        <v>0</v>
      </c>
      <c r="P303" s="29">
        <v>0</v>
      </c>
      <c r="Q303" s="27">
        <v>0</v>
      </c>
      <c r="R303" s="30">
        <v>0</v>
      </c>
      <c r="S303" s="30">
        <v>0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152666678</v>
      </c>
      <c r="E304" s="27">
        <v>152666678</v>
      </c>
      <c r="F304" s="27">
        <v>36302396</v>
      </c>
      <c r="G304" s="28">
        <f t="shared" si="56"/>
        <v>0.23778860243490724</v>
      </c>
      <c r="H304" s="29">
        <v>9906817</v>
      </c>
      <c r="I304" s="27">
        <v>14661119</v>
      </c>
      <c r="J304" s="30">
        <v>11734460</v>
      </c>
      <c r="K304" s="30">
        <v>36302396</v>
      </c>
      <c r="L304" s="29">
        <v>0</v>
      </c>
      <c r="M304" s="27">
        <v>0</v>
      </c>
      <c r="N304" s="30">
        <v>0</v>
      </c>
      <c r="O304" s="30">
        <v>0</v>
      </c>
      <c r="P304" s="29">
        <v>0</v>
      </c>
      <c r="Q304" s="27">
        <v>0</v>
      </c>
      <c r="R304" s="30">
        <v>0</v>
      </c>
      <c r="S304" s="30">
        <v>0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585008343</v>
      </c>
      <c r="E305" s="27">
        <v>585008343</v>
      </c>
      <c r="F305" s="27">
        <v>96702323</v>
      </c>
      <c r="G305" s="28">
        <f t="shared" si="56"/>
        <v>0.16530075879618694</v>
      </c>
      <c r="H305" s="29">
        <v>20297260</v>
      </c>
      <c r="I305" s="27">
        <v>38331147</v>
      </c>
      <c r="J305" s="30">
        <v>38073916</v>
      </c>
      <c r="K305" s="30">
        <v>96702323</v>
      </c>
      <c r="L305" s="29">
        <v>0</v>
      </c>
      <c r="M305" s="27">
        <v>0</v>
      </c>
      <c r="N305" s="30">
        <v>0</v>
      </c>
      <c r="O305" s="30">
        <v>0</v>
      </c>
      <c r="P305" s="29">
        <v>0</v>
      </c>
      <c r="Q305" s="27">
        <v>0</v>
      </c>
      <c r="R305" s="30">
        <v>0</v>
      </c>
      <c r="S305" s="30">
        <v>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45569469</v>
      </c>
      <c r="E306" s="27">
        <v>45569469</v>
      </c>
      <c r="F306" s="27">
        <v>8652301</v>
      </c>
      <c r="G306" s="28">
        <f t="shared" si="56"/>
        <v>0.18987056882317413</v>
      </c>
      <c r="H306" s="29">
        <v>8652301</v>
      </c>
      <c r="I306" s="27">
        <v>0</v>
      </c>
      <c r="J306" s="30">
        <v>0</v>
      </c>
      <c r="K306" s="30">
        <v>8652301</v>
      </c>
      <c r="L306" s="29">
        <v>0</v>
      </c>
      <c r="M306" s="27">
        <v>0</v>
      </c>
      <c r="N306" s="30">
        <v>0</v>
      </c>
      <c r="O306" s="30">
        <v>0</v>
      </c>
      <c r="P306" s="29">
        <v>0</v>
      </c>
      <c r="Q306" s="27">
        <v>0</v>
      </c>
      <c r="R306" s="30">
        <v>0</v>
      </c>
      <c r="S306" s="30">
        <v>0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168258000</v>
      </c>
      <c r="E307" s="27">
        <v>168258000</v>
      </c>
      <c r="F307" s="27">
        <v>28692524</v>
      </c>
      <c r="G307" s="28">
        <f t="shared" si="56"/>
        <v>0.17052695265604012</v>
      </c>
      <c r="H307" s="29">
        <v>17215193</v>
      </c>
      <c r="I307" s="27">
        <v>5497145</v>
      </c>
      <c r="J307" s="30">
        <v>5980186</v>
      </c>
      <c r="K307" s="30">
        <v>28692524</v>
      </c>
      <c r="L307" s="29">
        <v>0</v>
      </c>
      <c r="M307" s="27">
        <v>0</v>
      </c>
      <c r="N307" s="30">
        <v>0</v>
      </c>
      <c r="O307" s="30">
        <v>0</v>
      </c>
      <c r="P307" s="29">
        <v>0</v>
      </c>
      <c r="Q307" s="27">
        <v>0</v>
      </c>
      <c r="R307" s="30">
        <v>0</v>
      </c>
      <c r="S307" s="30">
        <v>0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66676000</v>
      </c>
      <c r="E308" s="27">
        <v>66676000</v>
      </c>
      <c r="F308" s="27">
        <v>12321097</v>
      </c>
      <c r="G308" s="28">
        <f t="shared" si="56"/>
        <v>0.18479058431819545</v>
      </c>
      <c r="H308" s="29">
        <v>3177028</v>
      </c>
      <c r="I308" s="27">
        <v>4448914</v>
      </c>
      <c r="J308" s="30">
        <v>4695155</v>
      </c>
      <c r="K308" s="30">
        <v>12321097</v>
      </c>
      <c r="L308" s="29">
        <v>0</v>
      </c>
      <c r="M308" s="27">
        <v>0</v>
      </c>
      <c r="N308" s="30">
        <v>0</v>
      </c>
      <c r="O308" s="30">
        <v>0</v>
      </c>
      <c r="P308" s="29">
        <v>0</v>
      </c>
      <c r="Q308" s="27">
        <v>0</v>
      </c>
      <c r="R308" s="30">
        <v>0</v>
      </c>
      <c r="S308" s="30">
        <v>0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54747870</v>
      </c>
      <c r="E309" s="27">
        <v>54747870</v>
      </c>
      <c r="F309" s="27">
        <v>12600263</v>
      </c>
      <c r="G309" s="28">
        <f t="shared" si="56"/>
        <v>0.2301507437640953</v>
      </c>
      <c r="H309" s="29">
        <v>4143868</v>
      </c>
      <c r="I309" s="27">
        <v>4199450</v>
      </c>
      <c r="J309" s="30">
        <v>4256945</v>
      </c>
      <c r="K309" s="30">
        <v>12600263</v>
      </c>
      <c r="L309" s="29">
        <v>0</v>
      </c>
      <c r="M309" s="27">
        <v>0</v>
      </c>
      <c r="N309" s="30">
        <v>0</v>
      </c>
      <c r="O309" s="30">
        <v>0</v>
      </c>
      <c r="P309" s="29">
        <v>0</v>
      </c>
      <c r="Q309" s="27">
        <v>0</v>
      </c>
      <c r="R309" s="30">
        <v>0</v>
      </c>
      <c r="S309" s="30">
        <v>0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1093291310</v>
      </c>
      <c r="E310" s="35">
        <f>SUM(E303:E309)</f>
        <v>1093291310</v>
      </c>
      <c r="F310" s="35">
        <f>SUM(F303:F309)</f>
        <v>198268430</v>
      </c>
      <c r="G310" s="36">
        <f t="shared" si="56"/>
        <v>0.1813500465854796</v>
      </c>
      <c r="H310" s="37">
        <f aca="true" t="shared" si="60" ref="H310:W310">SUM(H303:H309)</f>
        <v>64456830</v>
      </c>
      <c r="I310" s="35">
        <f t="shared" si="60"/>
        <v>68063891</v>
      </c>
      <c r="J310" s="38">
        <f t="shared" si="60"/>
        <v>65747709</v>
      </c>
      <c r="K310" s="38">
        <f t="shared" si="60"/>
        <v>198268430</v>
      </c>
      <c r="L310" s="37">
        <f t="shared" si="60"/>
        <v>0</v>
      </c>
      <c r="M310" s="35">
        <f t="shared" si="60"/>
        <v>0</v>
      </c>
      <c r="N310" s="38">
        <f t="shared" si="60"/>
        <v>0</v>
      </c>
      <c r="O310" s="38">
        <f t="shared" si="60"/>
        <v>0</v>
      </c>
      <c r="P310" s="37">
        <f t="shared" si="60"/>
        <v>0</v>
      </c>
      <c r="Q310" s="35">
        <f t="shared" si="60"/>
        <v>0</v>
      </c>
      <c r="R310" s="38">
        <f t="shared" si="60"/>
        <v>0</v>
      </c>
      <c r="S310" s="38">
        <f t="shared" si="60"/>
        <v>0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1495603395</v>
      </c>
      <c r="E311" s="27">
        <v>1495603395</v>
      </c>
      <c r="F311" s="27">
        <v>419517498</v>
      </c>
      <c r="G311" s="28">
        <f t="shared" si="56"/>
        <v>0.280500498596421</v>
      </c>
      <c r="H311" s="29">
        <v>79022938</v>
      </c>
      <c r="I311" s="27">
        <v>85806659</v>
      </c>
      <c r="J311" s="30">
        <v>254687901</v>
      </c>
      <c r="K311" s="30">
        <v>419517498</v>
      </c>
      <c r="L311" s="29">
        <v>0</v>
      </c>
      <c r="M311" s="27">
        <v>0</v>
      </c>
      <c r="N311" s="30">
        <v>0</v>
      </c>
      <c r="O311" s="30">
        <v>0</v>
      </c>
      <c r="P311" s="29">
        <v>0</v>
      </c>
      <c r="Q311" s="27">
        <v>0</v>
      </c>
      <c r="R311" s="30">
        <v>0</v>
      </c>
      <c r="S311" s="30">
        <v>0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107595000</v>
      </c>
      <c r="E312" s="27">
        <v>107595000</v>
      </c>
      <c r="F312" s="27">
        <v>19413213</v>
      </c>
      <c r="G312" s="28">
        <f t="shared" si="56"/>
        <v>0.1804285793949533</v>
      </c>
      <c r="H312" s="29">
        <v>7418380</v>
      </c>
      <c r="I312" s="27">
        <v>7661471</v>
      </c>
      <c r="J312" s="30">
        <v>4333362</v>
      </c>
      <c r="K312" s="30">
        <v>19413213</v>
      </c>
      <c r="L312" s="29">
        <v>0</v>
      </c>
      <c r="M312" s="27">
        <v>0</v>
      </c>
      <c r="N312" s="30">
        <v>0</v>
      </c>
      <c r="O312" s="30">
        <v>0</v>
      </c>
      <c r="P312" s="29">
        <v>0</v>
      </c>
      <c r="Q312" s="27">
        <v>0</v>
      </c>
      <c r="R312" s="30">
        <v>0</v>
      </c>
      <c r="S312" s="30">
        <v>0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105531988</v>
      </c>
      <c r="E313" s="27">
        <v>105531988</v>
      </c>
      <c r="F313" s="27">
        <v>22483436</v>
      </c>
      <c r="G313" s="28">
        <f t="shared" si="56"/>
        <v>0.21304854031556764</v>
      </c>
      <c r="H313" s="29">
        <v>4481125</v>
      </c>
      <c r="I313" s="27">
        <v>3966429</v>
      </c>
      <c r="J313" s="30">
        <v>14035882</v>
      </c>
      <c r="K313" s="30">
        <v>22483436</v>
      </c>
      <c r="L313" s="29">
        <v>0</v>
      </c>
      <c r="M313" s="27">
        <v>0</v>
      </c>
      <c r="N313" s="30">
        <v>0</v>
      </c>
      <c r="O313" s="30">
        <v>0</v>
      </c>
      <c r="P313" s="29">
        <v>0</v>
      </c>
      <c r="Q313" s="27">
        <v>0</v>
      </c>
      <c r="R313" s="30">
        <v>0</v>
      </c>
      <c r="S313" s="30">
        <v>0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187545286</v>
      </c>
      <c r="E314" s="27">
        <v>187545286</v>
      </c>
      <c r="F314" s="27">
        <v>38613809</v>
      </c>
      <c r="G314" s="28">
        <f t="shared" si="56"/>
        <v>0.20589058687404171</v>
      </c>
      <c r="H314" s="29">
        <v>11059599</v>
      </c>
      <c r="I314" s="27">
        <v>13111536</v>
      </c>
      <c r="J314" s="30">
        <v>14442674</v>
      </c>
      <c r="K314" s="30">
        <v>38613809</v>
      </c>
      <c r="L314" s="29">
        <v>0</v>
      </c>
      <c r="M314" s="27">
        <v>0</v>
      </c>
      <c r="N314" s="30">
        <v>0</v>
      </c>
      <c r="O314" s="30">
        <v>0</v>
      </c>
      <c r="P314" s="29">
        <v>0</v>
      </c>
      <c r="Q314" s="27">
        <v>0</v>
      </c>
      <c r="R314" s="30">
        <v>0</v>
      </c>
      <c r="S314" s="30">
        <v>0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121160790</v>
      </c>
      <c r="E315" s="27">
        <v>121160790</v>
      </c>
      <c r="F315" s="27">
        <v>17524174</v>
      </c>
      <c r="G315" s="28">
        <f t="shared" si="56"/>
        <v>0.14463568618197356</v>
      </c>
      <c r="H315" s="29">
        <v>4589883</v>
      </c>
      <c r="I315" s="27">
        <v>5372240</v>
      </c>
      <c r="J315" s="30">
        <v>7562051</v>
      </c>
      <c r="K315" s="30">
        <v>17524174</v>
      </c>
      <c r="L315" s="29">
        <v>0</v>
      </c>
      <c r="M315" s="27">
        <v>0</v>
      </c>
      <c r="N315" s="30">
        <v>0</v>
      </c>
      <c r="O315" s="30">
        <v>0</v>
      </c>
      <c r="P315" s="29">
        <v>0</v>
      </c>
      <c r="Q315" s="27">
        <v>0</v>
      </c>
      <c r="R315" s="30">
        <v>0</v>
      </c>
      <c r="S315" s="30">
        <v>0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2017436459</v>
      </c>
      <c r="E316" s="57">
        <f>SUM(E311:E315)</f>
        <v>2017436459</v>
      </c>
      <c r="F316" s="57">
        <f>SUM(F311:F315)</f>
        <v>517552130</v>
      </c>
      <c r="G316" s="58">
        <f t="shared" si="56"/>
        <v>0.2565394948084459</v>
      </c>
      <c r="H316" s="59">
        <f aca="true" t="shared" si="61" ref="H316:W316">SUM(H311:H315)</f>
        <v>106571925</v>
      </c>
      <c r="I316" s="57">
        <f t="shared" si="61"/>
        <v>115918335</v>
      </c>
      <c r="J316" s="60">
        <f t="shared" si="61"/>
        <v>295061870</v>
      </c>
      <c r="K316" s="60">
        <f t="shared" si="61"/>
        <v>517552130</v>
      </c>
      <c r="L316" s="59">
        <f t="shared" si="61"/>
        <v>0</v>
      </c>
      <c r="M316" s="57">
        <f t="shared" si="61"/>
        <v>0</v>
      </c>
      <c r="N316" s="60">
        <f t="shared" si="61"/>
        <v>0</v>
      </c>
      <c r="O316" s="60">
        <f t="shared" si="61"/>
        <v>0</v>
      </c>
      <c r="P316" s="59">
        <f t="shared" si="61"/>
        <v>0</v>
      </c>
      <c r="Q316" s="57">
        <f t="shared" si="61"/>
        <v>0</v>
      </c>
      <c r="R316" s="60">
        <f t="shared" si="61"/>
        <v>0</v>
      </c>
      <c r="S316" s="60">
        <f t="shared" si="61"/>
        <v>0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5171248737</v>
      </c>
      <c r="E317" s="43">
        <f>SUM(E280:E283,E285:E291,E293:E301,E303:E309,E311:E315)</f>
        <v>5171248737</v>
      </c>
      <c r="F317" s="43">
        <f>SUM(F280:F283,F285:F291,F293:F301,F303:F309,F311:F315)</f>
        <v>1153065807</v>
      </c>
      <c r="G317" s="44">
        <f t="shared" si="56"/>
        <v>0.2229762801293772</v>
      </c>
      <c r="H317" s="45">
        <f aca="true" t="shared" si="62" ref="H317:W317">SUM(H280:H283,H285:H291,H293:H301,H303:H309,H311:H315)</f>
        <v>306189443</v>
      </c>
      <c r="I317" s="43">
        <f t="shared" si="62"/>
        <v>333300394</v>
      </c>
      <c r="J317" s="46">
        <f t="shared" si="62"/>
        <v>513575970</v>
      </c>
      <c r="K317" s="46">
        <f t="shared" si="62"/>
        <v>1153065807</v>
      </c>
      <c r="L317" s="45">
        <f t="shared" si="62"/>
        <v>0</v>
      </c>
      <c r="M317" s="43">
        <f t="shared" si="62"/>
        <v>0</v>
      </c>
      <c r="N317" s="46">
        <f t="shared" si="62"/>
        <v>0</v>
      </c>
      <c r="O317" s="46">
        <f t="shared" si="62"/>
        <v>0</v>
      </c>
      <c r="P317" s="45">
        <f t="shared" si="62"/>
        <v>0</v>
      </c>
      <c r="Q317" s="43">
        <f t="shared" si="62"/>
        <v>0</v>
      </c>
      <c r="R317" s="46">
        <f t="shared" si="62"/>
        <v>0</v>
      </c>
      <c r="S317" s="46">
        <f t="shared" si="62"/>
        <v>0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26144082208</v>
      </c>
      <c r="E320" s="27">
        <v>26129479048</v>
      </c>
      <c r="F320" s="27">
        <v>5877420100</v>
      </c>
      <c r="G320" s="28">
        <f aca="true" t="shared" si="63" ref="G320:G357">IF($D320=0,0,$F320/$D320)</f>
        <v>0.22480881345307005</v>
      </c>
      <c r="H320" s="29">
        <v>1208796212</v>
      </c>
      <c r="I320" s="27">
        <v>2357010877</v>
      </c>
      <c r="J320" s="30">
        <v>2311613011</v>
      </c>
      <c r="K320" s="30">
        <v>5877420100</v>
      </c>
      <c r="L320" s="29">
        <v>0</v>
      </c>
      <c r="M320" s="27">
        <v>0</v>
      </c>
      <c r="N320" s="30">
        <v>0</v>
      </c>
      <c r="O320" s="30">
        <v>0</v>
      </c>
      <c r="P320" s="29">
        <v>0</v>
      </c>
      <c r="Q320" s="27">
        <v>0</v>
      </c>
      <c r="R320" s="30">
        <v>0</v>
      </c>
      <c r="S320" s="30">
        <v>0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26144082208</v>
      </c>
      <c r="E321" s="35">
        <f>E320</f>
        <v>26129479048</v>
      </c>
      <c r="F321" s="35">
        <f>F320</f>
        <v>5877420100</v>
      </c>
      <c r="G321" s="36">
        <f t="shared" si="63"/>
        <v>0.22480881345307005</v>
      </c>
      <c r="H321" s="37">
        <f aca="true" t="shared" si="64" ref="H321:W321">H320</f>
        <v>1208796212</v>
      </c>
      <c r="I321" s="35">
        <f t="shared" si="64"/>
        <v>2357010877</v>
      </c>
      <c r="J321" s="38">
        <f t="shared" si="64"/>
        <v>2311613011</v>
      </c>
      <c r="K321" s="38">
        <f t="shared" si="64"/>
        <v>5877420100</v>
      </c>
      <c r="L321" s="37">
        <f t="shared" si="64"/>
        <v>0</v>
      </c>
      <c r="M321" s="35">
        <f t="shared" si="64"/>
        <v>0</v>
      </c>
      <c r="N321" s="38">
        <f t="shared" si="64"/>
        <v>0</v>
      </c>
      <c r="O321" s="38">
        <f t="shared" si="64"/>
        <v>0</v>
      </c>
      <c r="P321" s="37">
        <f t="shared" si="64"/>
        <v>0</v>
      </c>
      <c r="Q321" s="35">
        <f t="shared" si="64"/>
        <v>0</v>
      </c>
      <c r="R321" s="38">
        <f t="shared" si="64"/>
        <v>0</v>
      </c>
      <c r="S321" s="38">
        <f t="shared" si="64"/>
        <v>0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212653313</v>
      </c>
      <c r="E322" s="27">
        <v>212653313</v>
      </c>
      <c r="F322" s="27">
        <v>43477190</v>
      </c>
      <c r="G322" s="28">
        <f t="shared" si="63"/>
        <v>0.2044510352867157</v>
      </c>
      <c r="H322" s="29">
        <v>14537207</v>
      </c>
      <c r="I322" s="27">
        <v>13431881</v>
      </c>
      <c r="J322" s="30">
        <v>15508102</v>
      </c>
      <c r="K322" s="30">
        <v>43477190</v>
      </c>
      <c r="L322" s="29">
        <v>0</v>
      </c>
      <c r="M322" s="27">
        <v>0</v>
      </c>
      <c r="N322" s="30">
        <v>0</v>
      </c>
      <c r="O322" s="30">
        <v>0</v>
      </c>
      <c r="P322" s="29">
        <v>0</v>
      </c>
      <c r="Q322" s="27">
        <v>0</v>
      </c>
      <c r="R322" s="30">
        <v>0</v>
      </c>
      <c r="S322" s="30">
        <v>0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173097000</v>
      </c>
      <c r="E323" s="27">
        <v>173097000</v>
      </c>
      <c r="F323" s="27">
        <v>41142503</v>
      </c>
      <c r="G323" s="28">
        <f t="shared" si="63"/>
        <v>0.237684668134052</v>
      </c>
      <c r="H323" s="29">
        <v>10633298</v>
      </c>
      <c r="I323" s="27">
        <v>16390672</v>
      </c>
      <c r="J323" s="30">
        <v>14118533</v>
      </c>
      <c r="K323" s="30">
        <v>41142503</v>
      </c>
      <c r="L323" s="29">
        <v>0</v>
      </c>
      <c r="M323" s="27">
        <v>0</v>
      </c>
      <c r="N323" s="30">
        <v>0</v>
      </c>
      <c r="O323" s="30">
        <v>0</v>
      </c>
      <c r="P323" s="29">
        <v>0</v>
      </c>
      <c r="Q323" s="27">
        <v>0</v>
      </c>
      <c r="R323" s="30">
        <v>0</v>
      </c>
      <c r="S323" s="30">
        <v>0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209828570</v>
      </c>
      <c r="E324" s="27">
        <v>209828570</v>
      </c>
      <c r="F324" s="27">
        <v>51393782</v>
      </c>
      <c r="G324" s="28">
        <f t="shared" si="63"/>
        <v>0.24493224159131427</v>
      </c>
      <c r="H324" s="29">
        <v>20060206</v>
      </c>
      <c r="I324" s="27">
        <v>18303835</v>
      </c>
      <c r="J324" s="30">
        <v>13029741</v>
      </c>
      <c r="K324" s="30">
        <v>51393782</v>
      </c>
      <c r="L324" s="29">
        <v>0</v>
      </c>
      <c r="M324" s="27">
        <v>0</v>
      </c>
      <c r="N324" s="30">
        <v>0</v>
      </c>
      <c r="O324" s="30">
        <v>0</v>
      </c>
      <c r="P324" s="29">
        <v>0</v>
      </c>
      <c r="Q324" s="27">
        <v>0</v>
      </c>
      <c r="R324" s="30">
        <v>0</v>
      </c>
      <c r="S324" s="30">
        <v>0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757586465</v>
      </c>
      <c r="E325" s="27">
        <v>758709460</v>
      </c>
      <c r="F325" s="27">
        <v>160434095</v>
      </c>
      <c r="G325" s="28">
        <f t="shared" si="63"/>
        <v>0.21177001228500036</v>
      </c>
      <c r="H325" s="29">
        <v>29483950</v>
      </c>
      <c r="I325" s="27">
        <v>68071640</v>
      </c>
      <c r="J325" s="30">
        <v>62878505</v>
      </c>
      <c r="K325" s="30">
        <v>160434095</v>
      </c>
      <c r="L325" s="29">
        <v>0</v>
      </c>
      <c r="M325" s="27">
        <v>0</v>
      </c>
      <c r="N325" s="30">
        <v>0</v>
      </c>
      <c r="O325" s="30">
        <v>0</v>
      </c>
      <c r="P325" s="29">
        <v>0</v>
      </c>
      <c r="Q325" s="27">
        <v>0</v>
      </c>
      <c r="R325" s="30">
        <v>0</v>
      </c>
      <c r="S325" s="30">
        <v>0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470108184</v>
      </c>
      <c r="E326" s="27">
        <v>470108184</v>
      </c>
      <c r="F326" s="27">
        <v>92035353</v>
      </c>
      <c r="G326" s="28">
        <f t="shared" si="63"/>
        <v>0.19577483679799115</v>
      </c>
      <c r="H326" s="29">
        <v>19575240</v>
      </c>
      <c r="I326" s="27">
        <v>34758035</v>
      </c>
      <c r="J326" s="30">
        <v>37702078</v>
      </c>
      <c r="K326" s="30">
        <v>92035353</v>
      </c>
      <c r="L326" s="29">
        <v>0</v>
      </c>
      <c r="M326" s="27">
        <v>0</v>
      </c>
      <c r="N326" s="30">
        <v>0</v>
      </c>
      <c r="O326" s="30">
        <v>0</v>
      </c>
      <c r="P326" s="29">
        <v>0</v>
      </c>
      <c r="Q326" s="27">
        <v>0</v>
      </c>
      <c r="R326" s="30">
        <v>0</v>
      </c>
      <c r="S326" s="30">
        <v>0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269805560</v>
      </c>
      <c r="E327" s="27">
        <v>269805560</v>
      </c>
      <c r="F327" s="27">
        <v>57583818</v>
      </c>
      <c r="G327" s="28">
        <f t="shared" si="63"/>
        <v>0.21342709913020325</v>
      </c>
      <c r="H327" s="29">
        <v>19691932</v>
      </c>
      <c r="I327" s="27">
        <v>16566510</v>
      </c>
      <c r="J327" s="30">
        <v>21325376</v>
      </c>
      <c r="K327" s="30">
        <v>57583818</v>
      </c>
      <c r="L327" s="29">
        <v>0</v>
      </c>
      <c r="M327" s="27">
        <v>0</v>
      </c>
      <c r="N327" s="30">
        <v>0</v>
      </c>
      <c r="O327" s="30">
        <v>0</v>
      </c>
      <c r="P327" s="29">
        <v>0</v>
      </c>
      <c r="Q327" s="27">
        <v>0</v>
      </c>
      <c r="R327" s="30">
        <v>0</v>
      </c>
      <c r="S327" s="30">
        <v>0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2093079092</v>
      </c>
      <c r="E328" s="35">
        <f>SUM(E322:E327)</f>
        <v>2094202087</v>
      </c>
      <c r="F328" s="35">
        <f>SUM(F322:F327)</f>
        <v>446066741</v>
      </c>
      <c r="G328" s="36">
        <f t="shared" si="63"/>
        <v>0.21311509092270842</v>
      </c>
      <c r="H328" s="37">
        <f aca="true" t="shared" si="65" ref="H328:W328">SUM(H322:H327)</f>
        <v>113981833</v>
      </c>
      <c r="I328" s="35">
        <f t="shared" si="65"/>
        <v>167522573</v>
      </c>
      <c r="J328" s="38">
        <f t="shared" si="65"/>
        <v>164562335</v>
      </c>
      <c r="K328" s="38">
        <f t="shared" si="65"/>
        <v>446066741</v>
      </c>
      <c r="L328" s="37">
        <f t="shared" si="65"/>
        <v>0</v>
      </c>
      <c r="M328" s="35">
        <f t="shared" si="65"/>
        <v>0</v>
      </c>
      <c r="N328" s="38">
        <f t="shared" si="65"/>
        <v>0</v>
      </c>
      <c r="O328" s="38">
        <f t="shared" si="65"/>
        <v>0</v>
      </c>
      <c r="P328" s="37">
        <f t="shared" si="65"/>
        <v>0</v>
      </c>
      <c r="Q328" s="35">
        <f t="shared" si="65"/>
        <v>0</v>
      </c>
      <c r="R328" s="38">
        <f t="shared" si="65"/>
        <v>0</v>
      </c>
      <c r="S328" s="38">
        <f t="shared" si="65"/>
        <v>0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399527457</v>
      </c>
      <c r="E329" s="27">
        <v>399527457</v>
      </c>
      <c r="F329" s="27">
        <v>70739027</v>
      </c>
      <c r="G329" s="28">
        <f t="shared" si="63"/>
        <v>0.17705673480158335</v>
      </c>
      <c r="H329" s="29">
        <v>12322544</v>
      </c>
      <c r="I329" s="27">
        <v>23801275</v>
      </c>
      <c r="J329" s="30">
        <v>34615208</v>
      </c>
      <c r="K329" s="30">
        <v>70739027</v>
      </c>
      <c r="L329" s="29">
        <v>0</v>
      </c>
      <c r="M329" s="27">
        <v>0</v>
      </c>
      <c r="N329" s="30">
        <v>0</v>
      </c>
      <c r="O329" s="30">
        <v>0</v>
      </c>
      <c r="P329" s="29">
        <v>0</v>
      </c>
      <c r="Q329" s="27">
        <v>0</v>
      </c>
      <c r="R329" s="30">
        <v>0</v>
      </c>
      <c r="S329" s="30">
        <v>0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1451395836</v>
      </c>
      <c r="E330" s="27">
        <v>1451395836</v>
      </c>
      <c r="F330" s="27">
        <v>283888594</v>
      </c>
      <c r="G330" s="28">
        <f t="shared" si="63"/>
        <v>0.19559694671743566</v>
      </c>
      <c r="H330" s="29">
        <v>45716053</v>
      </c>
      <c r="I330" s="27">
        <v>120147135</v>
      </c>
      <c r="J330" s="30">
        <v>118025406</v>
      </c>
      <c r="K330" s="30">
        <v>283888594</v>
      </c>
      <c r="L330" s="29">
        <v>0</v>
      </c>
      <c r="M330" s="27">
        <v>0</v>
      </c>
      <c r="N330" s="30">
        <v>0</v>
      </c>
      <c r="O330" s="30">
        <v>0</v>
      </c>
      <c r="P330" s="29">
        <v>0</v>
      </c>
      <c r="Q330" s="27">
        <v>0</v>
      </c>
      <c r="R330" s="30">
        <v>0</v>
      </c>
      <c r="S330" s="30">
        <v>0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1000960845</v>
      </c>
      <c r="E331" s="27">
        <v>1001949734</v>
      </c>
      <c r="F331" s="27">
        <v>169257545</v>
      </c>
      <c r="G331" s="28">
        <f t="shared" si="63"/>
        <v>0.16909507084665235</v>
      </c>
      <c r="H331" s="29">
        <v>33894611</v>
      </c>
      <c r="I331" s="27">
        <v>62832993</v>
      </c>
      <c r="J331" s="30">
        <v>72529941</v>
      </c>
      <c r="K331" s="30">
        <v>169257545</v>
      </c>
      <c r="L331" s="29">
        <v>0</v>
      </c>
      <c r="M331" s="27">
        <v>0</v>
      </c>
      <c r="N331" s="30">
        <v>0</v>
      </c>
      <c r="O331" s="30">
        <v>0</v>
      </c>
      <c r="P331" s="29">
        <v>0</v>
      </c>
      <c r="Q331" s="27">
        <v>0</v>
      </c>
      <c r="R331" s="30">
        <v>0</v>
      </c>
      <c r="S331" s="30">
        <v>0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736379740</v>
      </c>
      <c r="E332" s="27">
        <v>745092982</v>
      </c>
      <c r="F332" s="27">
        <v>151546881</v>
      </c>
      <c r="G332" s="28">
        <f t="shared" si="63"/>
        <v>0.20579990563021194</v>
      </c>
      <c r="H332" s="29">
        <v>25799172</v>
      </c>
      <c r="I332" s="27">
        <v>70729814</v>
      </c>
      <c r="J332" s="30">
        <v>55017895</v>
      </c>
      <c r="K332" s="30">
        <v>151546881</v>
      </c>
      <c r="L332" s="29">
        <v>0</v>
      </c>
      <c r="M332" s="27">
        <v>0</v>
      </c>
      <c r="N332" s="30">
        <v>0</v>
      </c>
      <c r="O332" s="30">
        <v>0</v>
      </c>
      <c r="P332" s="29">
        <v>0</v>
      </c>
      <c r="Q332" s="27">
        <v>0</v>
      </c>
      <c r="R332" s="30">
        <v>0</v>
      </c>
      <c r="S332" s="30">
        <v>0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456307310</v>
      </c>
      <c r="E333" s="27">
        <v>456417310</v>
      </c>
      <c r="F333" s="27">
        <v>99813842</v>
      </c>
      <c r="G333" s="28">
        <f t="shared" si="63"/>
        <v>0.21874258819127837</v>
      </c>
      <c r="H333" s="29">
        <v>33337464</v>
      </c>
      <c r="I333" s="27">
        <v>36964961</v>
      </c>
      <c r="J333" s="30">
        <v>29511417</v>
      </c>
      <c r="K333" s="30">
        <v>99813842</v>
      </c>
      <c r="L333" s="29">
        <v>0</v>
      </c>
      <c r="M333" s="27">
        <v>0</v>
      </c>
      <c r="N333" s="30">
        <v>0</v>
      </c>
      <c r="O333" s="30">
        <v>0</v>
      </c>
      <c r="P333" s="29">
        <v>0</v>
      </c>
      <c r="Q333" s="27">
        <v>0</v>
      </c>
      <c r="R333" s="30">
        <v>0</v>
      </c>
      <c r="S333" s="30">
        <v>0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325294648</v>
      </c>
      <c r="E334" s="27">
        <v>347034915</v>
      </c>
      <c r="F334" s="27">
        <v>55484788</v>
      </c>
      <c r="G334" s="28">
        <f t="shared" si="63"/>
        <v>0.17056778628586597</v>
      </c>
      <c r="H334" s="29">
        <v>18033705</v>
      </c>
      <c r="I334" s="27">
        <v>14767295</v>
      </c>
      <c r="J334" s="30">
        <v>22683788</v>
      </c>
      <c r="K334" s="30">
        <v>55484788</v>
      </c>
      <c r="L334" s="29">
        <v>0</v>
      </c>
      <c r="M334" s="27">
        <v>0</v>
      </c>
      <c r="N334" s="30">
        <v>0</v>
      </c>
      <c r="O334" s="30">
        <v>0</v>
      </c>
      <c r="P334" s="29">
        <v>0</v>
      </c>
      <c r="Q334" s="27">
        <v>0</v>
      </c>
      <c r="R334" s="30">
        <v>0</v>
      </c>
      <c r="S334" s="30">
        <v>0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4369865836</v>
      </c>
      <c r="E335" s="35">
        <f>SUM(E329:E334)</f>
        <v>4401418234</v>
      </c>
      <c r="F335" s="35">
        <f>SUM(F329:F334)</f>
        <v>830730677</v>
      </c>
      <c r="G335" s="36">
        <f t="shared" si="63"/>
        <v>0.1901043895115136</v>
      </c>
      <c r="H335" s="37">
        <f aca="true" t="shared" si="66" ref="H335:W335">SUM(H329:H334)</f>
        <v>169103549</v>
      </c>
      <c r="I335" s="35">
        <f t="shared" si="66"/>
        <v>329243473</v>
      </c>
      <c r="J335" s="38">
        <f t="shared" si="66"/>
        <v>332383655</v>
      </c>
      <c r="K335" s="38">
        <f t="shared" si="66"/>
        <v>830730677</v>
      </c>
      <c r="L335" s="37">
        <f t="shared" si="66"/>
        <v>0</v>
      </c>
      <c r="M335" s="35">
        <f t="shared" si="66"/>
        <v>0</v>
      </c>
      <c r="N335" s="38">
        <f t="shared" si="66"/>
        <v>0</v>
      </c>
      <c r="O335" s="38">
        <f t="shared" si="66"/>
        <v>0</v>
      </c>
      <c r="P335" s="37">
        <f t="shared" si="66"/>
        <v>0</v>
      </c>
      <c r="Q335" s="35">
        <f t="shared" si="66"/>
        <v>0</v>
      </c>
      <c r="R335" s="38">
        <f t="shared" si="66"/>
        <v>0</v>
      </c>
      <c r="S335" s="38">
        <f t="shared" si="66"/>
        <v>0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328592203</v>
      </c>
      <c r="E336" s="27">
        <v>328592203</v>
      </c>
      <c r="F336" s="27">
        <v>60943565</v>
      </c>
      <c r="G336" s="28">
        <f t="shared" si="63"/>
        <v>0.18546868867731472</v>
      </c>
      <c r="H336" s="29">
        <v>14022218</v>
      </c>
      <c r="I336" s="27">
        <v>22601813</v>
      </c>
      <c r="J336" s="30">
        <v>24319534</v>
      </c>
      <c r="K336" s="30">
        <v>60943565</v>
      </c>
      <c r="L336" s="29">
        <v>0</v>
      </c>
      <c r="M336" s="27">
        <v>0</v>
      </c>
      <c r="N336" s="30">
        <v>0</v>
      </c>
      <c r="O336" s="30">
        <v>0</v>
      </c>
      <c r="P336" s="29">
        <v>0</v>
      </c>
      <c r="Q336" s="27">
        <v>0</v>
      </c>
      <c r="R336" s="30">
        <v>0</v>
      </c>
      <c r="S336" s="30">
        <v>0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824059174</v>
      </c>
      <c r="E337" s="27">
        <v>824059174</v>
      </c>
      <c r="F337" s="27">
        <v>167895655</v>
      </c>
      <c r="G337" s="28">
        <f t="shared" si="63"/>
        <v>0.203742231501448</v>
      </c>
      <c r="H337" s="29">
        <v>38785668</v>
      </c>
      <c r="I337" s="27">
        <v>66423239</v>
      </c>
      <c r="J337" s="30">
        <v>62686748</v>
      </c>
      <c r="K337" s="30">
        <v>167895655</v>
      </c>
      <c r="L337" s="29">
        <v>0</v>
      </c>
      <c r="M337" s="27">
        <v>0</v>
      </c>
      <c r="N337" s="30">
        <v>0</v>
      </c>
      <c r="O337" s="30">
        <v>0</v>
      </c>
      <c r="P337" s="29">
        <v>0</v>
      </c>
      <c r="Q337" s="27">
        <v>0</v>
      </c>
      <c r="R337" s="30">
        <v>0</v>
      </c>
      <c r="S337" s="30">
        <v>0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230483542</v>
      </c>
      <c r="E338" s="27">
        <v>234286486</v>
      </c>
      <c r="F338" s="27">
        <v>40827509</v>
      </c>
      <c r="G338" s="28">
        <f t="shared" si="63"/>
        <v>0.1771385004140556</v>
      </c>
      <c r="H338" s="29">
        <v>13545789</v>
      </c>
      <c r="I338" s="27">
        <v>12229901</v>
      </c>
      <c r="J338" s="30">
        <v>15051819</v>
      </c>
      <c r="K338" s="30">
        <v>40827509</v>
      </c>
      <c r="L338" s="29">
        <v>0</v>
      </c>
      <c r="M338" s="27">
        <v>0</v>
      </c>
      <c r="N338" s="30">
        <v>0</v>
      </c>
      <c r="O338" s="30">
        <v>0</v>
      </c>
      <c r="P338" s="29">
        <v>0</v>
      </c>
      <c r="Q338" s="27">
        <v>0</v>
      </c>
      <c r="R338" s="30">
        <v>0</v>
      </c>
      <c r="S338" s="30">
        <v>0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178416863</v>
      </c>
      <c r="E339" s="27">
        <v>178416863</v>
      </c>
      <c r="F339" s="27">
        <v>28221258</v>
      </c>
      <c r="G339" s="28">
        <f t="shared" si="63"/>
        <v>0.15817595671996543</v>
      </c>
      <c r="H339" s="29">
        <v>9962449</v>
      </c>
      <c r="I339" s="27">
        <v>7294305</v>
      </c>
      <c r="J339" s="30">
        <v>10964504</v>
      </c>
      <c r="K339" s="30">
        <v>28221258</v>
      </c>
      <c r="L339" s="29">
        <v>0</v>
      </c>
      <c r="M339" s="27">
        <v>0</v>
      </c>
      <c r="N339" s="30">
        <v>0</v>
      </c>
      <c r="O339" s="30">
        <v>0</v>
      </c>
      <c r="P339" s="29">
        <v>0</v>
      </c>
      <c r="Q339" s="27">
        <v>0</v>
      </c>
      <c r="R339" s="30">
        <v>0</v>
      </c>
      <c r="S339" s="30">
        <v>0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112034170</v>
      </c>
      <c r="E340" s="27">
        <v>112034170</v>
      </c>
      <c r="F340" s="27">
        <v>26991429</v>
      </c>
      <c r="G340" s="28">
        <f t="shared" si="63"/>
        <v>0.2409213992481044</v>
      </c>
      <c r="H340" s="29">
        <v>6504772</v>
      </c>
      <c r="I340" s="27">
        <v>8423247</v>
      </c>
      <c r="J340" s="30">
        <v>12063410</v>
      </c>
      <c r="K340" s="30">
        <v>26991429</v>
      </c>
      <c r="L340" s="29">
        <v>0</v>
      </c>
      <c r="M340" s="27">
        <v>0</v>
      </c>
      <c r="N340" s="30">
        <v>0</v>
      </c>
      <c r="O340" s="30">
        <v>0</v>
      </c>
      <c r="P340" s="29">
        <v>0</v>
      </c>
      <c r="Q340" s="27">
        <v>0</v>
      </c>
      <c r="R340" s="30">
        <v>0</v>
      </c>
      <c r="S340" s="30">
        <v>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1673585952</v>
      </c>
      <c r="E341" s="35">
        <f>SUM(E336:E340)</f>
        <v>1677388896</v>
      </c>
      <c r="F341" s="35">
        <f>SUM(F336:F340)</f>
        <v>324879416</v>
      </c>
      <c r="G341" s="36">
        <f t="shared" si="63"/>
        <v>0.19412173937750643</v>
      </c>
      <c r="H341" s="37">
        <f aca="true" t="shared" si="67" ref="H341:W341">SUM(H336:H340)</f>
        <v>82820896</v>
      </c>
      <c r="I341" s="35">
        <f t="shared" si="67"/>
        <v>116972505</v>
      </c>
      <c r="J341" s="38">
        <f t="shared" si="67"/>
        <v>125086015</v>
      </c>
      <c r="K341" s="38">
        <f t="shared" si="67"/>
        <v>324879416</v>
      </c>
      <c r="L341" s="37">
        <f t="shared" si="67"/>
        <v>0</v>
      </c>
      <c r="M341" s="35">
        <f t="shared" si="67"/>
        <v>0</v>
      </c>
      <c r="N341" s="38">
        <f t="shared" si="67"/>
        <v>0</v>
      </c>
      <c r="O341" s="38">
        <f t="shared" si="67"/>
        <v>0</v>
      </c>
      <c r="P341" s="37">
        <f t="shared" si="67"/>
        <v>0</v>
      </c>
      <c r="Q341" s="35">
        <f t="shared" si="67"/>
        <v>0</v>
      </c>
      <c r="R341" s="38">
        <f t="shared" si="67"/>
        <v>0</v>
      </c>
      <c r="S341" s="38">
        <f t="shared" si="67"/>
        <v>0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132630930</v>
      </c>
      <c r="E342" s="27">
        <v>143206450</v>
      </c>
      <c r="F342" s="27">
        <v>-9199101</v>
      </c>
      <c r="G342" s="28">
        <f t="shared" si="63"/>
        <v>-0.06935864055239603</v>
      </c>
      <c r="H342" s="29">
        <v>-17343554</v>
      </c>
      <c r="I342" s="27">
        <v>1356735</v>
      </c>
      <c r="J342" s="30">
        <v>6787718</v>
      </c>
      <c r="K342" s="30">
        <v>-9199101</v>
      </c>
      <c r="L342" s="29">
        <v>0</v>
      </c>
      <c r="M342" s="27">
        <v>0</v>
      </c>
      <c r="N342" s="30">
        <v>0</v>
      </c>
      <c r="O342" s="30">
        <v>0</v>
      </c>
      <c r="P342" s="29">
        <v>0</v>
      </c>
      <c r="Q342" s="27">
        <v>0</v>
      </c>
      <c r="R342" s="30">
        <v>0</v>
      </c>
      <c r="S342" s="30">
        <v>0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281602990</v>
      </c>
      <c r="E343" s="27">
        <v>281602990</v>
      </c>
      <c r="F343" s="27">
        <v>69539502</v>
      </c>
      <c r="G343" s="28">
        <f t="shared" si="63"/>
        <v>0.2469416322603677</v>
      </c>
      <c r="H343" s="29">
        <v>16796219</v>
      </c>
      <c r="I343" s="27">
        <v>19565791</v>
      </c>
      <c r="J343" s="30">
        <v>33177492</v>
      </c>
      <c r="K343" s="30">
        <v>69539502</v>
      </c>
      <c r="L343" s="29">
        <v>0</v>
      </c>
      <c r="M343" s="27">
        <v>0</v>
      </c>
      <c r="N343" s="30">
        <v>0</v>
      </c>
      <c r="O343" s="30">
        <v>0</v>
      </c>
      <c r="P343" s="29">
        <v>0</v>
      </c>
      <c r="Q343" s="27">
        <v>0</v>
      </c>
      <c r="R343" s="30">
        <v>0</v>
      </c>
      <c r="S343" s="30">
        <v>0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731814091</v>
      </c>
      <c r="E344" s="27">
        <v>732655475</v>
      </c>
      <c r="F344" s="27">
        <v>132152492</v>
      </c>
      <c r="G344" s="28">
        <f t="shared" si="63"/>
        <v>0.18058205441141198</v>
      </c>
      <c r="H344" s="29">
        <v>19444628</v>
      </c>
      <c r="I344" s="27">
        <v>49636611</v>
      </c>
      <c r="J344" s="30">
        <v>63071253</v>
      </c>
      <c r="K344" s="30">
        <v>132152492</v>
      </c>
      <c r="L344" s="29">
        <v>0</v>
      </c>
      <c r="M344" s="27">
        <v>0</v>
      </c>
      <c r="N344" s="30">
        <v>0</v>
      </c>
      <c r="O344" s="30">
        <v>0</v>
      </c>
      <c r="P344" s="29">
        <v>0</v>
      </c>
      <c r="Q344" s="27">
        <v>0</v>
      </c>
      <c r="R344" s="30">
        <v>0</v>
      </c>
      <c r="S344" s="30">
        <v>0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1173924449</v>
      </c>
      <c r="E345" s="27">
        <v>1173924449</v>
      </c>
      <c r="F345" s="27">
        <v>222911346</v>
      </c>
      <c r="G345" s="28">
        <f t="shared" si="63"/>
        <v>0.18988559799558277</v>
      </c>
      <c r="H345" s="29">
        <v>32590032</v>
      </c>
      <c r="I345" s="27">
        <v>81949370</v>
      </c>
      <c r="J345" s="30">
        <v>108371944</v>
      </c>
      <c r="K345" s="30">
        <v>222911346</v>
      </c>
      <c r="L345" s="29">
        <v>0</v>
      </c>
      <c r="M345" s="27">
        <v>0</v>
      </c>
      <c r="N345" s="30">
        <v>0</v>
      </c>
      <c r="O345" s="30">
        <v>0</v>
      </c>
      <c r="P345" s="29">
        <v>0</v>
      </c>
      <c r="Q345" s="27">
        <v>0</v>
      </c>
      <c r="R345" s="30">
        <v>0</v>
      </c>
      <c r="S345" s="30">
        <v>0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421658708</v>
      </c>
      <c r="E346" s="27">
        <v>421658708</v>
      </c>
      <c r="F346" s="27">
        <v>93368678</v>
      </c>
      <c r="G346" s="28">
        <f t="shared" si="63"/>
        <v>0.22143187423512192</v>
      </c>
      <c r="H346" s="29">
        <v>28279241</v>
      </c>
      <c r="I346" s="27">
        <v>28963740</v>
      </c>
      <c r="J346" s="30">
        <v>36125697</v>
      </c>
      <c r="K346" s="30">
        <v>93368678</v>
      </c>
      <c r="L346" s="29">
        <v>0</v>
      </c>
      <c r="M346" s="27">
        <v>0</v>
      </c>
      <c r="N346" s="30">
        <v>0</v>
      </c>
      <c r="O346" s="30">
        <v>0</v>
      </c>
      <c r="P346" s="29">
        <v>0</v>
      </c>
      <c r="Q346" s="27">
        <v>0</v>
      </c>
      <c r="R346" s="30">
        <v>0</v>
      </c>
      <c r="S346" s="30">
        <v>0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404059808</v>
      </c>
      <c r="E347" s="27">
        <v>405305493</v>
      </c>
      <c r="F347" s="27">
        <v>86351318</v>
      </c>
      <c r="G347" s="28">
        <f t="shared" si="63"/>
        <v>0.21370924870607275</v>
      </c>
      <c r="H347" s="29">
        <v>12998424</v>
      </c>
      <c r="I347" s="27">
        <v>31345448</v>
      </c>
      <c r="J347" s="30">
        <v>42007446</v>
      </c>
      <c r="K347" s="30">
        <v>86351318</v>
      </c>
      <c r="L347" s="29">
        <v>0</v>
      </c>
      <c r="M347" s="27">
        <v>0</v>
      </c>
      <c r="N347" s="30">
        <v>0</v>
      </c>
      <c r="O347" s="30">
        <v>0</v>
      </c>
      <c r="P347" s="29">
        <v>0</v>
      </c>
      <c r="Q347" s="27">
        <v>0</v>
      </c>
      <c r="R347" s="30">
        <v>0</v>
      </c>
      <c r="S347" s="30">
        <v>0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532489120</v>
      </c>
      <c r="E348" s="27">
        <v>532489120</v>
      </c>
      <c r="F348" s="27">
        <v>119507477</v>
      </c>
      <c r="G348" s="28">
        <f t="shared" si="63"/>
        <v>0.22443177242757562</v>
      </c>
      <c r="H348" s="29">
        <v>24954787</v>
      </c>
      <c r="I348" s="27">
        <v>42958350</v>
      </c>
      <c r="J348" s="30">
        <v>51594340</v>
      </c>
      <c r="K348" s="30">
        <v>119507477</v>
      </c>
      <c r="L348" s="29">
        <v>0</v>
      </c>
      <c r="M348" s="27">
        <v>0</v>
      </c>
      <c r="N348" s="30">
        <v>0</v>
      </c>
      <c r="O348" s="30">
        <v>0</v>
      </c>
      <c r="P348" s="29">
        <v>0</v>
      </c>
      <c r="Q348" s="27">
        <v>0</v>
      </c>
      <c r="R348" s="30">
        <v>0</v>
      </c>
      <c r="S348" s="30">
        <v>0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175047420</v>
      </c>
      <c r="E349" s="27">
        <v>175047420</v>
      </c>
      <c r="F349" s="27">
        <v>29036535</v>
      </c>
      <c r="G349" s="28">
        <f t="shared" si="63"/>
        <v>0.1658781089147158</v>
      </c>
      <c r="H349" s="29">
        <v>8328256</v>
      </c>
      <c r="I349" s="27">
        <v>10106006</v>
      </c>
      <c r="J349" s="30">
        <v>10602273</v>
      </c>
      <c r="K349" s="30">
        <v>29036535</v>
      </c>
      <c r="L349" s="29">
        <v>0</v>
      </c>
      <c r="M349" s="27">
        <v>0</v>
      </c>
      <c r="N349" s="30">
        <v>0</v>
      </c>
      <c r="O349" s="30">
        <v>0</v>
      </c>
      <c r="P349" s="29">
        <v>0</v>
      </c>
      <c r="Q349" s="27">
        <v>0</v>
      </c>
      <c r="R349" s="30">
        <v>0</v>
      </c>
      <c r="S349" s="30">
        <v>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3853227516</v>
      </c>
      <c r="E350" s="35">
        <f>SUM(E342:E349)</f>
        <v>3865890105</v>
      </c>
      <c r="F350" s="35">
        <f>SUM(F342:F349)</f>
        <v>743668247</v>
      </c>
      <c r="G350" s="36">
        <f t="shared" si="63"/>
        <v>0.19299878969306103</v>
      </c>
      <c r="H350" s="37">
        <f aca="true" t="shared" si="68" ref="H350:W350">SUM(H342:H349)</f>
        <v>126048033</v>
      </c>
      <c r="I350" s="35">
        <f t="shared" si="68"/>
        <v>265882051</v>
      </c>
      <c r="J350" s="38">
        <f t="shared" si="68"/>
        <v>351738163</v>
      </c>
      <c r="K350" s="38">
        <f t="shared" si="68"/>
        <v>743668247</v>
      </c>
      <c r="L350" s="37">
        <f t="shared" si="68"/>
        <v>0</v>
      </c>
      <c r="M350" s="35">
        <f t="shared" si="68"/>
        <v>0</v>
      </c>
      <c r="N350" s="38">
        <f t="shared" si="68"/>
        <v>0</v>
      </c>
      <c r="O350" s="38">
        <f t="shared" si="68"/>
        <v>0</v>
      </c>
      <c r="P350" s="37">
        <f t="shared" si="68"/>
        <v>0</v>
      </c>
      <c r="Q350" s="35">
        <f t="shared" si="68"/>
        <v>0</v>
      </c>
      <c r="R350" s="38">
        <f t="shared" si="68"/>
        <v>0</v>
      </c>
      <c r="S350" s="38">
        <f t="shared" si="68"/>
        <v>0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46544200</v>
      </c>
      <c r="E351" s="27">
        <v>46544200</v>
      </c>
      <c r="F351" s="27">
        <v>11590276</v>
      </c>
      <c r="G351" s="28">
        <f t="shared" si="63"/>
        <v>0.24901654771163753</v>
      </c>
      <c r="H351" s="29">
        <v>2353457</v>
      </c>
      <c r="I351" s="27">
        <v>4618406</v>
      </c>
      <c r="J351" s="30">
        <v>4618413</v>
      </c>
      <c r="K351" s="30">
        <v>11590276</v>
      </c>
      <c r="L351" s="29">
        <v>0</v>
      </c>
      <c r="M351" s="27">
        <v>0</v>
      </c>
      <c r="N351" s="30">
        <v>0</v>
      </c>
      <c r="O351" s="30">
        <v>0</v>
      </c>
      <c r="P351" s="29">
        <v>0</v>
      </c>
      <c r="Q351" s="27">
        <v>0</v>
      </c>
      <c r="R351" s="30">
        <v>0</v>
      </c>
      <c r="S351" s="30">
        <v>0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48559741</v>
      </c>
      <c r="E352" s="27">
        <v>48559741</v>
      </c>
      <c r="F352" s="27">
        <v>7465791</v>
      </c>
      <c r="G352" s="28">
        <f t="shared" si="63"/>
        <v>0.1537444567507063</v>
      </c>
      <c r="H352" s="29">
        <v>2290145</v>
      </c>
      <c r="I352" s="27">
        <v>1985854</v>
      </c>
      <c r="J352" s="30">
        <v>3189792</v>
      </c>
      <c r="K352" s="30">
        <v>7465791</v>
      </c>
      <c r="L352" s="29">
        <v>0</v>
      </c>
      <c r="M352" s="27">
        <v>0</v>
      </c>
      <c r="N352" s="30">
        <v>0</v>
      </c>
      <c r="O352" s="30">
        <v>0</v>
      </c>
      <c r="P352" s="29">
        <v>0</v>
      </c>
      <c r="Q352" s="27">
        <v>0</v>
      </c>
      <c r="R352" s="30">
        <v>0</v>
      </c>
      <c r="S352" s="30">
        <v>0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209926124</v>
      </c>
      <c r="E353" s="27">
        <v>209926124</v>
      </c>
      <c r="F353" s="27">
        <v>46296887</v>
      </c>
      <c r="G353" s="28">
        <f t="shared" si="63"/>
        <v>0.22053895016896516</v>
      </c>
      <c r="H353" s="29">
        <v>9240983</v>
      </c>
      <c r="I353" s="27">
        <v>16160380</v>
      </c>
      <c r="J353" s="30">
        <v>20895524</v>
      </c>
      <c r="K353" s="30">
        <v>46296887</v>
      </c>
      <c r="L353" s="29">
        <v>0</v>
      </c>
      <c r="M353" s="27">
        <v>0</v>
      </c>
      <c r="N353" s="30">
        <v>0</v>
      </c>
      <c r="O353" s="30">
        <v>0</v>
      </c>
      <c r="P353" s="29">
        <v>0</v>
      </c>
      <c r="Q353" s="27">
        <v>0</v>
      </c>
      <c r="R353" s="30">
        <v>0</v>
      </c>
      <c r="S353" s="30">
        <v>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50647611</v>
      </c>
      <c r="E354" s="27">
        <v>50647611</v>
      </c>
      <c r="F354" s="27">
        <v>11551204</v>
      </c>
      <c r="G354" s="28">
        <f t="shared" si="63"/>
        <v>0.22807006632553706</v>
      </c>
      <c r="H354" s="29">
        <v>3218817</v>
      </c>
      <c r="I354" s="27">
        <v>4039661</v>
      </c>
      <c r="J354" s="30">
        <v>4292726</v>
      </c>
      <c r="K354" s="30">
        <v>11551204</v>
      </c>
      <c r="L354" s="29">
        <v>0</v>
      </c>
      <c r="M354" s="27">
        <v>0</v>
      </c>
      <c r="N354" s="30">
        <v>0</v>
      </c>
      <c r="O354" s="30">
        <v>0</v>
      </c>
      <c r="P354" s="29">
        <v>0</v>
      </c>
      <c r="Q354" s="27">
        <v>0</v>
      </c>
      <c r="R354" s="30">
        <v>0</v>
      </c>
      <c r="S354" s="30">
        <v>0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355677676</v>
      </c>
      <c r="E355" s="57">
        <f>SUM(E351:E354)</f>
        <v>355677676</v>
      </c>
      <c r="F355" s="57">
        <f>SUM(F351:F354)</f>
        <v>76904158</v>
      </c>
      <c r="G355" s="58">
        <f t="shared" si="63"/>
        <v>0.21621868109597073</v>
      </c>
      <c r="H355" s="59">
        <f aca="true" t="shared" si="69" ref="H355:W355">SUM(H351:H354)</f>
        <v>17103402</v>
      </c>
      <c r="I355" s="57">
        <f t="shared" si="69"/>
        <v>26804301</v>
      </c>
      <c r="J355" s="60">
        <f t="shared" si="69"/>
        <v>32996455</v>
      </c>
      <c r="K355" s="60">
        <f t="shared" si="69"/>
        <v>76904158</v>
      </c>
      <c r="L355" s="59">
        <f t="shared" si="69"/>
        <v>0</v>
      </c>
      <c r="M355" s="57">
        <f t="shared" si="69"/>
        <v>0</v>
      </c>
      <c r="N355" s="60">
        <f t="shared" si="69"/>
        <v>0</v>
      </c>
      <c r="O355" s="60">
        <f t="shared" si="69"/>
        <v>0</v>
      </c>
      <c r="P355" s="59">
        <f t="shared" si="69"/>
        <v>0</v>
      </c>
      <c r="Q355" s="57">
        <f t="shared" si="69"/>
        <v>0</v>
      </c>
      <c r="R355" s="60">
        <f t="shared" si="69"/>
        <v>0</v>
      </c>
      <c r="S355" s="60">
        <f t="shared" si="69"/>
        <v>0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38489518280</v>
      </c>
      <c r="E356" s="65">
        <f>SUM(E320,E322:E327,E329:E334,E336:E340,E342:E349,E351:E354)</f>
        <v>38524056046</v>
      </c>
      <c r="F356" s="65">
        <f>SUM(F320,F322:F327,F329:F334,F336:F340,F342:F349,F351:F354)</f>
        <v>8299669339</v>
      </c>
      <c r="G356" s="66">
        <f t="shared" si="63"/>
        <v>0.21563453402098542</v>
      </c>
      <c r="H356" s="67">
        <f aca="true" t="shared" si="70" ref="H356:W356">SUM(H320,H322:H327,H329:H334,H336:H340,H342:H349,H351:H354)</f>
        <v>1717853925</v>
      </c>
      <c r="I356" s="65">
        <f t="shared" si="70"/>
        <v>3263435780</v>
      </c>
      <c r="J356" s="68">
        <f t="shared" si="70"/>
        <v>3318379634</v>
      </c>
      <c r="K356" s="68">
        <f t="shared" si="70"/>
        <v>8299669339</v>
      </c>
      <c r="L356" s="67">
        <f t="shared" si="70"/>
        <v>0</v>
      </c>
      <c r="M356" s="65">
        <f t="shared" si="70"/>
        <v>0</v>
      </c>
      <c r="N356" s="68">
        <f t="shared" si="70"/>
        <v>0</v>
      </c>
      <c r="O356" s="68">
        <f t="shared" si="70"/>
        <v>0</v>
      </c>
      <c r="P356" s="67">
        <f t="shared" si="70"/>
        <v>0</v>
      </c>
      <c r="Q356" s="65">
        <f t="shared" si="70"/>
        <v>0</v>
      </c>
      <c r="R356" s="68">
        <f t="shared" si="70"/>
        <v>0</v>
      </c>
      <c r="S356" s="68">
        <f t="shared" si="70"/>
        <v>0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250895049627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251048754779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54527808236</v>
      </c>
      <c r="G357" s="74">
        <f t="shared" si="63"/>
        <v>0.217333137170563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15261414012</v>
      </c>
      <c r="I357" s="76">
        <f t="shared" si="71"/>
        <v>19486266808</v>
      </c>
      <c r="J357" s="77">
        <f t="shared" si="71"/>
        <v>19780127416</v>
      </c>
      <c r="K357" s="77">
        <f t="shared" si="71"/>
        <v>54527808236</v>
      </c>
      <c r="L357" s="75">
        <f t="shared" si="71"/>
        <v>0</v>
      </c>
      <c r="M357" s="76">
        <f t="shared" si="71"/>
        <v>0</v>
      </c>
      <c r="N357" s="77">
        <f t="shared" si="71"/>
        <v>0</v>
      </c>
      <c r="O357" s="77">
        <f t="shared" si="71"/>
        <v>0</v>
      </c>
      <c r="P357" s="75">
        <f t="shared" si="71"/>
        <v>0</v>
      </c>
      <c r="Q357" s="76">
        <f t="shared" si="71"/>
        <v>0</v>
      </c>
      <c r="R357" s="77">
        <f t="shared" si="71"/>
        <v>0</v>
      </c>
      <c r="S357" s="77">
        <f t="shared" si="71"/>
        <v>0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 password="F954" sheet="1" objects="1" scenarios="1"/>
  <mergeCells count="1">
    <mergeCell ref="B1:W1"/>
  </mergeCells>
  <printOptions horizontalCentered="1"/>
  <pageMargins left="0.05" right="0.05" top="0.590551181102362" bottom="0.590551181102362" header="0.31496062992126" footer="0.31496062992126"/>
  <pageSetup horizontalDpi="600" verticalDpi="600" orientation="portrait" paperSize="9" scale="60" r:id="rId1"/>
  <rowBreaks count="4" manualBreakCount="4">
    <brk id="89" max="22" man="1"/>
    <brk id="182" max="22" man="1"/>
    <brk id="24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2013-11-27T07:46:12Z</cp:lastPrinted>
  <dcterms:created xsi:type="dcterms:W3CDTF">2013-11-15T10:19:31Z</dcterms:created>
  <dcterms:modified xsi:type="dcterms:W3CDTF">2013-11-27T07:46:21Z</dcterms:modified>
  <cp:category/>
  <cp:version/>
  <cp:contentType/>
  <cp:contentStatus/>
</cp:coreProperties>
</file>