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<sst xmlns="http://schemas.openxmlformats.org/spreadsheetml/2006/main" count="855" uniqueCount="302">
  <si>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Sundays River Valley(EC106)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</si>
  <si>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</si>
  <si>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</si>
  <si>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</si>
  <si>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</si>
  <si>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</si>
  <si>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</si>
  <si>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</si>
  <si>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</si>
  <si>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</si>
  <si>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</si>
  <si>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</si>
  <si>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</si>
  <si>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</si>
  <si>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</si>
  <si>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</si>
  <si>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</si>
  <si>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</si>
  <si>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</si>
  <si>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</si>
  <si>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</si>
  <si>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</si>
  <si>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</si>
  <si>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</si>
  <si>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</si>
  <si>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</si>
  <si>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</si>
  <si>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</si>
  <si>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</si>
  <si>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</si>
  <si>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</si>
  <si>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</si>
  <si>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</si>
  <si>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</si>
  <si>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</si>
  <si>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</si>
  <si>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</si>
  <si>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</si>
  <si>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</si>
  <si>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</si>
  <si>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</si>
  <si>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</si>
  <si>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</si>
  <si>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</si>
  <si>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</si>
  <si>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</si>
  <si>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</si>
  <si>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</si>
  <si>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</si>
  <si>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</si>
  <si>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</si>
  <si>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</si>
  <si>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</si>
  <si>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</si>
  <si>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</si>
  <si>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</si>
  <si>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</si>
  <si>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</si>
  <si>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</si>
  <si>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</si>
  <si>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</si>
  <si>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</si>
  <si>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</si>
  <si>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</si>
  <si>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</si>
  <si>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</si>
  <si>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</si>
  <si>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</si>
  <si>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</si>
  <si>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</si>
  <si>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Sundays River Valley(EC106)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</si>
  <si>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</si>
  <si>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</si>
  <si>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</si>
  <si>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</si>
  <si>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</si>
  <si>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</si>
  <si>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</si>
  <si>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</si>
  <si>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</si>
  <si>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</si>
  <si>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</si>
  <si>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</si>
  <si>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</si>
  <si>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</si>
  <si>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</si>
  <si>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</si>
  <si>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</si>
  <si>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</si>
  <si>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</si>
  <si>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</si>
  <si>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</si>
  <si>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</si>
  <si>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</si>
  <si>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</si>
  <si>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</si>
  <si>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</si>
  <si>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</si>
  <si>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</si>
  <si>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</si>
  <si>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Sundays River Valley(EC106)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</si>
  <si>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</si>
  <si>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</si>
  <si>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</si>
  <si>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</si>
  <si>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</si>
  <si>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</si>
  <si>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</si>
  <si>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</si>
  <si>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</si>
  <si>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</si>
  <si>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</si>
  <si>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</si>
  <si>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</si>
  <si>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</si>
  <si>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</si>
  <si>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</si>
  <si>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</si>
  <si>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</si>
  <si>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</si>
  <si>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</si>
  <si>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</si>
  <si>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</si>
  <si>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</si>
  <si>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</si>
  <si>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</si>
  <si>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</si>
  <si>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</si>
  <si>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</si>
  <si>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Sundays River Valley(EC106)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</si>
  <si>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</si>
  <si>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</si>
  <si>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</si>
  <si>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</si>
  <si>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</si>
  <si>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</si>
  <si>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</si>
  <si>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</si>
  <si>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</si>
  <si>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</si>
  <si>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Sundays River Valley(EC106)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</si>
  <si>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</si>
  <si>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</si>
  <si>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</si>
  <si>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</si>
  <si>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</si>
  <si>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</si>
  <si>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</si>
  <si>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</si>
  <si>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</si>
  <si>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</si>
  <si>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</si>
  <si>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</si>
  <si>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</si>
  <si>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</si>
  <si>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</si>
  <si>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</si>
  <si>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</si>
  <si>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</si>
  <si>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</si>
  <si>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</si>
  <si>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</si>
  <si>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</si>
  <si>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</si>
  <si>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</si>
  <si>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</si>
  <si>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</si>
  <si>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</si>
  <si>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</si>
  <si>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</si>
  <si>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</si>
  <si>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</si>
  <si>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</si>
  <si>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</si>
  <si>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Sundays River Valley(EC106)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</si>
  <si>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</si>
  <si>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</si>
  <si>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</si>
  <si>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</si>
  <si>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</si>
  <si>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</si>
  <si>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</si>
  <si>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</si>
  <si>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</si>
  <si>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</si>
  <si>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</si>
  <si>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</si>
  <si>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</si>
  <si>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</si>
  <si>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</si>
  <si>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</si>
  <si>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</si>
  <si>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</si>
  <si>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</si>
  <si>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</si>
  <si>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</si>
  <si>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</si>
  <si>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</si>
  <si>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</si>
  <si>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</si>
  <si>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</si>
  <si>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Sundays River Valley(EC106)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</si>
  <si>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</si>
  <si>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</si>
  <si>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</si>
  <si>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</si>
  <si>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</si>
  <si>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</si>
  <si>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</si>
  <si>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</si>
  <si>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</si>
  <si>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</si>
  <si>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</si>
  <si>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</si>
  <si>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</si>
  <si>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</si>
  <si>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</si>
  <si>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</si>
  <si>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</si>
  <si>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</si>
  <si>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</si>
  <si>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</si>
  <si>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</si>
  <si>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</si>
  <si>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</si>
  <si>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</si>
  <si>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Sundays River Valley(EC106)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</si>
  <si>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</si>
  <si>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</si>
  <si>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</si>
  <si>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</si>
  <si>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</si>
  <si>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</si>
  <si>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</si>
  <si>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</si>
  <si>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</si>
  <si>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</si>
  <si>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</si>
  <si>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</si>
  <si>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</si>
  <si>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</si>
  <si>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</si>
  <si>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</si>
  <si>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</si>
  <si>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</si>
  <si>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</si>
  <si>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</si>
  <si>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</si>
  <si>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</si>
  <si>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</si>
  <si>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</si>
  <si>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</si>
  <si>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</si>
  <si>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</si>
  <si>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</si>
  <si>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</si>
  <si>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</si>
  <si>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</si>
  <si>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</si>
  <si>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</si>
  <si>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</si>
  <si>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</si>
  <si>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Sundays River Valley(EC106)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</si>
  <si>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</si>
  <si>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</si>
  <si>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Sundays River Valley(EC106)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</si>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</sst>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7647862</v>
      </c>
      <c r="G5" s="60">
        <v>928568</v>
      </c>
      <c r="H5" s="60">
        <v>853882</v>
      </c>
      <c r="I5" s="60">
        <v>9430312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9430312</v>
      </c>
      <c r="W5" s="60">
        <v>0</v>
      </c>
      <c r="X5" s="60">
        <v>9430312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4325643</v>
      </c>
      <c r="G6" s="60">
        <v>3967907</v>
      </c>
      <c r="H6" s="60">
        <v>3821014</v>
      </c>
      <c r="I6" s="60">
        <v>12114564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12114564</v>
      </c>
      <c r="W6" s="60">
        <v>0</v>
      </c>
      <c r="X6" s="60">
        <v>12114564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550402</v>
      </c>
      <c r="G7" s="60">
        <v>603531</v>
      </c>
      <c r="H7" s="60">
        <v>623876</v>
      </c>
      <c r="I7" s="60">
        <v>1777809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1777809</v>
      </c>
      <c r="W7" s="60">
        <v>0</v>
      </c>
      <c r="X7" s="60">
        <v>1777809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0</v>
      </c>
      <c r="E8" s="60">
        <v>0</v>
      </c>
      <c r="F8" s="60">
        <v>17166763</v>
      </c>
      <c r="G8" s="60">
        <v>0</v>
      </c>
      <c r="H8" s="60">
        <v>0</v>
      </c>
      <c r="I8" s="60">
        <v>17166763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17166763</v>
      </c>
      <c r="W8" s="60">
        <v>0</v>
      </c>
      <c r="X8" s="60">
        <v>17166763</v>
      </c>
      <c r="Y8" s="61">
        <v>0</v>
      </c>
      <c r="Z8" s="62">
        <v>0</v>
      </c>
    </row>
    <row r="9" spans="1:26" ht="13.5">
      <c r="A9" s="58" t="s">
        <v>35</v>
      </c>
      <c r="B9" s="19">
        <v>0</v>
      </c>
      <c r="C9" s="19">
        <v>0</v>
      </c>
      <c r="D9" s="59">
        <v>0</v>
      </c>
      <c r="E9" s="60">
        <v>0</v>
      </c>
      <c r="F9" s="60">
        <v>402546</v>
      </c>
      <c r="G9" s="60">
        <v>504894</v>
      </c>
      <c r="H9" s="60">
        <v>346251</v>
      </c>
      <c r="I9" s="60">
        <v>1253691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1253691</v>
      </c>
      <c r="W9" s="60">
        <v>0</v>
      </c>
      <c r="X9" s="60">
        <v>1253691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30093216</v>
      </c>
      <c r="G10" s="66">
        <f t="shared" si="0"/>
        <v>6004900</v>
      </c>
      <c r="H10" s="66">
        <f t="shared" si="0"/>
        <v>5645023</v>
      </c>
      <c r="I10" s="66">
        <f t="shared" si="0"/>
        <v>41743139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41743139</v>
      </c>
      <c r="W10" s="66">
        <f t="shared" si="0"/>
        <v>0</v>
      </c>
      <c r="X10" s="66">
        <f t="shared" si="0"/>
        <v>41743139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0</v>
      </c>
      <c r="C11" s="19">
        <v>0</v>
      </c>
      <c r="D11" s="59">
        <v>0</v>
      </c>
      <c r="E11" s="60">
        <v>0</v>
      </c>
      <c r="F11" s="60">
        <v>2932589</v>
      </c>
      <c r="G11" s="60">
        <v>2869863</v>
      </c>
      <c r="H11" s="60">
        <v>2867656</v>
      </c>
      <c r="I11" s="60">
        <v>8670108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8670108</v>
      </c>
      <c r="W11" s="60">
        <v>0</v>
      </c>
      <c r="X11" s="60">
        <v>8670108</v>
      </c>
      <c r="Y11" s="61">
        <v>0</v>
      </c>
      <c r="Z11" s="62">
        <v>0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412180</v>
      </c>
      <c r="G12" s="60">
        <v>418623</v>
      </c>
      <c r="H12" s="60">
        <v>405190</v>
      </c>
      <c r="I12" s="60">
        <v>1235993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1235993</v>
      </c>
      <c r="W12" s="60">
        <v>0</v>
      </c>
      <c r="X12" s="60">
        <v>1235993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19592</v>
      </c>
      <c r="G14" s="60">
        <v>19879</v>
      </c>
      <c r="H14" s="60">
        <v>20452</v>
      </c>
      <c r="I14" s="60">
        <v>59923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59923</v>
      </c>
      <c r="W14" s="60">
        <v>0</v>
      </c>
      <c r="X14" s="60">
        <v>59923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1738261</v>
      </c>
      <c r="G15" s="60">
        <v>2008100</v>
      </c>
      <c r="H15" s="60">
        <v>1467517</v>
      </c>
      <c r="I15" s="60">
        <v>5213878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5213878</v>
      </c>
      <c r="W15" s="60">
        <v>0</v>
      </c>
      <c r="X15" s="60">
        <v>5213878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670653</v>
      </c>
      <c r="G16" s="60">
        <v>817459</v>
      </c>
      <c r="H16" s="60">
        <v>774796</v>
      </c>
      <c r="I16" s="60">
        <v>2262908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2262908</v>
      </c>
      <c r="W16" s="60">
        <v>0</v>
      </c>
      <c r="X16" s="60">
        <v>2262908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0</v>
      </c>
      <c r="E17" s="60">
        <v>0</v>
      </c>
      <c r="F17" s="60">
        <v>1624698</v>
      </c>
      <c r="G17" s="60">
        <v>1038363</v>
      </c>
      <c r="H17" s="60">
        <v>1223268</v>
      </c>
      <c r="I17" s="60">
        <v>3886329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3886329</v>
      </c>
      <c r="W17" s="60">
        <v>0</v>
      </c>
      <c r="X17" s="60">
        <v>3886329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7397973</v>
      </c>
      <c r="G18" s="73">
        <f t="shared" si="1"/>
        <v>7172287</v>
      </c>
      <c r="H18" s="73">
        <f t="shared" si="1"/>
        <v>6758879</v>
      </c>
      <c r="I18" s="73">
        <f t="shared" si="1"/>
        <v>21329139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21329139</v>
      </c>
      <c r="W18" s="73">
        <f t="shared" si="1"/>
        <v>0</v>
      </c>
      <c r="X18" s="73">
        <f t="shared" si="1"/>
        <v>21329139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22695243</v>
      </c>
      <c r="G19" s="77">
        <f t="shared" si="2"/>
        <v>-1167387</v>
      </c>
      <c r="H19" s="77">
        <f t="shared" si="2"/>
        <v>-1113856</v>
      </c>
      <c r="I19" s="77">
        <f t="shared" si="2"/>
        <v>20414000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20414000</v>
      </c>
      <c r="W19" s="77">
        <f>IF(E10=E18,0,W10-W18)</f>
        <v>0</v>
      </c>
      <c r="X19" s="77">
        <f t="shared" si="2"/>
        <v>20414000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951615</v>
      </c>
      <c r="G20" s="60">
        <v>1985828</v>
      </c>
      <c r="H20" s="60">
        <v>1994062</v>
      </c>
      <c r="I20" s="60">
        <v>4931505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4931505</v>
      </c>
      <c r="W20" s="60">
        <v>0</v>
      </c>
      <c r="X20" s="60">
        <v>4931505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23646858</v>
      </c>
      <c r="G22" s="88">
        <f t="shared" si="3"/>
        <v>818441</v>
      </c>
      <c r="H22" s="88">
        <f t="shared" si="3"/>
        <v>880206</v>
      </c>
      <c r="I22" s="88">
        <f t="shared" si="3"/>
        <v>25345505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25345505</v>
      </c>
      <c r="W22" s="88">
        <f t="shared" si="3"/>
        <v>0</v>
      </c>
      <c r="X22" s="88">
        <f t="shared" si="3"/>
        <v>25345505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23646858</v>
      </c>
      <c r="G24" s="77">
        <f t="shared" si="4"/>
        <v>818441</v>
      </c>
      <c r="H24" s="77">
        <f t="shared" si="4"/>
        <v>880206</v>
      </c>
      <c r="I24" s="77">
        <f t="shared" si="4"/>
        <v>25345505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25345505</v>
      </c>
      <c r="W24" s="77">
        <f t="shared" si="4"/>
        <v>0</v>
      </c>
      <c r="X24" s="77">
        <f t="shared" si="4"/>
        <v>25345505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1439373</v>
      </c>
      <c r="G27" s="100">
        <v>1439373</v>
      </c>
      <c r="H27" s="100">
        <v>2794980</v>
      </c>
      <c r="I27" s="100">
        <v>5673726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5673726</v>
      </c>
      <c r="W27" s="100">
        <v>0</v>
      </c>
      <c r="X27" s="100">
        <v>5673726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1439373</v>
      </c>
      <c r="G28" s="60">
        <v>1439373</v>
      </c>
      <c r="H28" s="60">
        <v>2768433</v>
      </c>
      <c r="I28" s="60">
        <v>5647179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5647179</v>
      </c>
      <c r="W28" s="60">
        <v>0</v>
      </c>
      <c r="X28" s="60">
        <v>5647179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26547</v>
      </c>
      <c r="I29" s="60">
        <v>26547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26547</v>
      </c>
      <c r="W29" s="60">
        <v>0</v>
      </c>
      <c r="X29" s="60">
        <v>26547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1439373</v>
      </c>
      <c r="G32" s="100">
        <f t="shared" si="5"/>
        <v>1439373</v>
      </c>
      <c r="H32" s="100">
        <f t="shared" si="5"/>
        <v>2794980</v>
      </c>
      <c r="I32" s="100">
        <f t="shared" si="5"/>
        <v>5673726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5673726</v>
      </c>
      <c r="W32" s="100">
        <f t="shared" si="5"/>
        <v>0</v>
      </c>
      <c r="X32" s="100">
        <f t="shared" si="5"/>
        <v>5673726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39492384</v>
      </c>
      <c r="E35" s="60">
        <v>39492384</v>
      </c>
      <c r="F35" s="60">
        <v>88901974</v>
      </c>
      <c r="G35" s="60">
        <v>66586327</v>
      </c>
      <c r="H35" s="60">
        <v>69148465</v>
      </c>
      <c r="I35" s="60">
        <v>69148465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69148465</v>
      </c>
      <c r="W35" s="60">
        <v>9873096</v>
      </c>
      <c r="X35" s="60">
        <v>59275369</v>
      </c>
      <c r="Y35" s="61">
        <v>600.37</v>
      </c>
      <c r="Z35" s="62">
        <v>39492384</v>
      </c>
    </row>
    <row r="36" spans="1:26" ht="13.5">
      <c r="A36" s="58" t="s">
        <v>57</v>
      </c>
      <c r="B36" s="19">
        <v>0</v>
      </c>
      <c r="C36" s="19">
        <v>0</v>
      </c>
      <c r="D36" s="59">
        <v>404681351</v>
      </c>
      <c r="E36" s="60">
        <v>404681351</v>
      </c>
      <c r="F36" s="60">
        <v>383642869</v>
      </c>
      <c r="G36" s="60">
        <v>385467417</v>
      </c>
      <c r="H36" s="60">
        <v>387261008</v>
      </c>
      <c r="I36" s="60">
        <v>387261008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387261008</v>
      </c>
      <c r="W36" s="60">
        <v>101170338</v>
      </c>
      <c r="X36" s="60">
        <v>286090670</v>
      </c>
      <c r="Y36" s="61">
        <v>282.78</v>
      </c>
      <c r="Z36" s="62">
        <v>404681351</v>
      </c>
    </row>
    <row r="37" spans="1:26" ht="13.5">
      <c r="A37" s="58" t="s">
        <v>58</v>
      </c>
      <c r="B37" s="19">
        <v>0</v>
      </c>
      <c r="C37" s="19">
        <v>0</v>
      </c>
      <c r="D37" s="59">
        <v>24596552</v>
      </c>
      <c r="E37" s="60">
        <v>24596552</v>
      </c>
      <c r="F37" s="60">
        <v>37593433</v>
      </c>
      <c r="G37" s="60">
        <v>31163121</v>
      </c>
      <c r="H37" s="60">
        <v>34955881</v>
      </c>
      <c r="I37" s="60">
        <v>34955881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34955881</v>
      </c>
      <c r="W37" s="60">
        <v>6149138</v>
      </c>
      <c r="X37" s="60">
        <v>28806743</v>
      </c>
      <c r="Y37" s="61">
        <v>468.47</v>
      </c>
      <c r="Z37" s="62">
        <v>24596552</v>
      </c>
    </row>
    <row r="38" spans="1:26" ht="13.5">
      <c r="A38" s="58" t="s">
        <v>59</v>
      </c>
      <c r="B38" s="19">
        <v>0</v>
      </c>
      <c r="C38" s="19">
        <v>0</v>
      </c>
      <c r="D38" s="59">
        <v>16734000</v>
      </c>
      <c r="E38" s="60">
        <v>16734000</v>
      </c>
      <c r="F38" s="60">
        <v>8097383</v>
      </c>
      <c r="G38" s="60">
        <v>7974217</v>
      </c>
      <c r="H38" s="60">
        <v>7701594</v>
      </c>
      <c r="I38" s="60">
        <v>7701594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7701594</v>
      </c>
      <c r="W38" s="60">
        <v>4183500</v>
      </c>
      <c r="X38" s="60">
        <v>3518094</v>
      </c>
      <c r="Y38" s="61">
        <v>84.09</v>
      </c>
      <c r="Z38" s="62">
        <v>16734000</v>
      </c>
    </row>
    <row r="39" spans="1:26" ht="13.5">
      <c r="A39" s="58" t="s">
        <v>60</v>
      </c>
      <c r="B39" s="19">
        <v>0</v>
      </c>
      <c r="C39" s="19">
        <v>0</v>
      </c>
      <c r="D39" s="59">
        <v>402843183</v>
      </c>
      <c r="E39" s="60">
        <v>402843183</v>
      </c>
      <c r="F39" s="60">
        <v>426854027</v>
      </c>
      <c r="G39" s="60">
        <v>412916406</v>
      </c>
      <c r="H39" s="60">
        <v>413751998</v>
      </c>
      <c r="I39" s="60">
        <v>413751998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413751998</v>
      </c>
      <c r="W39" s="60">
        <v>100710796</v>
      </c>
      <c r="X39" s="60">
        <v>313041202</v>
      </c>
      <c r="Y39" s="61">
        <v>310.83</v>
      </c>
      <c r="Z39" s="62">
        <v>402843183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12630096</v>
      </c>
      <c r="E42" s="60">
        <v>12630096</v>
      </c>
      <c r="F42" s="60">
        <v>7138855</v>
      </c>
      <c r="G42" s="60">
        <v>-2444722</v>
      </c>
      <c r="H42" s="60">
        <v>2807132</v>
      </c>
      <c r="I42" s="60">
        <v>7501265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7501265</v>
      </c>
      <c r="W42" s="60">
        <v>3157524</v>
      </c>
      <c r="X42" s="60">
        <v>4343741</v>
      </c>
      <c r="Y42" s="61">
        <v>137.57</v>
      </c>
      <c r="Z42" s="62">
        <v>12630096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-1439372</v>
      </c>
      <c r="G43" s="60">
        <v>-1439373</v>
      </c>
      <c r="H43" s="60">
        <v>-2768434</v>
      </c>
      <c r="I43" s="60">
        <v>-5647179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-5647179</v>
      </c>
      <c r="W43" s="60">
        <v>0</v>
      </c>
      <c r="X43" s="60">
        <v>-5647179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12630096</v>
      </c>
      <c r="E45" s="100">
        <v>12630096</v>
      </c>
      <c r="F45" s="100">
        <v>6112170</v>
      </c>
      <c r="G45" s="100">
        <v>2228075</v>
      </c>
      <c r="H45" s="100">
        <v>2266773</v>
      </c>
      <c r="I45" s="100">
        <v>2266773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2266773</v>
      </c>
      <c r="W45" s="100">
        <v>3157524</v>
      </c>
      <c r="X45" s="100">
        <v>-890751</v>
      </c>
      <c r="Y45" s="101">
        <v>-28.21</v>
      </c>
      <c r="Z45" s="102">
        <v>12630096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4656506</v>
      </c>
      <c r="C49" s="52">
        <v>0</v>
      </c>
      <c r="D49" s="129">
        <v>5131488</v>
      </c>
      <c r="E49" s="54">
        <v>7368478</v>
      </c>
      <c r="F49" s="54">
        <v>0</v>
      </c>
      <c r="G49" s="54">
        <v>0</v>
      </c>
      <c r="H49" s="54">
        <v>0</v>
      </c>
      <c r="I49" s="54">
        <v>2582413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2839741</v>
      </c>
      <c r="W49" s="54">
        <v>2344197</v>
      </c>
      <c r="X49" s="54">
        <v>79516761</v>
      </c>
      <c r="Y49" s="54">
        <v>0</v>
      </c>
      <c r="Z49" s="130">
        <v>104439584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4797744</v>
      </c>
      <c r="C51" s="52">
        <v>0</v>
      </c>
      <c r="D51" s="129">
        <v>1089816</v>
      </c>
      <c r="E51" s="54">
        <v>630006</v>
      </c>
      <c r="F51" s="54">
        <v>0</v>
      </c>
      <c r="G51" s="54">
        <v>0</v>
      </c>
      <c r="H51" s="54">
        <v>0</v>
      </c>
      <c r="I51" s="54">
        <v>701053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13012</v>
      </c>
      <c r="W51" s="54">
        <v>677219</v>
      </c>
      <c r="X51" s="54">
        <v>3416428</v>
      </c>
      <c r="Y51" s="54">
        <v>0</v>
      </c>
      <c r="Z51" s="130">
        <v>11325278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24.482421813829784</v>
      </c>
      <c r="G58" s="7">
        <f t="shared" si="6"/>
        <v>73.6501667015557</v>
      </c>
      <c r="H58" s="7">
        <f t="shared" si="6"/>
        <v>92.05599440073105</v>
      </c>
      <c r="I58" s="7">
        <f t="shared" si="6"/>
        <v>50.319101395617224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50.319101395617224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13.121484148118782</v>
      </c>
      <c r="G59" s="10">
        <f t="shared" si="7"/>
        <v>66.51812252845242</v>
      </c>
      <c r="H59" s="10">
        <f t="shared" si="7"/>
        <v>309.30081674048637</v>
      </c>
      <c r="I59" s="10">
        <f t="shared" si="7"/>
        <v>45.19726388692124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45.19726388692124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44.568888371046796</v>
      </c>
      <c r="G60" s="13">
        <f t="shared" si="7"/>
        <v>75.31920480999177</v>
      </c>
      <c r="H60" s="13">
        <f t="shared" si="7"/>
        <v>43.50829387173143</v>
      </c>
      <c r="I60" s="13">
        <f t="shared" si="7"/>
        <v>54.30608150652388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54.30608150652388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108.3437047624655</v>
      </c>
      <c r="G61" s="13">
        <f t="shared" si="7"/>
        <v>229.17702544449784</v>
      </c>
      <c r="H61" s="13">
        <f t="shared" si="7"/>
        <v>114.14966046819414</v>
      </c>
      <c r="I61" s="13">
        <f t="shared" si="7"/>
        <v>147.92512093031476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147.92512093031476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13.898934957971566</v>
      </c>
      <c r="G62" s="13">
        <f t="shared" si="7"/>
        <v>10.5523846377092</v>
      </c>
      <c r="H62" s="13">
        <f t="shared" si="7"/>
        <v>17.536167320764363</v>
      </c>
      <c r="I62" s="13">
        <f t="shared" si="7"/>
        <v>13.871870513657411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13.871870513657411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11.886186943860654</v>
      </c>
      <c r="G63" s="13">
        <f t="shared" si="7"/>
        <v>9.5837206550949</v>
      </c>
      <c r="H63" s="13">
        <f t="shared" si="7"/>
        <v>10.546896424895708</v>
      </c>
      <c r="I63" s="13">
        <f t="shared" si="7"/>
        <v>10.762933286883818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10.762933286883818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8.488419099373736</v>
      </c>
      <c r="G64" s="13">
        <f t="shared" si="7"/>
        <v>8.946434580439904</v>
      </c>
      <c r="H64" s="13">
        <f t="shared" si="7"/>
        <v>11.511489158598117</v>
      </c>
      <c r="I64" s="13">
        <f t="shared" si="7"/>
        <v>9.54720792820172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9.54720792820172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11973505</v>
      </c>
      <c r="G67" s="26">
        <v>4896475</v>
      </c>
      <c r="H67" s="26">
        <v>4674896</v>
      </c>
      <c r="I67" s="26">
        <v>21544876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21544876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7647862</v>
      </c>
      <c r="G68" s="21">
        <v>928568</v>
      </c>
      <c r="H68" s="21">
        <v>853882</v>
      </c>
      <c r="I68" s="21">
        <v>9430312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9430312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>
        <v>4325643</v>
      </c>
      <c r="G69" s="21">
        <v>3967907</v>
      </c>
      <c r="H69" s="21">
        <v>3821014</v>
      </c>
      <c r="I69" s="21">
        <v>12114564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12114564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>
        <v>1477617</v>
      </c>
      <c r="G70" s="21">
        <v>1187801</v>
      </c>
      <c r="H70" s="21">
        <v>1125815</v>
      </c>
      <c r="I70" s="21">
        <v>3791233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3791233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1575243</v>
      </c>
      <c r="G71" s="21">
        <v>1757290</v>
      </c>
      <c r="H71" s="21">
        <v>1580294</v>
      </c>
      <c r="I71" s="21">
        <v>4912827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4912827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370186</v>
      </c>
      <c r="G72" s="21">
        <v>295835</v>
      </c>
      <c r="H72" s="21">
        <v>309949</v>
      </c>
      <c r="I72" s="21">
        <v>975970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975970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754475</v>
      </c>
      <c r="G73" s="21">
        <v>588402</v>
      </c>
      <c r="H73" s="21">
        <v>586640</v>
      </c>
      <c r="I73" s="21">
        <v>1929517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1929517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148122</v>
      </c>
      <c r="G74" s="21">
        <v>138579</v>
      </c>
      <c r="H74" s="21">
        <v>218316</v>
      </c>
      <c r="I74" s="21">
        <v>505017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505017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59076120</v>
      </c>
      <c r="E76" s="34">
        <v>59076120</v>
      </c>
      <c r="F76" s="34">
        <v>2931404</v>
      </c>
      <c r="G76" s="34">
        <v>3606262</v>
      </c>
      <c r="H76" s="34">
        <v>4303522</v>
      </c>
      <c r="I76" s="34">
        <v>10841188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10841188</v>
      </c>
      <c r="W76" s="34">
        <v>14769030</v>
      </c>
      <c r="X76" s="34"/>
      <c r="Y76" s="33"/>
      <c r="Z76" s="35">
        <v>59076120</v>
      </c>
    </row>
    <row r="77" spans="1:26" ht="13.5" hidden="1">
      <c r="A77" s="37" t="s">
        <v>31</v>
      </c>
      <c r="B77" s="19"/>
      <c r="C77" s="19"/>
      <c r="D77" s="20">
        <v>17304504</v>
      </c>
      <c r="E77" s="21">
        <v>17304504</v>
      </c>
      <c r="F77" s="21">
        <v>1003513</v>
      </c>
      <c r="G77" s="21">
        <v>617666</v>
      </c>
      <c r="H77" s="21">
        <v>2641064</v>
      </c>
      <c r="I77" s="21">
        <v>4262243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4262243</v>
      </c>
      <c r="W77" s="21">
        <v>4326126</v>
      </c>
      <c r="X77" s="21"/>
      <c r="Y77" s="20"/>
      <c r="Z77" s="23">
        <v>17304504</v>
      </c>
    </row>
    <row r="78" spans="1:26" ht="13.5" hidden="1">
      <c r="A78" s="38" t="s">
        <v>32</v>
      </c>
      <c r="B78" s="19"/>
      <c r="C78" s="19"/>
      <c r="D78" s="20">
        <v>39619212</v>
      </c>
      <c r="E78" s="21">
        <v>39619212</v>
      </c>
      <c r="F78" s="21">
        <v>1927891</v>
      </c>
      <c r="G78" s="21">
        <v>2988596</v>
      </c>
      <c r="H78" s="21">
        <v>1662458</v>
      </c>
      <c r="I78" s="21">
        <v>6578945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6578945</v>
      </c>
      <c r="W78" s="21">
        <v>9904803</v>
      </c>
      <c r="X78" s="21"/>
      <c r="Y78" s="20"/>
      <c r="Z78" s="23">
        <v>39619212</v>
      </c>
    </row>
    <row r="79" spans="1:26" ht="13.5" hidden="1">
      <c r="A79" s="39" t="s">
        <v>103</v>
      </c>
      <c r="B79" s="19"/>
      <c r="C79" s="19"/>
      <c r="D79" s="20">
        <v>16296852</v>
      </c>
      <c r="E79" s="21">
        <v>16296852</v>
      </c>
      <c r="F79" s="21">
        <v>1600905</v>
      </c>
      <c r="G79" s="21">
        <v>2722167</v>
      </c>
      <c r="H79" s="21">
        <v>1285114</v>
      </c>
      <c r="I79" s="21">
        <v>5608186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5608186</v>
      </c>
      <c r="W79" s="21">
        <v>4074213</v>
      </c>
      <c r="X79" s="21"/>
      <c r="Y79" s="20"/>
      <c r="Z79" s="23">
        <v>16296852</v>
      </c>
    </row>
    <row r="80" spans="1:26" ht="13.5" hidden="1">
      <c r="A80" s="39" t="s">
        <v>104</v>
      </c>
      <c r="B80" s="19"/>
      <c r="C80" s="19"/>
      <c r="D80" s="20">
        <v>12249732</v>
      </c>
      <c r="E80" s="21">
        <v>12249732</v>
      </c>
      <c r="F80" s="21">
        <v>218942</v>
      </c>
      <c r="G80" s="21">
        <v>185436</v>
      </c>
      <c r="H80" s="21">
        <v>277123</v>
      </c>
      <c r="I80" s="21">
        <v>681501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681501</v>
      </c>
      <c r="W80" s="21">
        <v>3062433</v>
      </c>
      <c r="X80" s="21"/>
      <c r="Y80" s="20"/>
      <c r="Z80" s="23">
        <v>12249732</v>
      </c>
    </row>
    <row r="81" spans="1:26" ht="13.5" hidden="1">
      <c r="A81" s="39" t="s">
        <v>105</v>
      </c>
      <c r="B81" s="19"/>
      <c r="C81" s="19"/>
      <c r="D81" s="20">
        <v>3895992</v>
      </c>
      <c r="E81" s="21">
        <v>3895992</v>
      </c>
      <c r="F81" s="21">
        <v>44001</v>
      </c>
      <c r="G81" s="21">
        <v>28352</v>
      </c>
      <c r="H81" s="21">
        <v>32690</v>
      </c>
      <c r="I81" s="21">
        <v>105043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105043</v>
      </c>
      <c r="W81" s="21">
        <v>973998</v>
      </c>
      <c r="X81" s="21"/>
      <c r="Y81" s="20"/>
      <c r="Z81" s="23">
        <v>3895992</v>
      </c>
    </row>
    <row r="82" spans="1:26" ht="13.5" hidden="1">
      <c r="A82" s="39" t="s">
        <v>106</v>
      </c>
      <c r="B82" s="19"/>
      <c r="C82" s="19"/>
      <c r="D82" s="20">
        <v>7176636</v>
      </c>
      <c r="E82" s="21">
        <v>7176636</v>
      </c>
      <c r="F82" s="21">
        <v>64043</v>
      </c>
      <c r="G82" s="21">
        <v>52641</v>
      </c>
      <c r="H82" s="21">
        <v>67531</v>
      </c>
      <c r="I82" s="21">
        <v>184215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184215</v>
      </c>
      <c r="W82" s="21">
        <v>1794159</v>
      </c>
      <c r="X82" s="21"/>
      <c r="Y82" s="20"/>
      <c r="Z82" s="23">
        <v>7176636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2152404</v>
      </c>
      <c r="E84" s="30">
        <v>2152404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538101</v>
      </c>
      <c r="X84" s="30"/>
      <c r="Y84" s="29"/>
      <c r="Z84" s="31">
        <v>2152404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13609555</v>
      </c>
      <c r="H5" s="100">
        <f t="shared" si="0"/>
        <v>1578407</v>
      </c>
      <c r="I5" s="100">
        <f t="shared" si="0"/>
        <v>1490845</v>
      </c>
      <c r="J5" s="100">
        <f t="shared" si="0"/>
        <v>16678807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16678807</v>
      </c>
      <c r="X5" s="100">
        <f t="shared" si="0"/>
        <v>0</v>
      </c>
      <c r="Y5" s="100">
        <f t="shared" si="0"/>
        <v>16678807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2511000</v>
      </c>
      <c r="H6" s="60"/>
      <c r="I6" s="60"/>
      <c r="J6" s="60">
        <v>2511000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2511000</v>
      </c>
      <c r="X6" s="60"/>
      <c r="Y6" s="60">
        <v>2511000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10997972</v>
      </c>
      <c r="H7" s="159">
        <v>1536244</v>
      </c>
      <c r="I7" s="159">
        <v>1484968</v>
      </c>
      <c r="J7" s="159">
        <v>14019184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14019184</v>
      </c>
      <c r="X7" s="159"/>
      <c r="Y7" s="159">
        <v>14019184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>
        <v>100583</v>
      </c>
      <c r="H8" s="60">
        <v>42163</v>
      </c>
      <c r="I8" s="60">
        <v>5877</v>
      </c>
      <c r="J8" s="60">
        <v>148623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148623</v>
      </c>
      <c r="X8" s="60"/>
      <c r="Y8" s="60">
        <v>148623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3791542</v>
      </c>
      <c r="H9" s="100">
        <f t="shared" si="1"/>
        <v>496234</v>
      </c>
      <c r="I9" s="100">
        <f t="shared" si="1"/>
        <v>800542</v>
      </c>
      <c r="J9" s="100">
        <f t="shared" si="1"/>
        <v>5088318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5088318</v>
      </c>
      <c r="X9" s="100">
        <f t="shared" si="1"/>
        <v>0</v>
      </c>
      <c r="Y9" s="100">
        <f t="shared" si="1"/>
        <v>5088318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3190317</v>
      </c>
      <c r="H10" s="60">
        <v>7041</v>
      </c>
      <c r="I10" s="60">
        <v>10009</v>
      </c>
      <c r="J10" s="60">
        <v>3207367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3207367</v>
      </c>
      <c r="X10" s="60"/>
      <c r="Y10" s="60">
        <v>3207367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524599</v>
      </c>
      <c r="H11" s="60">
        <v>445028</v>
      </c>
      <c r="I11" s="60">
        <v>759929</v>
      </c>
      <c r="J11" s="60">
        <v>1729556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1729556</v>
      </c>
      <c r="X11" s="60"/>
      <c r="Y11" s="60">
        <v>1729556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76626</v>
      </c>
      <c r="H12" s="60">
        <v>44165</v>
      </c>
      <c r="I12" s="60">
        <v>30604</v>
      </c>
      <c r="J12" s="60">
        <v>151395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151395</v>
      </c>
      <c r="X12" s="60"/>
      <c r="Y12" s="60">
        <v>151395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528013</v>
      </c>
      <c r="H15" s="100">
        <f t="shared" si="2"/>
        <v>1742027</v>
      </c>
      <c r="I15" s="100">
        <f t="shared" si="2"/>
        <v>326712</v>
      </c>
      <c r="J15" s="100">
        <f t="shared" si="2"/>
        <v>2596752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2596752</v>
      </c>
      <c r="X15" s="100">
        <f t="shared" si="2"/>
        <v>0</v>
      </c>
      <c r="Y15" s="100">
        <f t="shared" si="2"/>
        <v>2596752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1690</v>
      </c>
      <c r="H16" s="60">
        <v>3675</v>
      </c>
      <c r="I16" s="60">
        <v>1421</v>
      </c>
      <c r="J16" s="60">
        <v>6786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6786</v>
      </c>
      <c r="X16" s="60"/>
      <c r="Y16" s="60">
        <v>6786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284644</v>
      </c>
      <c r="H17" s="60">
        <v>1738155</v>
      </c>
      <c r="I17" s="60">
        <v>325291</v>
      </c>
      <c r="J17" s="60">
        <v>2348090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2348090</v>
      </c>
      <c r="X17" s="60"/>
      <c r="Y17" s="60">
        <v>2348090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241679</v>
      </c>
      <c r="H18" s="60">
        <v>197</v>
      </c>
      <c r="I18" s="60"/>
      <c r="J18" s="60">
        <v>241876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241876</v>
      </c>
      <c r="X18" s="60"/>
      <c r="Y18" s="60">
        <v>241876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13115721</v>
      </c>
      <c r="H19" s="100">
        <f t="shared" si="3"/>
        <v>4174060</v>
      </c>
      <c r="I19" s="100">
        <f t="shared" si="3"/>
        <v>5020986</v>
      </c>
      <c r="J19" s="100">
        <f t="shared" si="3"/>
        <v>22310767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22310767</v>
      </c>
      <c r="X19" s="100">
        <f t="shared" si="3"/>
        <v>0</v>
      </c>
      <c r="Y19" s="100">
        <f t="shared" si="3"/>
        <v>22310767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3755174</v>
      </c>
      <c r="H20" s="60">
        <v>1493360</v>
      </c>
      <c r="I20" s="60">
        <v>1423014</v>
      </c>
      <c r="J20" s="60">
        <v>6671548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6671548</v>
      </c>
      <c r="X20" s="60"/>
      <c r="Y20" s="60">
        <v>6671548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3918286</v>
      </c>
      <c r="H21" s="60">
        <v>1757660</v>
      </c>
      <c r="I21" s="60">
        <v>1580461</v>
      </c>
      <c r="J21" s="60">
        <v>7256407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7256407</v>
      </c>
      <c r="X21" s="60"/>
      <c r="Y21" s="60">
        <v>7256407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2687786</v>
      </c>
      <c r="H22" s="159">
        <v>334638</v>
      </c>
      <c r="I22" s="159">
        <v>1430871</v>
      </c>
      <c r="J22" s="159">
        <v>4453295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4453295</v>
      </c>
      <c r="X22" s="159"/>
      <c r="Y22" s="159">
        <v>4453295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2754475</v>
      </c>
      <c r="H23" s="60">
        <v>588402</v>
      </c>
      <c r="I23" s="60">
        <v>586640</v>
      </c>
      <c r="J23" s="60">
        <v>3929517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3929517</v>
      </c>
      <c r="X23" s="60"/>
      <c r="Y23" s="60">
        <v>3929517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31044831</v>
      </c>
      <c r="H25" s="73">
        <f t="shared" si="4"/>
        <v>7990728</v>
      </c>
      <c r="I25" s="73">
        <f t="shared" si="4"/>
        <v>7639085</v>
      </c>
      <c r="J25" s="73">
        <f t="shared" si="4"/>
        <v>46674644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46674644</v>
      </c>
      <c r="X25" s="73">
        <f t="shared" si="4"/>
        <v>0</v>
      </c>
      <c r="Y25" s="73">
        <f t="shared" si="4"/>
        <v>46674644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1969065</v>
      </c>
      <c r="H28" s="100">
        <f t="shared" si="5"/>
        <v>1829177</v>
      </c>
      <c r="I28" s="100">
        <f t="shared" si="5"/>
        <v>2187714</v>
      </c>
      <c r="J28" s="100">
        <f t="shared" si="5"/>
        <v>5985956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5985956</v>
      </c>
      <c r="X28" s="100">
        <f t="shared" si="5"/>
        <v>0</v>
      </c>
      <c r="Y28" s="100">
        <f t="shared" si="5"/>
        <v>5985956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733917</v>
      </c>
      <c r="H29" s="60">
        <v>768730</v>
      </c>
      <c r="I29" s="60">
        <v>676671</v>
      </c>
      <c r="J29" s="60">
        <v>2179318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2179318</v>
      </c>
      <c r="X29" s="60"/>
      <c r="Y29" s="60">
        <v>2179318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905228</v>
      </c>
      <c r="H30" s="159">
        <v>758952</v>
      </c>
      <c r="I30" s="159">
        <v>1263391</v>
      </c>
      <c r="J30" s="159">
        <v>2927571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2927571</v>
      </c>
      <c r="X30" s="159"/>
      <c r="Y30" s="159">
        <v>2927571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329920</v>
      </c>
      <c r="H31" s="60">
        <v>301495</v>
      </c>
      <c r="I31" s="60">
        <v>247652</v>
      </c>
      <c r="J31" s="60">
        <v>879067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879067</v>
      </c>
      <c r="X31" s="60"/>
      <c r="Y31" s="60">
        <v>879067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1074195</v>
      </c>
      <c r="H32" s="100">
        <f t="shared" si="6"/>
        <v>923034</v>
      </c>
      <c r="I32" s="100">
        <f t="shared" si="6"/>
        <v>837433</v>
      </c>
      <c r="J32" s="100">
        <f t="shared" si="6"/>
        <v>2834662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2834662</v>
      </c>
      <c r="X32" s="100">
        <f t="shared" si="6"/>
        <v>0</v>
      </c>
      <c r="Y32" s="100">
        <f t="shared" si="6"/>
        <v>2834662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325977</v>
      </c>
      <c r="H33" s="60">
        <v>255067</v>
      </c>
      <c r="I33" s="60">
        <v>241448</v>
      </c>
      <c r="J33" s="60">
        <v>822492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822492</v>
      </c>
      <c r="X33" s="60"/>
      <c r="Y33" s="60">
        <v>822492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87467</v>
      </c>
      <c r="H34" s="60">
        <v>150790</v>
      </c>
      <c r="I34" s="60">
        <v>82471</v>
      </c>
      <c r="J34" s="60">
        <v>320728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320728</v>
      </c>
      <c r="X34" s="60"/>
      <c r="Y34" s="60">
        <v>320728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629059</v>
      </c>
      <c r="H35" s="60">
        <v>474146</v>
      </c>
      <c r="I35" s="60">
        <v>474792</v>
      </c>
      <c r="J35" s="60">
        <v>1577997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1577997</v>
      </c>
      <c r="X35" s="60"/>
      <c r="Y35" s="60">
        <v>1577997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31692</v>
      </c>
      <c r="H36" s="60">
        <v>43031</v>
      </c>
      <c r="I36" s="60">
        <v>38722</v>
      </c>
      <c r="J36" s="60">
        <v>113445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113445</v>
      </c>
      <c r="X36" s="60"/>
      <c r="Y36" s="60">
        <v>113445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911628</v>
      </c>
      <c r="H38" s="100">
        <f t="shared" si="7"/>
        <v>776198</v>
      </c>
      <c r="I38" s="100">
        <f t="shared" si="7"/>
        <v>763826</v>
      </c>
      <c r="J38" s="100">
        <f t="shared" si="7"/>
        <v>2451652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2451652</v>
      </c>
      <c r="X38" s="100">
        <f t="shared" si="7"/>
        <v>0</v>
      </c>
      <c r="Y38" s="100">
        <f t="shared" si="7"/>
        <v>2451652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640340</v>
      </c>
      <c r="H39" s="60">
        <v>530598</v>
      </c>
      <c r="I39" s="60">
        <v>515676</v>
      </c>
      <c r="J39" s="60">
        <v>1686614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1686614</v>
      </c>
      <c r="X39" s="60"/>
      <c r="Y39" s="60">
        <v>1686614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186371</v>
      </c>
      <c r="H40" s="60">
        <v>171622</v>
      </c>
      <c r="I40" s="60">
        <v>135589</v>
      </c>
      <c r="J40" s="60">
        <v>493582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493582</v>
      </c>
      <c r="X40" s="60"/>
      <c r="Y40" s="60">
        <v>493582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84917</v>
      </c>
      <c r="H41" s="60">
        <v>73978</v>
      </c>
      <c r="I41" s="60">
        <v>112561</v>
      </c>
      <c r="J41" s="60">
        <v>271456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271456</v>
      </c>
      <c r="X41" s="60"/>
      <c r="Y41" s="60">
        <v>271456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3443085</v>
      </c>
      <c r="H42" s="100">
        <f t="shared" si="8"/>
        <v>3643878</v>
      </c>
      <c r="I42" s="100">
        <f t="shared" si="8"/>
        <v>2969906</v>
      </c>
      <c r="J42" s="100">
        <f t="shared" si="8"/>
        <v>10056869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10056869</v>
      </c>
      <c r="X42" s="100">
        <f t="shared" si="8"/>
        <v>0</v>
      </c>
      <c r="Y42" s="100">
        <f t="shared" si="8"/>
        <v>10056869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1728186</v>
      </c>
      <c r="H43" s="60">
        <v>1775696</v>
      </c>
      <c r="I43" s="60">
        <v>1531227</v>
      </c>
      <c r="J43" s="60">
        <v>5035109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5035109</v>
      </c>
      <c r="X43" s="60"/>
      <c r="Y43" s="60">
        <v>5035109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901200</v>
      </c>
      <c r="H44" s="60">
        <v>1130921</v>
      </c>
      <c r="I44" s="60">
        <v>710401</v>
      </c>
      <c r="J44" s="60">
        <v>2742522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2742522</v>
      </c>
      <c r="X44" s="60"/>
      <c r="Y44" s="60">
        <v>2742522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378676</v>
      </c>
      <c r="H45" s="159">
        <v>356280</v>
      </c>
      <c r="I45" s="159">
        <v>386786</v>
      </c>
      <c r="J45" s="159">
        <v>1121742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1121742</v>
      </c>
      <c r="X45" s="159"/>
      <c r="Y45" s="159">
        <v>1121742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435023</v>
      </c>
      <c r="H46" s="60">
        <v>380981</v>
      </c>
      <c r="I46" s="60">
        <v>341492</v>
      </c>
      <c r="J46" s="60">
        <v>1157496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1157496</v>
      </c>
      <c r="X46" s="60"/>
      <c r="Y46" s="60">
        <v>1157496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7397973</v>
      </c>
      <c r="H48" s="73">
        <f t="shared" si="9"/>
        <v>7172287</v>
      </c>
      <c r="I48" s="73">
        <f t="shared" si="9"/>
        <v>6758879</v>
      </c>
      <c r="J48" s="73">
        <f t="shared" si="9"/>
        <v>21329139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21329139</v>
      </c>
      <c r="X48" s="73">
        <f t="shared" si="9"/>
        <v>0</v>
      </c>
      <c r="Y48" s="73">
        <f t="shared" si="9"/>
        <v>21329139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23646858</v>
      </c>
      <c r="H49" s="173">
        <f t="shared" si="10"/>
        <v>818441</v>
      </c>
      <c r="I49" s="173">
        <f t="shared" si="10"/>
        <v>880206</v>
      </c>
      <c r="J49" s="173">
        <f t="shared" si="10"/>
        <v>25345505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25345505</v>
      </c>
      <c r="X49" s="173">
        <f>IF(F25=F48,0,X25-X48)</f>
        <v>0</v>
      </c>
      <c r="Y49" s="173">
        <f t="shared" si="10"/>
        <v>25345505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7647862</v>
      </c>
      <c r="H5" s="60">
        <v>928568</v>
      </c>
      <c r="I5" s="60">
        <v>853882</v>
      </c>
      <c r="J5" s="60">
        <v>9430312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9430312</v>
      </c>
      <c r="X5" s="60">
        <v>0</v>
      </c>
      <c r="Y5" s="60">
        <v>9430312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1477617</v>
      </c>
      <c r="H7" s="60">
        <v>1187801</v>
      </c>
      <c r="I7" s="60">
        <v>1125815</v>
      </c>
      <c r="J7" s="60">
        <v>3791233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3791233</v>
      </c>
      <c r="X7" s="60">
        <v>0</v>
      </c>
      <c r="Y7" s="60">
        <v>3791233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1575243</v>
      </c>
      <c r="H8" s="60">
        <v>1757290</v>
      </c>
      <c r="I8" s="60">
        <v>1580294</v>
      </c>
      <c r="J8" s="60">
        <v>4912827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4912827</v>
      </c>
      <c r="X8" s="60">
        <v>0</v>
      </c>
      <c r="Y8" s="60">
        <v>4912827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370186</v>
      </c>
      <c r="H9" s="60">
        <v>295835</v>
      </c>
      <c r="I9" s="60">
        <v>309949</v>
      </c>
      <c r="J9" s="60">
        <v>975970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975970</v>
      </c>
      <c r="X9" s="60">
        <v>0</v>
      </c>
      <c r="Y9" s="60">
        <v>975970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754475</v>
      </c>
      <c r="H10" s="54">
        <v>588402</v>
      </c>
      <c r="I10" s="54">
        <v>586640</v>
      </c>
      <c r="J10" s="54">
        <v>1929517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1929517</v>
      </c>
      <c r="X10" s="54">
        <v>0</v>
      </c>
      <c r="Y10" s="54">
        <v>1929517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148122</v>
      </c>
      <c r="H11" s="60">
        <v>138579</v>
      </c>
      <c r="I11" s="60">
        <v>218316</v>
      </c>
      <c r="J11" s="60">
        <v>505017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505017</v>
      </c>
      <c r="X11" s="60">
        <v>0</v>
      </c>
      <c r="Y11" s="60">
        <v>505017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17037</v>
      </c>
      <c r="H12" s="60">
        <v>9959</v>
      </c>
      <c r="I12" s="60">
        <v>3753</v>
      </c>
      <c r="J12" s="60">
        <v>30749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30749</v>
      </c>
      <c r="X12" s="60">
        <v>0</v>
      </c>
      <c r="Y12" s="60">
        <v>30749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550402</v>
      </c>
      <c r="H13" s="60">
        <v>603531</v>
      </c>
      <c r="I13" s="60">
        <v>623876</v>
      </c>
      <c r="J13" s="60">
        <v>1777809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1777809</v>
      </c>
      <c r="X13" s="60">
        <v>0</v>
      </c>
      <c r="Y13" s="60">
        <v>1777809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77310</v>
      </c>
      <c r="H16" s="60">
        <v>44810</v>
      </c>
      <c r="I16" s="60">
        <v>31313</v>
      </c>
      <c r="J16" s="60">
        <v>153433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153433</v>
      </c>
      <c r="X16" s="60">
        <v>0</v>
      </c>
      <c r="Y16" s="60">
        <v>153433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20894</v>
      </c>
      <c r="H17" s="60">
        <v>1376</v>
      </c>
      <c r="I17" s="60">
        <v>180</v>
      </c>
      <c r="J17" s="60">
        <v>22450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22450</v>
      </c>
      <c r="X17" s="60">
        <v>0</v>
      </c>
      <c r="Y17" s="60">
        <v>22450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96048</v>
      </c>
      <c r="I18" s="60">
        <v>0</v>
      </c>
      <c r="J18" s="60">
        <v>96048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96048</v>
      </c>
      <c r="X18" s="60">
        <v>0</v>
      </c>
      <c r="Y18" s="60">
        <v>96048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0</v>
      </c>
      <c r="G19" s="60">
        <v>17166763</v>
      </c>
      <c r="H19" s="60">
        <v>0</v>
      </c>
      <c r="I19" s="60">
        <v>0</v>
      </c>
      <c r="J19" s="60">
        <v>17166763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17166763</v>
      </c>
      <c r="X19" s="60">
        <v>0</v>
      </c>
      <c r="Y19" s="60">
        <v>17166763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0</v>
      </c>
      <c r="F20" s="54">
        <v>0</v>
      </c>
      <c r="G20" s="54">
        <v>287305</v>
      </c>
      <c r="H20" s="54">
        <v>352701</v>
      </c>
      <c r="I20" s="54">
        <v>311005</v>
      </c>
      <c r="J20" s="54">
        <v>951011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951011</v>
      </c>
      <c r="X20" s="54">
        <v>0</v>
      </c>
      <c r="Y20" s="54">
        <v>951011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30093216</v>
      </c>
      <c r="H22" s="190">
        <f t="shared" si="0"/>
        <v>6004900</v>
      </c>
      <c r="I22" s="190">
        <f t="shared" si="0"/>
        <v>5645023</v>
      </c>
      <c r="J22" s="190">
        <f t="shared" si="0"/>
        <v>41743139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41743139</v>
      </c>
      <c r="X22" s="190">
        <f t="shared" si="0"/>
        <v>0</v>
      </c>
      <c r="Y22" s="190">
        <f t="shared" si="0"/>
        <v>41743139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0</v>
      </c>
      <c r="G25" s="60">
        <v>2932589</v>
      </c>
      <c r="H25" s="60">
        <v>2869863</v>
      </c>
      <c r="I25" s="60">
        <v>2867656</v>
      </c>
      <c r="J25" s="60">
        <v>8670108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8670108</v>
      </c>
      <c r="X25" s="60">
        <v>0</v>
      </c>
      <c r="Y25" s="60">
        <v>8670108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412180</v>
      </c>
      <c r="H26" s="60">
        <v>418623</v>
      </c>
      <c r="I26" s="60">
        <v>405190</v>
      </c>
      <c r="J26" s="60">
        <v>1235993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1235993</v>
      </c>
      <c r="X26" s="60">
        <v>0</v>
      </c>
      <c r="Y26" s="60">
        <v>1235993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19592</v>
      </c>
      <c r="H29" s="60">
        <v>19879</v>
      </c>
      <c r="I29" s="60">
        <v>20452</v>
      </c>
      <c r="J29" s="60">
        <v>59923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59923</v>
      </c>
      <c r="X29" s="60">
        <v>0</v>
      </c>
      <c r="Y29" s="60">
        <v>59923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1565054</v>
      </c>
      <c r="H30" s="60">
        <v>1813247</v>
      </c>
      <c r="I30" s="60">
        <v>1387836</v>
      </c>
      <c r="J30" s="60">
        <v>4766137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4766137</v>
      </c>
      <c r="X30" s="60">
        <v>0</v>
      </c>
      <c r="Y30" s="60">
        <v>4766137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173207</v>
      </c>
      <c r="H31" s="60">
        <v>194853</v>
      </c>
      <c r="I31" s="60">
        <v>79681</v>
      </c>
      <c r="J31" s="60">
        <v>447741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447741</v>
      </c>
      <c r="X31" s="60">
        <v>0</v>
      </c>
      <c r="Y31" s="60">
        <v>447741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156188</v>
      </c>
      <c r="H32" s="60">
        <v>108333</v>
      </c>
      <c r="I32" s="60">
        <v>46751</v>
      </c>
      <c r="J32" s="60">
        <v>311272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311272</v>
      </c>
      <c r="X32" s="60">
        <v>0</v>
      </c>
      <c r="Y32" s="60">
        <v>311272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670653</v>
      </c>
      <c r="H33" s="60">
        <v>817459</v>
      </c>
      <c r="I33" s="60">
        <v>774796</v>
      </c>
      <c r="J33" s="60">
        <v>2262908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2262908</v>
      </c>
      <c r="X33" s="60">
        <v>0</v>
      </c>
      <c r="Y33" s="60">
        <v>2262908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0</v>
      </c>
      <c r="F34" s="60">
        <v>0</v>
      </c>
      <c r="G34" s="60">
        <v>1468510</v>
      </c>
      <c r="H34" s="60">
        <v>930030</v>
      </c>
      <c r="I34" s="60">
        <v>1176517</v>
      </c>
      <c r="J34" s="60">
        <v>3575057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3575057</v>
      </c>
      <c r="X34" s="60">
        <v>0</v>
      </c>
      <c r="Y34" s="60">
        <v>3575057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7397973</v>
      </c>
      <c r="H36" s="190">
        <f t="shared" si="1"/>
        <v>7172287</v>
      </c>
      <c r="I36" s="190">
        <f t="shared" si="1"/>
        <v>6758879</v>
      </c>
      <c r="J36" s="190">
        <f t="shared" si="1"/>
        <v>21329139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21329139</v>
      </c>
      <c r="X36" s="190">
        <f t="shared" si="1"/>
        <v>0</v>
      </c>
      <c r="Y36" s="190">
        <f t="shared" si="1"/>
        <v>21329139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22695243</v>
      </c>
      <c r="H38" s="106">
        <f t="shared" si="2"/>
        <v>-1167387</v>
      </c>
      <c r="I38" s="106">
        <f t="shared" si="2"/>
        <v>-1113856</v>
      </c>
      <c r="J38" s="106">
        <f t="shared" si="2"/>
        <v>20414000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20414000</v>
      </c>
      <c r="X38" s="106">
        <f>IF(F22=F36,0,X22-X36)</f>
        <v>0</v>
      </c>
      <c r="Y38" s="106">
        <f t="shared" si="2"/>
        <v>20414000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951615</v>
      </c>
      <c r="H39" s="60">
        <v>1985828</v>
      </c>
      <c r="I39" s="60">
        <v>1994062</v>
      </c>
      <c r="J39" s="60">
        <v>4931505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4931505</v>
      </c>
      <c r="X39" s="60">
        <v>0</v>
      </c>
      <c r="Y39" s="60">
        <v>4931505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23646858</v>
      </c>
      <c r="H42" s="88">
        <f t="shared" si="3"/>
        <v>818441</v>
      </c>
      <c r="I42" s="88">
        <f t="shared" si="3"/>
        <v>880206</v>
      </c>
      <c r="J42" s="88">
        <f t="shared" si="3"/>
        <v>25345505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25345505</v>
      </c>
      <c r="X42" s="88">
        <f t="shared" si="3"/>
        <v>0</v>
      </c>
      <c r="Y42" s="88">
        <f t="shared" si="3"/>
        <v>25345505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23646858</v>
      </c>
      <c r="H44" s="77">
        <f t="shared" si="4"/>
        <v>818441</v>
      </c>
      <c r="I44" s="77">
        <f t="shared" si="4"/>
        <v>880206</v>
      </c>
      <c r="J44" s="77">
        <f t="shared" si="4"/>
        <v>25345505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25345505</v>
      </c>
      <c r="X44" s="77">
        <f t="shared" si="4"/>
        <v>0</v>
      </c>
      <c r="Y44" s="77">
        <f t="shared" si="4"/>
        <v>25345505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23646858</v>
      </c>
      <c r="H46" s="88">
        <f t="shared" si="5"/>
        <v>818441</v>
      </c>
      <c r="I46" s="88">
        <f t="shared" si="5"/>
        <v>880206</v>
      </c>
      <c r="J46" s="88">
        <f t="shared" si="5"/>
        <v>25345505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25345505</v>
      </c>
      <c r="X46" s="88">
        <f t="shared" si="5"/>
        <v>0</v>
      </c>
      <c r="Y46" s="88">
        <f t="shared" si="5"/>
        <v>25345505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23646858</v>
      </c>
      <c r="H48" s="220">
        <f t="shared" si="6"/>
        <v>818441</v>
      </c>
      <c r="I48" s="220">
        <f t="shared" si="6"/>
        <v>880206</v>
      </c>
      <c r="J48" s="220">
        <f t="shared" si="6"/>
        <v>25345505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25345505</v>
      </c>
      <c r="X48" s="220">
        <f t="shared" si="6"/>
        <v>0</v>
      </c>
      <c r="Y48" s="220">
        <f t="shared" si="6"/>
        <v>25345505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530429</v>
      </c>
      <c r="H9" s="100">
        <f t="shared" si="1"/>
        <v>530429</v>
      </c>
      <c r="I9" s="100">
        <f t="shared" si="1"/>
        <v>682551</v>
      </c>
      <c r="J9" s="100">
        <f t="shared" si="1"/>
        <v>1743409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1743409</v>
      </c>
      <c r="X9" s="100">
        <f t="shared" si="1"/>
        <v>0</v>
      </c>
      <c r="Y9" s="100">
        <f t="shared" si="1"/>
        <v>1743409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26547</v>
      </c>
      <c r="J10" s="60">
        <v>26547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26547</v>
      </c>
      <c r="X10" s="60"/>
      <c r="Y10" s="60">
        <v>26547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530429</v>
      </c>
      <c r="H11" s="60">
        <v>530429</v>
      </c>
      <c r="I11" s="60">
        <v>656004</v>
      </c>
      <c r="J11" s="60">
        <v>1716862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1716862</v>
      </c>
      <c r="X11" s="60"/>
      <c r="Y11" s="60">
        <v>1716862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794824</v>
      </c>
      <c r="H15" s="100">
        <f t="shared" si="2"/>
        <v>794824</v>
      </c>
      <c r="I15" s="100">
        <f t="shared" si="2"/>
        <v>180186</v>
      </c>
      <c r="J15" s="100">
        <f t="shared" si="2"/>
        <v>1769834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1769834</v>
      </c>
      <c r="X15" s="100">
        <f t="shared" si="2"/>
        <v>0</v>
      </c>
      <c r="Y15" s="100">
        <f t="shared" si="2"/>
        <v>1769834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794824</v>
      </c>
      <c r="H17" s="60">
        <v>794824</v>
      </c>
      <c r="I17" s="60">
        <v>180186</v>
      </c>
      <c r="J17" s="60">
        <v>1769834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1769834</v>
      </c>
      <c r="X17" s="60"/>
      <c r="Y17" s="60">
        <v>1769834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114120</v>
      </c>
      <c r="H19" s="100">
        <f t="shared" si="3"/>
        <v>114120</v>
      </c>
      <c r="I19" s="100">
        <f t="shared" si="3"/>
        <v>1932243</v>
      </c>
      <c r="J19" s="100">
        <f t="shared" si="3"/>
        <v>2160483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2160483</v>
      </c>
      <c r="X19" s="100">
        <f t="shared" si="3"/>
        <v>0</v>
      </c>
      <c r="Y19" s="100">
        <f t="shared" si="3"/>
        <v>2160483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114120</v>
      </c>
      <c r="H22" s="159">
        <v>114120</v>
      </c>
      <c r="I22" s="159">
        <v>1932243</v>
      </c>
      <c r="J22" s="159">
        <v>2160483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2160483</v>
      </c>
      <c r="X22" s="159"/>
      <c r="Y22" s="159">
        <v>2160483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1439373</v>
      </c>
      <c r="H25" s="219">
        <f t="shared" si="4"/>
        <v>1439373</v>
      </c>
      <c r="I25" s="219">
        <f t="shared" si="4"/>
        <v>2794980</v>
      </c>
      <c r="J25" s="219">
        <f t="shared" si="4"/>
        <v>5673726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5673726</v>
      </c>
      <c r="X25" s="219">
        <f t="shared" si="4"/>
        <v>0</v>
      </c>
      <c r="Y25" s="219">
        <f t="shared" si="4"/>
        <v>5673726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1439373</v>
      </c>
      <c r="H28" s="60">
        <v>1439373</v>
      </c>
      <c r="I28" s="60">
        <v>2768433</v>
      </c>
      <c r="J28" s="60">
        <v>5647179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5647179</v>
      </c>
      <c r="X28" s="60"/>
      <c r="Y28" s="60">
        <v>5647179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1439373</v>
      </c>
      <c r="H32" s="77">
        <f t="shared" si="5"/>
        <v>1439373</v>
      </c>
      <c r="I32" s="77">
        <f t="shared" si="5"/>
        <v>2768433</v>
      </c>
      <c r="J32" s="77">
        <f t="shared" si="5"/>
        <v>5647179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5647179</v>
      </c>
      <c r="X32" s="77">
        <f t="shared" si="5"/>
        <v>0</v>
      </c>
      <c r="Y32" s="77">
        <f t="shared" si="5"/>
        <v>5647179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26547</v>
      </c>
      <c r="J33" s="60">
        <v>26547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26547</v>
      </c>
      <c r="X33" s="60"/>
      <c r="Y33" s="60">
        <v>26547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1439373</v>
      </c>
      <c r="H36" s="220">
        <f t="shared" si="6"/>
        <v>1439373</v>
      </c>
      <c r="I36" s="220">
        <f t="shared" si="6"/>
        <v>2794980</v>
      </c>
      <c r="J36" s="220">
        <f t="shared" si="6"/>
        <v>5673726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5673726</v>
      </c>
      <c r="X36" s="220">
        <f t="shared" si="6"/>
        <v>0</v>
      </c>
      <c r="Y36" s="220">
        <f t="shared" si="6"/>
        <v>5673726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6112170</v>
      </c>
      <c r="H6" s="60">
        <v>2228075</v>
      </c>
      <c r="I6" s="60">
        <v>2228075</v>
      </c>
      <c r="J6" s="60">
        <v>2228075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2228075</v>
      </c>
      <c r="X6" s="60"/>
      <c r="Y6" s="60">
        <v>2228075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1850000</v>
      </c>
      <c r="F7" s="60">
        <v>1850000</v>
      </c>
      <c r="G7" s="60">
        <v>13478773</v>
      </c>
      <c r="H7" s="60">
        <v>13275142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462500</v>
      </c>
      <c r="Y7" s="60">
        <v>-462500</v>
      </c>
      <c r="Z7" s="140">
        <v>-100</v>
      </c>
      <c r="AA7" s="62">
        <v>1850000</v>
      </c>
    </row>
    <row r="8" spans="1:27" ht="13.5">
      <c r="A8" s="249" t="s">
        <v>145</v>
      </c>
      <c r="B8" s="182"/>
      <c r="C8" s="155"/>
      <c r="D8" s="155"/>
      <c r="E8" s="59">
        <v>23958679</v>
      </c>
      <c r="F8" s="60">
        <v>23958679</v>
      </c>
      <c r="G8" s="60">
        <v>102892377</v>
      </c>
      <c r="H8" s="60">
        <v>103893161</v>
      </c>
      <c r="I8" s="60">
        <v>104439584</v>
      </c>
      <c r="J8" s="60">
        <v>104439584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104439584</v>
      </c>
      <c r="X8" s="60">
        <v>5989670</v>
      </c>
      <c r="Y8" s="60">
        <v>98449914</v>
      </c>
      <c r="Z8" s="140">
        <v>1643.66</v>
      </c>
      <c r="AA8" s="62">
        <v>23958679</v>
      </c>
    </row>
    <row r="9" spans="1:27" ht="13.5">
      <c r="A9" s="249" t="s">
        <v>146</v>
      </c>
      <c r="B9" s="182"/>
      <c r="C9" s="155"/>
      <c r="D9" s="155"/>
      <c r="E9" s="59">
        <v>13465000</v>
      </c>
      <c r="F9" s="60">
        <v>13465000</v>
      </c>
      <c r="G9" s="60">
        <v>-33739351</v>
      </c>
      <c r="H9" s="60">
        <v>-52968056</v>
      </c>
      <c r="I9" s="60">
        <v>-37677199</v>
      </c>
      <c r="J9" s="60">
        <v>-37677199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-37677199</v>
      </c>
      <c r="X9" s="60">
        <v>3366250</v>
      </c>
      <c r="Y9" s="60">
        <v>-41043449</v>
      </c>
      <c r="Z9" s="140">
        <v>-1219.26</v>
      </c>
      <c r="AA9" s="62">
        <v>13465000</v>
      </c>
    </row>
    <row r="10" spans="1:27" ht="13.5">
      <c r="A10" s="249" t="s">
        <v>147</v>
      </c>
      <c r="B10" s="182"/>
      <c r="C10" s="155"/>
      <c r="D10" s="155"/>
      <c r="E10" s="59">
        <v>3705</v>
      </c>
      <c r="F10" s="60">
        <v>3705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926</v>
      </c>
      <c r="Y10" s="159">
        <v>-926</v>
      </c>
      <c r="Z10" s="141">
        <v>-100</v>
      </c>
      <c r="AA10" s="225">
        <v>3705</v>
      </c>
    </row>
    <row r="11" spans="1:27" ht="13.5">
      <c r="A11" s="249" t="s">
        <v>148</v>
      </c>
      <c r="B11" s="182"/>
      <c r="C11" s="155"/>
      <c r="D11" s="155"/>
      <c r="E11" s="59">
        <v>215000</v>
      </c>
      <c r="F11" s="60">
        <v>215000</v>
      </c>
      <c r="G11" s="60">
        <v>158005</v>
      </c>
      <c r="H11" s="60">
        <v>158005</v>
      </c>
      <c r="I11" s="60">
        <v>158005</v>
      </c>
      <c r="J11" s="60">
        <v>158005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158005</v>
      </c>
      <c r="X11" s="60">
        <v>53750</v>
      </c>
      <c r="Y11" s="60">
        <v>104255</v>
      </c>
      <c r="Z11" s="140">
        <v>193.96</v>
      </c>
      <c r="AA11" s="62">
        <v>215000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39492384</v>
      </c>
      <c r="F12" s="73">
        <f t="shared" si="0"/>
        <v>39492384</v>
      </c>
      <c r="G12" s="73">
        <f t="shared" si="0"/>
        <v>88901974</v>
      </c>
      <c r="H12" s="73">
        <f t="shared" si="0"/>
        <v>66586327</v>
      </c>
      <c r="I12" s="73">
        <f t="shared" si="0"/>
        <v>69148465</v>
      </c>
      <c r="J12" s="73">
        <f t="shared" si="0"/>
        <v>69148465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69148465</v>
      </c>
      <c r="X12" s="73">
        <f t="shared" si="0"/>
        <v>9873096</v>
      </c>
      <c r="Y12" s="73">
        <f t="shared" si="0"/>
        <v>59275369</v>
      </c>
      <c r="Z12" s="170">
        <f>+IF(X12&lt;&gt;0,+(Y12/X12)*100,0)</f>
        <v>600.3726591942385</v>
      </c>
      <c r="AA12" s="74">
        <f>SUM(AA6:AA11)</f>
        <v>39492384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52370</v>
      </c>
      <c r="F15" s="60">
        <v>52370</v>
      </c>
      <c r="G15" s="60">
        <v>52370</v>
      </c>
      <c r="H15" s="60">
        <v>52370</v>
      </c>
      <c r="I15" s="60">
        <v>52370</v>
      </c>
      <c r="J15" s="60">
        <v>52370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52370</v>
      </c>
      <c r="X15" s="60">
        <v>13093</v>
      </c>
      <c r="Y15" s="60">
        <v>39277</v>
      </c>
      <c r="Z15" s="140">
        <v>299.98</v>
      </c>
      <c r="AA15" s="62">
        <v>52370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42174306</v>
      </c>
      <c r="F17" s="60">
        <v>42174306</v>
      </c>
      <c r="G17" s="60">
        <v>42174306</v>
      </c>
      <c r="H17" s="60">
        <v>42174306</v>
      </c>
      <c r="I17" s="60">
        <v>42174306</v>
      </c>
      <c r="J17" s="60">
        <v>42174306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42174306</v>
      </c>
      <c r="X17" s="60">
        <v>10543577</v>
      </c>
      <c r="Y17" s="60">
        <v>31630729</v>
      </c>
      <c r="Z17" s="140">
        <v>300</v>
      </c>
      <c r="AA17" s="62">
        <v>42174306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359954675</v>
      </c>
      <c r="F19" s="60">
        <v>359954675</v>
      </c>
      <c r="G19" s="60">
        <v>314372497</v>
      </c>
      <c r="H19" s="60">
        <v>316197045</v>
      </c>
      <c r="I19" s="60">
        <v>346355192</v>
      </c>
      <c r="J19" s="60">
        <v>346355192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346355192</v>
      </c>
      <c r="X19" s="60">
        <v>89988669</v>
      </c>
      <c r="Y19" s="60">
        <v>256366523</v>
      </c>
      <c r="Z19" s="140">
        <v>284.89</v>
      </c>
      <c r="AA19" s="62">
        <v>359954675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2500000</v>
      </c>
      <c r="F22" s="60">
        <v>2500000</v>
      </c>
      <c r="G22" s="60">
        <v>1198201</v>
      </c>
      <c r="H22" s="60">
        <v>1198201</v>
      </c>
      <c r="I22" s="60">
        <v>-1320860</v>
      </c>
      <c r="J22" s="60">
        <v>-1320860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-1320860</v>
      </c>
      <c r="X22" s="60">
        <v>625000</v>
      </c>
      <c r="Y22" s="60">
        <v>-1945860</v>
      </c>
      <c r="Z22" s="140">
        <v>-311.34</v>
      </c>
      <c r="AA22" s="62">
        <v>2500000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25845495</v>
      </c>
      <c r="H23" s="159">
        <v>25845495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404681351</v>
      </c>
      <c r="F24" s="77">
        <f t="shared" si="1"/>
        <v>404681351</v>
      </c>
      <c r="G24" s="77">
        <f t="shared" si="1"/>
        <v>383642869</v>
      </c>
      <c r="H24" s="77">
        <f t="shared" si="1"/>
        <v>385467417</v>
      </c>
      <c r="I24" s="77">
        <f t="shared" si="1"/>
        <v>387261008</v>
      </c>
      <c r="J24" s="77">
        <f t="shared" si="1"/>
        <v>387261008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387261008</v>
      </c>
      <c r="X24" s="77">
        <f t="shared" si="1"/>
        <v>101170339</v>
      </c>
      <c r="Y24" s="77">
        <f t="shared" si="1"/>
        <v>286090669</v>
      </c>
      <c r="Z24" s="212">
        <f>+IF(X24&lt;&gt;0,+(Y24/X24)*100,0)</f>
        <v>282.7811706749347</v>
      </c>
      <c r="AA24" s="79">
        <f>SUM(AA15:AA23)</f>
        <v>404681351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444173735</v>
      </c>
      <c r="F25" s="73">
        <f t="shared" si="2"/>
        <v>444173735</v>
      </c>
      <c r="G25" s="73">
        <f t="shared" si="2"/>
        <v>472544843</v>
      </c>
      <c r="H25" s="73">
        <f t="shared" si="2"/>
        <v>452053744</v>
      </c>
      <c r="I25" s="73">
        <f t="shared" si="2"/>
        <v>456409473</v>
      </c>
      <c r="J25" s="73">
        <f t="shared" si="2"/>
        <v>456409473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456409473</v>
      </c>
      <c r="X25" s="73">
        <f t="shared" si="2"/>
        <v>111043435</v>
      </c>
      <c r="Y25" s="73">
        <f t="shared" si="2"/>
        <v>345366038</v>
      </c>
      <c r="Z25" s="170">
        <f>+IF(X25&lt;&gt;0,+(Y25/X25)*100,0)</f>
        <v>311.0188711291217</v>
      </c>
      <c r="AA25" s="74">
        <f>+AA12+AA24</f>
        <v>444173735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541101</v>
      </c>
      <c r="F29" s="60">
        <v>541101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135275</v>
      </c>
      <c r="Y29" s="60">
        <v>-135275</v>
      </c>
      <c r="Z29" s="140">
        <v>-100</v>
      </c>
      <c r="AA29" s="62">
        <v>541101</v>
      </c>
    </row>
    <row r="30" spans="1:27" ht="13.5">
      <c r="A30" s="249" t="s">
        <v>52</v>
      </c>
      <c r="B30" s="182"/>
      <c r="C30" s="155"/>
      <c r="D30" s="155"/>
      <c r="E30" s="59">
        <v>3350000</v>
      </c>
      <c r="F30" s="60">
        <v>3350000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837500</v>
      </c>
      <c r="Y30" s="60">
        <v>-837500</v>
      </c>
      <c r="Z30" s="140">
        <v>-100</v>
      </c>
      <c r="AA30" s="62">
        <v>3350000</v>
      </c>
    </row>
    <row r="31" spans="1:27" ht="13.5">
      <c r="A31" s="249" t="s">
        <v>163</v>
      </c>
      <c r="B31" s="182"/>
      <c r="C31" s="155"/>
      <c r="D31" s="155"/>
      <c r="E31" s="59">
        <v>257000</v>
      </c>
      <c r="F31" s="60">
        <v>257000</v>
      </c>
      <c r="G31" s="60">
        <v>261969</v>
      </c>
      <c r="H31" s="60">
        <v>263466</v>
      </c>
      <c r="I31" s="60">
        <v>265766</v>
      </c>
      <c r="J31" s="60">
        <v>265766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265766</v>
      </c>
      <c r="X31" s="60">
        <v>64250</v>
      </c>
      <c r="Y31" s="60">
        <v>201516</v>
      </c>
      <c r="Z31" s="140">
        <v>313.64</v>
      </c>
      <c r="AA31" s="62">
        <v>257000</v>
      </c>
    </row>
    <row r="32" spans="1:27" ht="13.5">
      <c r="A32" s="249" t="s">
        <v>164</v>
      </c>
      <c r="B32" s="182"/>
      <c r="C32" s="155"/>
      <c r="D32" s="155"/>
      <c r="E32" s="59">
        <v>16948451</v>
      </c>
      <c r="F32" s="60">
        <v>16948451</v>
      </c>
      <c r="G32" s="60">
        <v>31731201</v>
      </c>
      <c r="H32" s="60">
        <v>25299393</v>
      </c>
      <c r="I32" s="60">
        <v>27420374</v>
      </c>
      <c r="J32" s="60">
        <v>27420374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27420374</v>
      </c>
      <c r="X32" s="60">
        <v>4237113</v>
      </c>
      <c r="Y32" s="60">
        <v>23183261</v>
      </c>
      <c r="Z32" s="140">
        <v>547.15</v>
      </c>
      <c r="AA32" s="62">
        <v>16948451</v>
      </c>
    </row>
    <row r="33" spans="1:27" ht="13.5">
      <c r="A33" s="249" t="s">
        <v>165</v>
      </c>
      <c r="B33" s="182"/>
      <c r="C33" s="155"/>
      <c r="D33" s="155"/>
      <c r="E33" s="59">
        <v>3500000</v>
      </c>
      <c r="F33" s="60">
        <v>3500000</v>
      </c>
      <c r="G33" s="60">
        <v>5600263</v>
      </c>
      <c r="H33" s="60">
        <v>5600262</v>
      </c>
      <c r="I33" s="60">
        <v>7269741</v>
      </c>
      <c r="J33" s="60">
        <v>7269741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7269741</v>
      </c>
      <c r="X33" s="60">
        <v>875000</v>
      </c>
      <c r="Y33" s="60">
        <v>6394741</v>
      </c>
      <c r="Z33" s="140">
        <v>730.83</v>
      </c>
      <c r="AA33" s="62">
        <v>3500000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24596552</v>
      </c>
      <c r="F34" s="73">
        <f t="shared" si="3"/>
        <v>24596552</v>
      </c>
      <c r="G34" s="73">
        <f t="shared" si="3"/>
        <v>37593433</v>
      </c>
      <c r="H34" s="73">
        <f t="shared" si="3"/>
        <v>31163121</v>
      </c>
      <c r="I34" s="73">
        <f t="shared" si="3"/>
        <v>34955881</v>
      </c>
      <c r="J34" s="73">
        <f t="shared" si="3"/>
        <v>34955881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34955881</v>
      </c>
      <c r="X34" s="73">
        <f t="shared" si="3"/>
        <v>6149138</v>
      </c>
      <c r="Y34" s="73">
        <f t="shared" si="3"/>
        <v>28806743</v>
      </c>
      <c r="Z34" s="170">
        <f>+IF(X34&lt;&gt;0,+(Y34/X34)*100,0)</f>
        <v>468.4679868950737</v>
      </c>
      <c r="AA34" s="74">
        <f>SUM(AA29:AA33)</f>
        <v>24596552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9885000</v>
      </c>
      <c r="F37" s="60">
        <v>9885000</v>
      </c>
      <c r="G37" s="60">
        <v>4787383</v>
      </c>
      <c r="H37" s="60">
        <v>4664217</v>
      </c>
      <c r="I37" s="60">
        <v>4391594</v>
      </c>
      <c r="J37" s="60">
        <v>4391594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4391594</v>
      </c>
      <c r="X37" s="60">
        <v>2471250</v>
      </c>
      <c r="Y37" s="60">
        <v>1920344</v>
      </c>
      <c r="Z37" s="140">
        <v>77.71</v>
      </c>
      <c r="AA37" s="62">
        <v>9885000</v>
      </c>
    </row>
    <row r="38" spans="1:27" ht="13.5">
      <c r="A38" s="249" t="s">
        <v>165</v>
      </c>
      <c r="B38" s="182"/>
      <c r="C38" s="155"/>
      <c r="D38" s="155"/>
      <c r="E38" s="59">
        <v>6849000</v>
      </c>
      <c r="F38" s="60">
        <v>6849000</v>
      </c>
      <c r="G38" s="60">
        <v>3310000</v>
      </c>
      <c r="H38" s="60">
        <v>3310000</v>
      </c>
      <c r="I38" s="60">
        <v>3310000</v>
      </c>
      <c r="J38" s="60">
        <v>3310000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3310000</v>
      </c>
      <c r="X38" s="60">
        <v>1712250</v>
      </c>
      <c r="Y38" s="60">
        <v>1597750</v>
      </c>
      <c r="Z38" s="140">
        <v>93.31</v>
      </c>
      <c r="AA38" s="62">
        <v>6849000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16734000</v>
      </c>
      <c r="F39" s="77">
        <f t="shared" si="4"/>
        <v>16734000</v>
      </c>
      <c r="G39" s="77">
        <f t="shared" si="4"/>
        <v>8097383</v>
      </c>
      <c r="H39" s="77">
        <f t="shared" si="4"/>
        <v>7974217</v>
      </c>
      <c r="I39" s="77">
        <f t="shared" si="4"/>
        <v>7701594</v>
      </c>
      <c r="J39" s="77">
        <f t="shared" si="4"/>
        <v>7701594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7701594</v>
      </c>
      <c r="X39" s="77">
        <f t="shared" si="4"/>
        <v>4183500</v>
      </c>
      <c r="Y39" s="77">
        <f t="shared" si="4"/>
        <v>3518094</v>
      </c>
      <c r="Z39" s="212">
        <f>+IF(X39&lt;&gt;0,+(Y39/X39)*100,0)</f>
        <v>84.09451416278236</v>
      </c>
      <c r="AA39" s="79">
        <f>SUM(AA37:AA38)</f>
        <v>16734000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41330552</v>
      </c>
      <c r="F40" s="73">
        <f t="shared" si="5"/>
        <v>41330552</v>
      </c>
      <c r="G40" s="73">
        <f t="shared" si="5"/>
        <v>45690816</v>
      </c>
      <c r="H40" s="73">
        <f t="shared" si="5"/>
        <v>39137338</v>
      </c>
      <c r="I40" s="73">
        <f t="shared" si="5"/>
        <v>42657475</v>
      </c>
      <c r="J40" s="73">
        <f t="shared" si="5"/>
        <v>42657475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42657475</v>
      </c>
      <c r="X40" s="73">
        <f t="shared" si="5"/>
        <v>10332638</v>
      </c>
      <c r="Y40" s="73">
        <f t="shared" si="5"/>
        <v>32324837</v>
      </c>
      <c r="Z40" s="170">
        <f>+IF(X40&lt;&gt;0,+(Y40/X40)*100,0)</f>
        <v>312.84205446856845</v>
      </c>
      <c r="AA40" s="74">
        <f>+AA34+AA39</f>
        <v>41330552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402843183</v>
      </c>
      <c r="F42" s="259">
        <f t="shared" si="6"/>
        <v>402843183</v>
      </c>
      <c r="G42" s="259">
        <f t="shared" si="6"/>
        <v>426854027</v>
      </c>
      <c r="H42" s="259">
        <f t="shared" si="6"/>
        <v>412916406</v>
      </c>
      <c r="I42" s="259">
        <f t="shared" si="6"/>
        <v>413751998</v>
      </c>
      <c r="J42" s="259">
        <f t="shared" si="6"/>
        <v>413751998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413751998</v>
      </c>
      <c r="X42" s="259">
        <f t="shared" si="6"/>
        <v>100710797</v>
      </c>
      <c r="Y42" s="259">
        <f t="shared" si="6"/>
        <v>313041201</v>
      </c>
      <c r="Z42" s="260">
        <f>+IF(X42&lt;&gt;0,+(Y42/X42)*100,0)</f>
        <v>310.831817764286</v>
      </c>
      <c r="AA42" s="261">
        <f>+AA25-AA40</f>
        <v>402843183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402843183</v>
      </c>
      <c r="F45" s="60">
        <v>402843183</v>
      </c>
      <c r="G45" s="60">
        <v>23646855</v>
      </c>
      <c r="H45" s="60">
        <v>22104003</v>
      </c>
      <c r="I45" s="60">
        <v>22970037</v>
      </c>
      <c r="J45" s="60">
        <v>22970037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22970037</v>
      </c>
      <c r="X45" s="60">
        <v>100710796</v>
      </c>
      <c r="Y45" s="60">
        <v>-77740759</v>
      </c>
      <c r="Z45" s="139">
        <v>-77.19</v>
      </c>
      <c r="AA45" s="62">
        <v>402843183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403207172</v>
      </c>
      <c r="H46" s="60">
        <v>390812403</v>
      </c>
      <c r="I46" s="60">
        <v>390781961</v>
      </c>
      <c r="J46" s="60">
        <v>390781961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390781961</v>
      </c>
      <c r="X46" s="60"/>
      <c r="Y46" s="60">
        <v>390781961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402843183</v>
      </c>
      <c r="F48" s="219">
        <f t="shared" si="7"/>
        <v>402843183</v>
      </c>
      <c r="G48" s="219">
        <f t="shared" si="7"/>
        <v>426854027</v>
      </c>
      <c r="H48" s="219">
        <f t="shared" si="7"/>
        <v>412916406</v>
      </c>
      <c r="I48" s="219">
        <f t="shared" si="7"/>
        <v>413751998</v>
      </c>
      <c r="J48" s="219">
        <f t="shared" si="7"/>
        <v>413751998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413751998</v>
      </c>
      <c r="X48" s="219">
        <f t="shared" si="7"/>
        <v>100710796</v>
      </c>
      <c r="Y48" s="219">
        <f t="shared" si="7"/>
        <v>313041202</v>
      </c>
      <c r="Z48" s="265">
        <f>+IF(X48&lt;&gt;0,+(Y48/X48)*100,0)</f>
        <v>310.8318218436085</v>
      </c>
      <c r="AA48" s="232">
        <f>SUM(AA45:AA47)</f>
        <v>402843183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63960732</v>
      </c>
      <c r="F6" s="60">
        <v>63960732</v>
      </c>
      <c r="G6" s="60">
        <v>3311638</v>
      </c>
      <c r="H6" s="60">
        <v>4076015</v>
      </c>
      <c r="I6" s="60">
        <v>5495823</v>
      </c>
      <c r="J6" s="60">
        <v>12883476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12883476</v>
      </c>
      <c r="X6" s="60">
        <v>15990183</v>
      </c>
      <c r="Y6" s="60">
        <v>-3106707</v>
      </c>
      <c r="Z6" s="140">
        <v>-19.43</v>
      </c>
      <c r="AA6" s="62">
        <v>63960732</v>
      </c>
    </row>
    <row r="7" spans="1:27" ht="13.5">
      <c r="A7" s="249" t="s">
        <v>178</v>
      </c>
      <c r="B7" s="182"/>
      <c r="C7" s="155"/>
      <c r="D7" s="155"/>
      <c r="E7" s="59">
        <v>49108404</v>
      </c>
      <c r="F7" s="60">
        <v>49108404</v>
      </c>
      <c r="G7" s="60">
        <v>24390332</v>
      </c>
      <c r="H7" s="60">
        <v>400000</v>
      </c>
      <c r="I7" s="60">
        <v>1712466</v>
      </c>
      <c r="J7" s="60">
        <v>26502798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26502798</v>
      </c>
      <c r="X7" s="60">
        <v>12277101</v>
      </c>
      <c r="Y7" s="60">
        <v>14225697</v>
      </c>
      <c r="Z7" s="140">
        <v>115.87</v>
      </c>
      <c r="AA7" s="62">
        <v>49108404</v>
      </c>
    </row>
    <row r="8" spans="1:27" ht="13.5">
      <c r="A8" s="249" t="s">
        <v>179</v>
      </c>
      <c r="B8" s="182"/>
      <c r="C8" s="155"/>
      <c r="D8" s="155"/>
      <c r="E8" s="59">
        <v>29088696</v>
      </c>
      <c r="F8" s="60">
        <v>29088696</v>
      </c>
      <c r="G8" s="60">
        <v>9489000</v>
      </c>
      <c r="H8" s="60">
        <v>1140000</v>
      </c>
      <c r="I8" s="60">
        <v>1253059</v>
      </c>
      <c r="J8" s="60">
        <v>11882059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11882059</v>
      </c>
      <c r="X8" s="60">
        <v>7272174</v>
      </c>
      <c r="Y8" s="60">
        <v>4609885</v>
      </c>
      <c r="Z8" s="140">
        <v>63.39</v>
      </c>
      <c r="AA8" s="62">
        <v>29088696</v>
      </c>
    </row>
    <row r="9" spans="1:27" ht="13.5">
      <c r="A9" s="249" t="s">
        <v>180</v>
      </c>
      <c r="B9" s="182"/>
      <c r="C9" s="155"/>
      <c r="D9" s="155"/>
      <c r="E9" s="59">
        <v>2353500</v>
      </c>
      <c r="F9" s="60">
        <v>2353500</v>
      </c>
      <c r="G9" s="60">
        <v>550403</v>
      </c>
      <c r="H9" s="60">
        <v>603531</v>
      </c>
      <c r="I9" s="60">
        <v>623876</v>
      </c>
      <c r="J9" s="60">
        <v>1777810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1777810</v>
      </c>
      <c r="X9" s="60">
        <v>588375</v>
      </c>
      <c r="Y9" s="60">
        <v>1189435</v>
      </c>
      <c r="Z9" s="140">
        <v>202.16</v>
      </c>
      <c r="AA9" s="62">
        <v>2353500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-123719400</v>
      </c>
      <c r="F12" s="60">
        <v>-123719400</v>
      </c>
      <c r="G12" s="60">
        <v>-18443926</v>
      </c>
      <c r="H12" s="60">
        <v>-6850039</v>
      </c>
      <c r="I12" s="60">
        <v>-5979698</v>
      </c>
      <c r="J12" s="60">
        <v>-31273663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-31273663</v>
      </c>
      <c r="X12" s="60">
        <v>-30929850</v>
      </c>
      <c r="Y12" s="60">
        <v>-343813</v>
      </c>
      <c r="Z12" s="140">
        <v>1.11</v>
      </c>
      <c r="AA12" s="62">
        <v>-123719400</v>
      </c>
    </row>
    <row r="13" spans="1:27" ht="13.5">
      <c r="A13" s="249" t="s">
        <v>40</v>
      </c>
      <c r="B13" s="182"/>
      <c r="C13" s="155"/>
      <c r="D13" s="155"/>
      <c r="E13" s="59">
        <v>-1184880</v>
      </c>
      <c r="F13" s="60">
        <v>-1184880</v>
      </c>
      <c r="G13" s="60">
        <v>-19592</v>
      </c>
      <c r="H13" s="60">
        <v>-19879</v>
      </c>
      <c r="I13" s="60">
        <v>-20452</v>
      </c>
      <c r="J13" s="60">
        <v>-59923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-59923</v>
      </c>
      <c r="X13" s="60">
        <v>-296220</v>
      </c>
      <c r="Y13" s="60">
        <v>236297</v>
      </c>
      <c r="Z13" s="140">
        <v>-79.77</v>
      </c>
      <c r="AA13" s="62">
        <v>-1184880</v>
      </c>
    </row>
    <row r="14" spans="1:27" ht="13.5">
      <c r="A14" s="249" t="s">
        <v>42</v>
      </c>
      <c r="B14" s="182"/>
      <c r="C14" s="155"/>
      <c r="D14" s="155"/>
      <c r="E14" s="59">
        <v>-6976956</v>
      </c>
      <c r="F14" s="60">
        <v>-6976956</v>
      </c>
      <c r="G14" s="60">
        <v>-12139000</v>
      </c>
      <c r="H14" s="60">
        <v>-1794350</v>
      </c>
      <c r="I14" s="60">
        <v>-277942</v>
      </c>
      <c r="J14" s="60">
        <v>-14211292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-14211292</v>
      </c>
      <c r="X14" s="60">
        <v>-1744239</v>
      </c>
      <c r="Y14" s="60">
        <v>-12467053</v>
      </c>
      <c r="Z14" s="140">
        <v>714.76</v>
      </c>
      <c r="AA14" s="62">
        <v>-6976956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12630096</v>
      </c>
      <c r="F15" s="73">
        <f t="shared" si="0"/>
        <v>12630096</v>
      </c>
      <c r="G15" s="73">
        <f t="shared" si="0"/>
        <v>7138855</v>
      </c>
      <c r="H15" s="73">
        <f t="shared" si="0"/>
        <v>-2444722</v>
      </c>
      <c r="I15" s="73">
        <f t="shared" si="0"/>
        <v>2807132</v>
      </c>
      <c r="J15" s="73">
        <f t="shared" si="0"/>
        <v>7501265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7501265</v>
      </c>
      <c r="X15" s="73">
        <f t="shared" si="0"/>
        <v>3157524</v>
      </c>
      <c r="Y15" s="73">
        <f t="shared" si="0"/>
        <v>4343741</v>
      </c>
      <c r="Z15" s="170">
        <f>+IF(X15&lt;&gt;0,+(Y15/X15)*100,0)</f>
        <v>137.5679488105237</v>
      </c>
      <c r="AA15" s="74">
        <f>SUM(AA6:AA14)</f>
        <v>12630096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-1439372</v>
      </c>
      <c r="H24" s="60">
        <v>-1439373</v>
      </c>
      <c r="I24" s="60">
        <v>-2768434</v>
      </c>
      <c r="J24" s="60">
        <v>-5647179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-5647179</v>
      </c>
      <c r="X24" s="60"/>
      <c r="Y24" s="60">
        <v>-5647179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-1439372</v>
      </c>
      <c r="H25" s="73">
        <f t="shared" si="1"/>
        <v>-1439373</v>
      </c>
      <c r="I25" s="73">
        <f t="shared" si="1"/>
        <v>-2768434</v>
      </c>
      <c r="J25" s="73">
        <f t="shared" si="1"/>
        <v>-5647179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-5647179</v>
      </c>
      <c r="X25" s="73">
        <f t="shared" si="1"/>
        <v>0</v>
      </c>
      <c r="Y25" s="73">
        <f t="shared" si="1"/>
        <v>-5647179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12630096</v>
      </c>
      <c r="F36" s="100">
        <f t="shared" si="3"/>
        <v>12630096</v>
      </c>
      <c r="G36" s="100">
        <f t="shared" si="3"/>
        <v>5699483</v>
      </c>
      <c r="H36" s="100">
        <f t="shared" si="3"/>
        <v>-3884095</v>
      </c>
      <c r="I36" s="100">
        <f t="shared" si="3"/>
        <v>38698</v>
      </c>
      <c r="J36" s="100">
        <f t="shared" si="3"/>
        <v>1854086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1854086</v>
      </c>
      <c r="X36" s="100">
        <f t="shared" si="3"/>
        <v>3157524</v>
      </c>
      <c r="Y36" s="100">
        <f t="shared" si="3"/>
        <v>-1303438</v>
      </c>
      <c r="Z36" s="137">
        <f>+IF(X36&lt;&gt;0,+(Y36/X36)*100,0)</f>
        <v>-41.28038298362895</v>
      </c>
      <c r="AA36" s="102">
        <f>+AA15+AA25+AA34</f>
        <v>12630096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412687</v>
      </c>
      <c r="H37" s="100">
        <v>6112170</v>
      </c>
      <c r="I37" s="100">
        <v>2228075</v>
      </c>
      <c r="J37" s="100">
        <v>412687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412687</v>
      </c>
      <c r="X37" s="100"/>
      <c r="Y37" s="100">
        <v>412687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12630096</v>
      </c>
      <c r="F38" s="259">
        <v>12630096</v>
      </c>
      <c r="G38" s="259">
        <v>6112170</v>
      </c>
      <c r="H38" s="259">
        <v>2228075</v>
      </c>
      <c r="I38" s="259">
        <v>2266773</v>
      </c>
      <c r="J38" s="259">
        <v>2266773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2266773</v>
      </c>
      <c r="X38" s="259">
        <v>3157524</v>
      </c>
      <c r="Y38" s="259">
        <v>-890751</v>
      </c>
      <c r="Z38" s="260">
        <v>-28.21</v>
      </c>
      <c r="AA38" s="261">
        <v>12630096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26547</v>
      </c>
      <c r="J5" s="106">
        <f t="shared" si="0"/>
        <v>26547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26547</v>
      </c>
      <c r="X5" s="106">
        <f t="shared" si="0"/>
        <v>0</v>
      </c>
      <c r="Y5" s="106">
        <f t="shared" si="0"/>
        <v>26547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>
        <v>26547</v>
      </c>
      <c r="J15" s="60">
        <v>26547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26547</v>
      </c>
      <c r="X15" s="60"/>
      <c r="Y15" s="60">
        <v>26547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1439373</v>
      </c>
      <c r="H20" s="100">
        <f t="shared" si="2"/>
        <v>1439373</v>
      </c>
      <c r="I20" s="100">
        <f t="shared" si="2"/>
        <v>2768433</v>
      </c>
      <c r="J20" s="100">
        <f t="shared" si="2"/>
        <v>5647179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5647179</v>
      </c>
      <c r="X20" s="100">
        <f t="shared" si="2"/>
        <v>0</v>
      </c>
      <c r="Y20" s="100">
        <f t="shared" si="2"/>
        <v>5647179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>
        <v>794824</v>
      </c>
      <c r="H21" s="60">
        <v>794824</v>
      </c>
      <c r="I21" s="60">
        <v>2768433</v>
      </c>
      <c r="J21" s="60">
        <v>4358081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4358081</v>
      </c>
      <c r="X21" s="60"/>
      <c r="Y21" s="60">
        <v>4358081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>
        <v>114120</v>
      </c>
      <c r="H24" s="60">
        <v>114120</v>
      </c>
      <c r="I24" s="60"/>
      <c r="J24" s="60">
        <v>228240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228240</v>
      </c>
      <c r="X24" s="60"/>
      <c r="Y24" s="60">
        <v>228240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908944</v>
      </c>
      <c r="H26" s="295">
        <f t="shared" si="3"/>
        <v>908944</v>
      </c>
      <c r="I26" s="295">
        <f t="shared" si="3"/>
        <v>2768433</v>
      </c>
      <c r="J26" s="295">
        <f t="shared" si="3"/>
        <v>4586321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4586321</v>
      </c>
      <c r="X26" s="295">
        <f t="shared" si="3"/>
        <v>0</v>
      </c>
      <c r="Y26" s="295">
        <f t="shared" si="3"/>
        <v>4586321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>
        <v>530429</v>
      </c>
      <c r="H27" s="60">
        <v>530429</v>
      </c>
      <c r="I27" s="60"/>
      <c r="J27" s="60">
        <v>1060858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1060858</v>
      </c>
      <c r="X27" s="60"/>
      <c r="Y27" s="60">
        <v>1060858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794824</v>
      </c>
      <c r="H36" s="60">
        <f t="shared" si="4"/>
        <v>794824</v>
      </c>
      <c r="I36" s="60">
        <f t="shared" si="4"/>
        <v>2768433</v>
      </c>
      <c r="J36" s="60">
        <f t="shared" si="4"/>
        <v>4358081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4358081</v>
      </c>
      <c r="X36" s="60">
        <f t="shared" si="4"/>
        <v>0</v>
      </c>
      <c r="Y36" s="60">
        <f t="shared" si="4"/>
        <v>4358081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114120</v>
      </c>
      <c r="H39" s="60">
        <f t="shared" si="4"/>
        <v>114120</v>
      </c>
      <c r="I39" s="60">
        <f t="shared" si="4"/>
        <v>0</v>
      </c>
      <c r="J39" s="60">
        <f t="shared" si="4"/>
        <v>228240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228240</v>
      </c>
      <c r="X39" s="60">
        <f t="shared" si="4"/>
        <v>0</v>
      </c>
      <c r="Y39" s="60">
        <f t="shared" si="4"/>
        <v>228240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908944</v>
      </c>
      <c r="H41" s="295">
        <f t="shared" si="6"/>
        <v>908944</v>
      </c>
      <c r="I41" s="295">
        <f t="shared" si="6"/>
        <v>2768433</v>
      </c>
      <c r="J41" s="295">
        <f t="shared" si="6"/>
        <v>4586321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4586321</v>
      </c>
      <c r="X41" s="295">
        <f t="shared" si="6"/>
        <v>0</v>
      </c>
      <c r="Y41" s="295">
        <f t="shared" si="6"/>
        <v>4586321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530429</v>
      </c>
      <c r="H42" s="54">
        <f t="shared" si="7"/>
        <v>530429</v>
      </c>
      <c r="I42" s="54">
        <f t="shared" si="7"/>
        <v>0</v>
      </c>
      <c r="J42" s="54">
        <f t="shared" si="7"/>
        <v>1060858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1060858</v>
      </c>
      <c r="X42" s="54">
        <f t="shared" si="7"/>
        <v>0</v>
      </c>
      <c r="Y42" s="54">
        <f t="shared" si="7"/>
        <v>1060858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26547</v>
      </c>
      <c r="J45" s="54">
        <f t="shared" si="7"/>
        <v>26547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26547</v>
      </c>
      <c r="X45" s="54">
        <f t="shared" si="7"/>
        <v>0</v>
      </c>
      <c r="Y45" s="54">
        <f t="shared" si="7"/>
        <v>26547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1439373</v>
      </c>
      <c r="H49" s="220">
        <f t="shared" si="9"/>
        <v>1439373</v>
      </c>
      <c r="I49" s="220">
        <f t="shared" si="9"/>
        <v>2794980</v>
      </c>
      <c r="J49" s="220">
        <f t="shared" si="9"/>
        <v>5673726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5673726</v>
      </c>
      <c r="X49" s="220">
        <f t="shared" si="9"/>
        <v>0</v>
      </c>
      <c r="Y49" s="220">
        <f t="shared" si="9"/>
        <v>5673726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146268</v>
      </c>
      <c r="H65" s="60">
        <v>146268</v>
      </c>
      <c r="I65" s="60">
        <v>146268</v>
      </c>
      <c r="J65" s="60">
        <v>438804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438804</v>
      </c>
      <c r="X65" s="60"/>
      <c r="Y65" s="60">
        <v>438804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173207</v>
      </c>
      <c r="H66" s="275">
        <v>194853</v>
      </c>
      <c r="I66" s="275">
        <v>79681</v>
      </c>
      <c r="J66" s="275">
        <v>447741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447741</v>
      </c>
      <c r="X66" s="275"/>
      <c r="Y66" s="275">
        <v>447741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6227172</v>
      </c>
      <c r="F67" s="60"/>
      <c r="G67" s="60">
        <v>156189</v>
      </c>
      <c r="H67" s="60">
        <v>108332</v>
      </c>
      <c r="I67" s="60">
        <v>46751</v>
      </c>
      <c r="J67" s="60">
        <v>311272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311272</v>
      </c>
      <c r="X67" s="60"/>
      <c r="Y67" s="60">
        <v>311272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6227172</v>
      </c>
      <c r="F69" s="220">
        <f t="shared" si="12"/>
        <v>0</v>
      </c>
      <c r="G69" s="220">
        <f t="shared" si="12"/>
        <v>475664</v>
      </c>
      <c r="H69" s="220">
        <f t="shared" si="12"/>
        <v>449453</v>
      </c>
      <c r="I69" s="220">
        <f t="shared" si="12"/>
        <v>272700</v>
      </c>
      <c r="J69" s="220">
        <f t="shared" si="12"/>
        <v>1197817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1197817</v>
      </c>
      <c r="X69" s="220">
        <f t="shared" si="12"/>
        <v>0</v>
      </c>
      <c r="Y69" s="220">
        <f t="shared" si="12"/>
        <v>1197817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26547</v>
      </c>
      <c r="J40" s="345">
        <f t="shared" si="9"/>
        <v>26547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26547</v>
      </c>
      <c r="X40" s="343">
        <f t="shared" si="9"/>
        <v>0</v>
      </c>
      <c r="Y40" s="345">
        <f t="shared" si="9"/>
        <v>26547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26547</v>
      </c>
      <c r="J44" s="53">
        <v>26547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26547</v>
      </c>
      <c r="X44" s="54"/>
      <c r="Y44" s="53">
        <v>26547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26547</v>
      </c>
      <c r="J60" s="264">
        <f t="shared" si="14"/>
        <v>26547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26547</v>
      </c>
      <c r="X60" s="219">
        <f t="shared" si="14"/>
        <v>0</v>
      </c>
      <c r="Y60" s="264">
        <f t="shared" si="14"/>
        <v>26547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908944</v>
      </c>
      <c r="H5" s="356">
        <f t="shared" si="0"/>
        <v>908944</v>
      </c>
      <c r="I5" s="356">
        <f t="shared" si="0"/>
        <v>2768433</v>
      </c>
      <c r="J5" s="358">
        <f t="shared" si="0"/>
        <v>4586321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4586321</v>
      </c>
      <c r="X5" s="356">
        <f t="shared" si="0"/>
        <v>0</v>
      </c>
      <c r="Y5" s="358">
        <f t="shared" si="0"/>
        <v>4586321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794824</v>
      </c>
      <c r="H6" s="60">
        <f t="shared" si="1"/>
        <v>794824</v>
      </c>
      <c r="I6" s="60">
        <f t="shared" si="1"/>
        <v>2768433</v>
      </c>
      <c r="J6" s="59">
        <f t="shared" si="1"/>
        <v>4358081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4358081</v>
      </c>
      <c r="X6" s="60">
        <f t="shared" si="1"/>
        <v>0</v>
      </c>
      <c r="Y6" s="59">
        <f t="shared" si="1"/>
        <v>4358081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794824</v>
      </c>
      <c r="H7" s="60">
        <v>794824</v>
      </c>
      <c r="I7" s="60">
        <v>2768433</v>
      </c>
      <c r="J7" s="59">
        <v>4358081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4358081</v>
      </c>
      <c r="X7" s="60"/>
      <c r="Y7" s="59">
        <v>4358081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114120</v>
      </c>
      <c r="H13" s="275">
        <f t="shared" si="4"/>
        <v>114120</v>
      </c>
      <c r="I13" s="275">
        <f t="shared" si="4"/>
        <v>0</v>
      </c>
      <c r="J13" s="342">
        <f t="shared" si="4"/>
        <v>228240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228240</v>
      </c>
      <c r="X13" s="275">
        <f t="shared" si="4"/>
        <v>0</v>
      </c>
      <c r="Y13" s="342">
        <f t="shared" si="4"/>
        <v>228240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>
        <v>114120</v>
      </c>
      <c r="H14" s="60">
        <v>114120</v>
      </c>
      <c r="I14" s="60"/>
      <c r="J14" s="59">
        <v>228240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228240</v>
      </c>
      <c r="X14" s="60"/>
      <c r="Y14" s="59">
        <v>228240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530429</v>
      </c>
      <c r="H22" s="343">
        <f t="shared" si="6"/>
        <v>530429</v>
      </c>
      <c r="I22" s="343">
        <f t="shared" si="6"/>
        <v>0</v>
      </c>
      <c r="J22" s="345">
        <f t="shared" si="6"/>
        <v>1060858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1060858</v>
      </c>
      <c r="X22" s="343">
        <f t="shared" si="6"/>
        <v>0</v>
      </c>
      <c r="Y22" s="345">
        <f t="shared" si="6"/>
        <v>1060858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530429</v>
      </c>
      <c r="H24" s="60">
        <v>530429</v>
      </c>
      <c r="I24" s="60"/>
      <c r="J24" s="59">
        <v>1060858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1060858</v>
      </c>
      <c r="X24" s="60"/>
      <c r="Y24" s="59">
        <v>1060858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1439373</v>
      </c>
      <c r="H60" s="219">
        <f t="shared" si="14"/>
        <v>1439373</v>
      </c>
      <c r="I60" s="219">
        <f t="shared" si="14"/>
        <v>2768433</v>
      </c>
      <c r="J60" s="264">
        <f t="shared" si="14"/>
        <v>5647179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5647179</v>
      </c>
      <c r="X60" s="219">
        <f t="shared" si="14"/>
        <v>0</v>
      </c>
      <c r="Y60" s="264">
        <f t="shared" si="14"/>
        <v>5647179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2013-11-05T07:53:57Z</dcterms:created>
  <dcterms:modified xsi:type="dcterms:W3CDTF">2013-11-05T07:54:04Z</dcterms:modified>
  <cp:category/>
  <cp:version/>
  <cp:contentType/>
  <cp:contentStatus/>
</cp:coreProperties>
</file>