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FS164" sheetId="6" r:id="rId6"/>
    <sheet name="DC16" sheetId="7" r:id="rId7"/>
    <sheet name="FS181" sheetId="8" r:id="rId8"/>
    <sheet name="FS182" sheetId="9" r:id="rId9"/>
    <sheet name="FS183" sheetId="10" r:id="rId10"/>
    <sheet name="FS184" sheetId="11" r:id="rId11"/>
    <sheet name="FS185" sheetId="12" r:id="rId12"/>
    <sheet name="DC18" sheetId="13" r:id="rId13"/>
    <sheet name="FS191" sheetId="14" r:id="rId14"/>
    <sheet name="FS192" sheetId="15" r:id="rId15"/>
    <sheet name="FS193" sheetId="16" r:id="rId16"/>
    <sheet name="FS194" sheetId="17" r:id="rId17"/>
    <sheet name="FS195" sheetId="18" r:id="rId18"/>
    <sheet name="FS196" sheetId="19" r:id="rId19"/>
    <sheet name="DC19" sheetId="20" r:id="rId20"/>
    <sheet name="FS201" sheetId="21" r:id="rId21"/>
    <sheet name="FS203" sheetId="22" r:id="rId22"/>
    <sheet name="FS204" sheetId="23" r:id="rId23"/>
    <sheet name="FS205" sheetId="24" r:id="rId24"/>
    <sheet name="DC20" sheetId="25" r:id="rId25"/>
  </sheets>
  <definedNames>
    <definedName name="_xlnm.Print_Area" localSheetId="6">'DC16'!$A$1:$Z$66</definedName>
    <definedName name="_xlnm.Print_Area" localSheetId="12">'DC18'!$A$1:$Z$66</definedName>
    <definedName name="_xlnm.Print_Area" localSheetId="19">'DC19'!$A$1:$Z$66</definedName>
    <definedName name="_xlnm.Print_Area" localSheetId="24">'DC20'!$A$1:$Z$66</definedName>
    <definedName name="_xlnm.Print_Area" localSheetId="2">'FS161'!$A$1:$Z$66</definedName>
    <definedName name="_xlnm.Print_Area" localSheetId="3">'FS162'!$A$1:$Z$66</definedName>
    <definedName name="_xlnm.Print_Area" localSheetId="4">'FS163'!$A$1:$Z$66</definedName>
    <definedName name="_xlnm.Print_Area" localSheetId="5">'FS164'!$A$1:$Z$66</definedName>
    <definedName name="_xlnm.Print_Area" localSheetId="7">'FS181'!$A$1:$Z$66</definedName>
    <definedName name="_xlnm.Print_Area" localSheetId="8">'FS182'!$A$1:$Z$66</definedName>
    <definedName name="_xlnm.Print_Area" localSheetId="9">'FS183'!$A$1:$Z$66</definedName>
    <definedName name="_xlnm.Print_Area" localSheetId="10">'FS184'!$A$1:$Z$66</definedName>
    <definedName name="_xlnm.Print_Area" localSheetId="11">'FS185'!$A$1:$Z$66</definedName>
    <definedName name="_xlnm.Print_Area" localSheetId="13">'FS191'!$A$1:$Z$66</definedName>
    <definedName name="_xlnm.Print_Area" localSheetId="14">'FS192'!$A$1:$Z$66</definedName>
    <definedName name="_xlnm.Print_Area" localSheetId="15">'FS193'!$A$1:$Z$66</definedName>
    <definedName name="_xlnm.Print_Area" localSheetId="16">'FS194'!$A$1:$Z$66</definedName>
    <definedName name="_xlnm.Print_Area" localSheetId="17">'FS195'!$A$1:$Z$66</definedName>
    <definedName name="_xlnm.Print_Area" localSheetId="18">'FS196'!$A$1:$Z$66</definedName>
    <definedName name="_xlnm.Print_Area" localSheetId="20">'FS201'!$A$1:$Z$66</definedName>
    <definedName name="_xlnm.Print_Area" localSheetId="21">'FS203'!$A$1:$Z$66</definedName>
    <definedName name="_xlnm.Print_Area" localSheetId="22">'FS204'!$A$1:$Z$66</definedName>
    <definedName name="_xlnm.Print_Area" localSheetId="23">'FS205'!$A$1:$Z$66</definedName>
    <definedName name="_xlnm.Print_Area" localSheetId="1">'MAN'!$A$1:$Z$66</definedName>
    <definedName name="_xlnm.Print_Area" localSheetId="0">'Summary'!$A$1:$Z$66</definedName>
  </definedNames>
  <calcPr fullCalcOnLoad="1"/>
</workbook>
</file>

<file path=xl/sharedStrings.xml><?xml version="1.0" encoding="utf-8"?>
<sst xmlns="http://schemas.openxmlformats.org/spreadsheetml/2006/main" count="2775" uniqueCount="115">
  <si>
    <t>Free State: Mangaung(MAN)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</si>
  <si>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</si>
  <si>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</si>
  <si>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</si>
  <si>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</si>
  <si>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</si>
  <si>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</si>
  <si>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</si>
  <si>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</si>
  <si>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</si>
  <si>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</si>
  <si>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</si>
  <si>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</si>
  <si>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</si>
  <si>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</si>
  <si>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</si>
  <si>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</si>
  <si>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</si>
  <si>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</si>
  <si>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</si>
  <si>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</si>
  <si>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</si>
  <si>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</si>
  <si>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</si>
  <si>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</si>
  <si>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</si>
  <si>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</si>
  <si>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</si>
  <si>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</si>
  <si>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</si>
  <si>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</si>
  <si>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</si>
  <si>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</si>
  <si>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</si>
  <si>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</si>
  <si>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</si>
  <si>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</si>
  <si>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</si>
  <si>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</si>
  <si>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</si>
  <si>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</si>
  <si>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</si>
  <si>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</si>
  <si>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</si>
  <si>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</si>
  <si>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</si>
  <si>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</si>
  <si>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</si>
  <si>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</si>
  <si>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</si>
  <si>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</si>
  <si>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</si>
  <si>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</si>
  <si>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</si>
  <si>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</si>
  <si>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</si>
  <si>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</si>
  <si>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</si>
  <si>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</si>
  <si>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</si>
  <si>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</si>
  <si>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</si>
  <si>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</si>
  <si>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</si>
  <si>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</si>
  <si>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</si>
  <si>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Letsemeng(FS161) - Table C1 Schedule Quarterly Budget Statement Summary for 1st Quarter ended 30 September 2013 (Figures Finalised as at 2013/11/01)</t>
  </si>
  <si>
    <t>Free State: Kopanong(FS162) - Table C1 Schedule Quarterly Budget Statement Summary for 1st Quarter ended 30 September 2013 (Figures Finalised as at 2013/11/01)</t>
  </si>
  <si>
    <t>Free State: Mohokare(FS163) - Table C1 Schedule Quarterly Budget Statement Summary for 1st Quarter ended 30 September 2013 (Figures Finalised as at 2013/11/01)</t>
  </si>
  <si>
    <t>Free State: Naledi (Fs)(FS164) - Table C1 Schedule Quarterly Budget Statement Summary for 1st Quarter ended 30 September 2013 (Figures Finalised as at 2013/11/01)</t>
  </si>
  <si>
    <t>Free State: Xhariep(DC16) - Table C1 Schedule Quarterly Budget Statement Summary for 1st Quarter ended 30 September 2013 (Figures Finalised as at 2013/11/01)</t>
  </si>
  <si>
    <t>Free State: Masilonyana(FS181) - Table C1 Schedule Quarterly Budget Statement Summary for 1st Quarter ended 30 September 2013 (Figures Finalised as at 2013/11/01)</t>
  </si>
  <si>
    <t>Free State: Tokologo(FS182) - Table C1 Schedule Quarterly Budget Statement Summary for 1st Quarter ended 30 September 2013 (Figures Finalised as at 2013/11/01)</t>
  </si>
  <si>
    <t>Free State: Tswelopele(FS183) - Table C1 Schedule Quarterly Budget Statement Summary for 1st Quarter ended 30 September 2013 (Figures Finalised as at 2013/11/01)</t>
  </si>
  <si>
    <t>Free State: Matjhabeng(FS184) - Table C1 Schedule Quarterly Budget Statement Summary for 1st Quarter ended 30 September 2013 (Figures Finalised as at 2013/11/01)</t>
  </si>
  <si>
    <t>Free State: Nala(FS185) - Table C1 Schedule Quarterly Budget Statement Summary for 1st Quarter ended 30 September 2013 (Figures Finalised as at 2013/11/01)</t>
  </si>
  <si>
    <t>Free State: Lejweleputswa(DC18) - Table C1 Schedule Quarterly Budget Statement Summary for 1st Quarter ended 30 September 2013 (Figures Finalised as at 2013/11/01)</t>
  </si>
  <si>
    <t>Free State: Setsoto(FS191) - Table C1 Schedule Quarterly Budget Statement Summary for 1st Quarter ended 30 September 2013 (Figures Finalised as at 2013/11/01)</t>
  </si>
  <si>
    <t>Free State: Dihlabeng(FS192) - Table C1 Schedule Quarterly Budget Statement Summary for 1st Quarter ended 30 September 2013 (Figures Finalised as at 2013/11/01)</t>
  </si>
  <si>
    <t>Free State: Nketoana(FS193) - Table C1 Schedule Quarterly Budget Statement Summary for 1st Quarter ended 30 September 2013 (Figures Finalised as at 2013/11/01)</t>
  </si>
  <si>
    <t>Free State: Maluti-a-Phofung(FS194) - Table C1 Schedule Quarterly Budget Statement Summary for 1st Quarter ended 30 September 2013 (Figures Finalised as at 2013/11/01)</t>
  </si>
  <si>
    <t>Free State: Phumelela(FS195) - Table C1 Schedule Quarterly Budget Statement Summary for 1st Quarter ended 30 September 2013 (Figures Finalised as at 2013/11/01)</t>
  </si>
  <si>
    <t>Free State: Mantsopa(FS196) - Table C1 Schedule Quarterly Budget Statement Summary for 1st Quarter ended 30 September 2013 (Figures Finalised as at 2013/11/01)</t>
  </si>
  <si>
    <t>Free State: Thabo Mofutsanyana(DC19) - Table C1 Schedule Quarterly Budget Statement Summary for 1st Quarter ended 30 September 2013 (Figures Finalised as at 2013/11/01)</t>
  </si>
  <si>
    <t>Free State: Moqhaka(FS201) - Table C1 Schedule Quarterly Budget Statement Summary for 1st Quarter ended 30 September 2013 (Figures Finalised as at 2013/11/01)</t>
  </si>
  <si>
    <t>Free State: Ngwathe(FS203) - Table C1 Schedule Quarterly Budget Statement Summary for 1st Quarter ended 30 September 2013 (Figures Finalised as at 2013/11/01)</t>
  </si>
  <si>
    <t>Free State: Metsimaholo(FS204) - Table C1 Schedule Quarterly Budget Statement Summary for 1st Quarter ended 30 September 2013 (Figures Finalised as at 2013/11/01)</t>
  </si>
  <si>
    <t>Free State: Mafube(FS205) - Table C1 Schedule Quarterly Budget Statement Summary for 1st Quarter ended 30 September 2013 (Figures Finalised as at 2013/11/01)</t>
  </si>
  <si>
    <t>Free State: Fezile Dabi(DC20) - Table C1 Schedule Quarterly Budget Statement Summary for 1st Quarter ended 30 September 2013 (Figures Finalised as at 2013/11/01)</t>
  </si>
  <si>
    <t>Summary - Table C1 Schedule Quarterly Budget Statement Summary for 1st Quarter ended 30 September 2013 (Figures Finalised as at 2013/11/01)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</si>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</sst>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649139333</v>
      </c>
      <c r="C5" s="18">
        <v>0</v>
      </c>
      <c r="D5" s="58">
        <v>1363854397</v>
      </c>
      <c r="E5" s="59">
        <v>1363854397</v>
      </c>
      <c r="F5" s="59">
        <v>189975950</v>
      </c>
      <c r="G5" s="59">
        <v>228223356</v>
      </c>
      <c r="H5" s="59">
        <v>144059738</v>
      </c>
      <c r="I5" s="59">
        <v>562259044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562259044</v>
      </c>
      <c r="W5" s="59">
        <v>340963601</v>
      </c>
      <c r="X5" s="59">
        <v>221295443</v>
      </c>
      <c r="Y5" s="60">
        <v>64.9</v>
      </c>
      <c r="Z5" s="61">
        <v>1363854397</v>
      </c>
    </row>
    <row r="6" spans="1:26" ht="13.5">
      <c r="A6" s="57" t="s">
        <v>32</v>
      </c>
      <c r="B6" s="18">
        <v>2263895214</v>
      </c>
      <c r="C6" s="18">
        <v>0</v>
      </c>
      <c r="D6" s="58">
        <v>6651990952</v>
      </c>
      <c r="E6" s="59">
        <v>6651990952</v>
      </c>
      <c r="F6" s="59">
        <v>538379310</v>
      </c>
      <c r="G6" s="59">
        <v>560829379</v>
      </c>
      <c r="H6" s="59">
        <v>512278357</v>
      </c>
      <c r="I6" s="59">
        <v>1611487046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1611487046</v>
      </c>
      <c r="W6" s="59">
        <v>1662997739</v>
      </c>
      <c r="X6" s="59">
        <v>-51510693</v>
      </c>
      <c r="Y6" s="60">
        <v>-3.1</v>
      </c>
      <c r="Z6" s="61">
        <v>6651990952</v>
      </c>
    </row>
    <row r="7" spans="1:26" ht="13.5">
      <c r="A7" s="57" t="s">
        <v>33</v>
      </c>
      <c r="B7" s="18">
        <v>36248234</v>
      </c>
      <c r="C7" s="18">
        <v>0</v>
      </c>
      <c r="D7" s="58">
        <v>202253802</v>
      </c>
      <c r="E7" s="59">
        <v>202253802</v>
      </c>
      <c r="F7" s="59">
        <v>12582249</v>
      </c>
      <c r="G7" s="59">
        <v>14704631</v>
      </c>
      <c r="H7" s="59">
        <v>14880954</v>
      </c>
      <c r="I7" s="59">
        <v>42167834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42167834</v>
      </c>
      <c r="W7" s="59">
        <v>50563451</v>
      </c>
      <c r="X7" s="59">
        <v>-8395617</v>
      </c>
      <c r="Y7" s="60">
        <v>-16.6</v>
      </c>
      <c r="Z7" s="61">
        <v>202253802</v>
      </c>
    </row>
    <row r="8" spans="1:26" ht="13.5">
      <c r="A8" s="57" t="s">
        <v>34</v>
      </c>
      <c r="B8" s="18">
        <v>2076838565</v>
      </c>
      <c r="C8" s="18">
        <v>0</v>
      </c>
      <c r="D8" s="58">
        <v>3549376504</v>
      </c>
      <c r="E8" s="59">
        <v>3549376504</v>
      </c>
      <c r="F8" s="59">
        <v>1219987758</v>
      </c>
      <c r="G8" s="59">
        <v>36831473</v>
      </c>
      <c r="H8" s="59">
        <v>27014004</v>
      </c>
      <c r="I8" s="59">
        <v>1283833235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1283833235</v>
      </c>
      <c r="W8" s="59">
        <v>887344128</v>
      </c>
      <c r="X8" s="59">
        <v>396489107</v>
      </c>
      <c r="Y8" s="60">
        <v>44.68</v>
      </c>
      <c r="Z8" s="61">
        <v>3549376504</v>
      </c>
    </row>
    <row r="9" spans="1:26" ht="13.5">
      <c r="A9" s="57" t="s">
        <v>35</v>
      </c>
      <c r="B9" s="18">
        <v>363214786</v>
      </c>
      <c r="C9" s="18">
        <v>0</v>
      </c>
      <c r="D9" s="58">
        <v>2070101562</v>
      </c>
      <c r="E9" s="59">
        <v>2070101562</v>
      </c>
      <c r="F9" s="59">
        <v>94852671</v>
      </c>
      <c r="G9" s="59">
        <v>189061777</v>
      </c>
      <c r="H9" s="59">
        <v>113648847</v>
      </c>
      <c r="I9" s="59">
        <v>397563295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397563295</v>
      </c>
      <c r="W9" s="59">
        <v>517525392</v>
      </c>
      <c r="X9" s="59">
        <v>-119962097</v>
      </c>
      <c r="Y9" s="60">
        <v>-23.18</v>
      </c>
      <c r="Z9" s="61">
        <v>2070101562</v>
      </c>
    </row>
    <row r="10" spans="1:26" ht="25.5">
      <c r="A10" s="62" t="s">
        <v>99</v>
      </c>
      <c r="B10" s="63">
        <f>SUM(B5:B9)</f>
        <v>5389336132</v>
      </c>
      <c r="C10" s="63">
        <f>SUM(C5:C9)</f>
        <v>0</v>
      </c>
      <c r="D10" s="64">
        <f aca="true" t="shared" si="0" ref="D10:Z10">SUM(D5:D9)</f>
        <v>13837577217</v>
      </c>
      <c r="E10" s="65">
        <f t="shared" si="0"/>
        <v>13837577217</v>
      </c>
      <c r="F10" s="65">
        <f t="shared" si="0"/>
        <v>2055777938</v>
      </c>
      <c r="G10" s="65">
        <f t="shared" si="0"/>
        <v>1029650616</v>
      </c>
      <c r="H10" s="65">
        <f t="shared" si="0"/>
        <v>811881900</v>
      </c>
      <c r="I10" s="65">
        <f t="shared" si="0"/>
        <v>3897310454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3897310454</v>
      </c>
      <c r="W10" s="65">
        <f t="shared" si="0"/>
        <v>3459394311</v>
      </c>
      <c r="X10" s="65">
        <f t="shared" si="0"/>
        <v>437916143</v>
      </c>
      <c r="Y10" s="66">
        <f>+IF(W10&lt;&gt;0,(X10/W10)*100,0)</f>
        <v>12.6587518979128</v>
      </c>
      <c r="Z10" s="67">
        <f t="shared" si="0"/>
        <v>13837577217</v>
      </c>
    </row>
    <row r="11" spans="1:26" ht="13.5">
      <c r="A11" s="57" t="s">
        <v>36</v>
      </c>
      <c r="B11" s="18">
        <v>1730751554</v>
      </c>
      <c r="C11" s="18">
        <v>0</v>
      </c>
      <c r="D11" s="58">
        <v>3662554693</v>
      </c>
      <c r="E11" s="59">
        <v>3662554693</v>
      </c>
      <c r="F11" s="59">
        <v>278980150</v>
      </c>
      <c r="G11" s="59">
        <v>285824153</v>
      </c>
      <c r="H11" s="59">
        <v>277829914</v>
      </c>
      <c r="I11" s="59">
        <v>842634217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842634217</v>
      </c>
      <c r="W11" s="59">
        <v>915638677</v>
      </c>
      <c r="X11" s="59">
        <v>-73004460</v>
      </c>
      <c r="Y11" s="60">
        <v>-7.97</v>
      </c>
      <c r="Z11" s="61">
        <v>3662554693</v>
      </c>
    </row>
    <row r="12" spans="1:26" ht="13.5">
      <c r="A12" s="57" t="s">
        <v>37</v>
      </c>
      <c r="B12" s="18">
        <v>135569388</v>
      </c>
      <c r="C12" s="18">
        <v>0</v>
      </c>
      <c r="D12" s="58">
        <v>235336869</v>
      </c>
      <c r="E12" s="59">
        <v>235336869</v>
      </c>
      <c r="F12" s="59">
        <v>16421314</v>
      </c>
      <c r="G12" s="59">
        <v>17780071</v>
      </c>
      <c r="H12" s="59">
        <v>17410893</v>
      </c>
      <c r="I12" s="59">
        <v>51612278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51612278</v>
      </c>
      <c r="W12" s="59">
        <v>58834221</v>
      </c>
      <c r="X12" s="59">
        <v>-7221943</v>
      </c>
      <c r="Y12" s="60">
        <v>-12.28</v>
      </c>
      <c r="Z12" s="61">
        <v>235336869</v>
      </c>
    </row>
    <row r="13" spans="1:26" ht="13.5">
      <c r="A13" s="57" t="s">
        <v>100</v>
      </c>
      <c r="B13" s="18">
        <v>1173009387</v>
      </c>
      <c r="C13" s="18">
        <v>0</v>
      </c>
      <c r="D13" s="58">
        <v>1307329462</v>
      </c>
      <c r="E13" s="59">
        <v>1307329462</v>
      </c>
      <c r="F13" s="59">
        <v>51251491</v>
      </c>
      <c r="G13" s="59">
        <v>37568829</v>
      </c>
      <c r="H13" s="59">
        <v>37574953</v>
      </c>
      <c r="I13" s="59">
        <v>126395273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126395273</v>
      </c>
      <c r="W13" s="59">
        <v>326832367</v>
      </c>
      <c r="X13" s="59">
        <v>-200437094</v>
      </c>
      <c r="Y13" s="60">
        <v>-61.33</v>
      </c>
      <c r="Z13" s="61">
        <v>1307329462</v>
      </c>
    </row>
    <row r="14" spans="1:26" ht="13.5">
      <c r="A14" s="57" t="s">
        <v>38</v>
      </c>
      <c r="B14" s="18">
        <v>141817497</v>
      </c>
      <c r="C14" s="18">
        <v>0</v>
      </c>
      <c r="D14" s="58">
        <v>244836760</v>
      </c>
      <c r="E14" s="59">
        <v>244836760</v>
      </c>
      <c r="F14" s="59">
        <v>21454580</v>
      </c>
      <c r="G14" s="59">
        <v>30568219</v>
      </c>
      <c r="H14" s="59">
        <v>15009383</v>
      </c>
      <c r="I14" s="59">
        <v>67032182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67032182</v>
      </c>
      <c r="W14" s="59">
        <v>61209190</v>
      </c>
      <c r="X14" s="59">
        <v>5822992</v>
      </c>
      <c r="Y14" s="60">
        <v>9.51</v>
      </c>
      <c r="Z14" s="61">
        <v>244836760</v>
      </c>
    </row>
    <row r="15" spans="1:26" ht="13.5">
      <c r="A15" s="57" t="s">
        <v>39</v>
      </c>
      <c r="B15" s="18">
        <v>1566314524</v>
      </c>
      <c r="C15" s="18">
        <v>0</v>
      </c>
      <c r="D15" s="58">
        <v>4027540028</v>
      </c>
      <c r="E15" s="59">
        <v>4027540028</v>
      </c>
      <c r="F15" s="59">
        <v>280110057</v>
      </c>
      <c r="G15" s="59">
        <v>309765664</v>
      </c>
      <c r="H15" s="59">
        <v>285132618</v>
      </c>
      <c r="I15" s="59">
        <v>875008339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875008339</v>
      </c>
      <c r="W15" s="59">
        <v>1006885011</v>
      </c>
      <c r="X15" s="59">
        <v>-131876672</v>
      </c>
      <c r="Y15" s="60">
        <v>-13.1</v>
      </c>
      <c r="Z15" s="61">
        <v>4027540028</v>
      </c>
    </row>
    <row r="16" spans="1:26" ht="13.5">
      <c r="A16" s="68" t="s">
        <v>40</v>
      </c>
      <c r="B16" s="18">
        <v>147616203</v>
      </c>
      <c r="C16" s="18">
        <v>0</v>
      </c>
      <c r="D16" s="58">
        <v>416803607</v>
      </c>
      <c r="E16" s="59">
        <v>416803607</v>
      </c>
      <c r="F16" s="59">
        <v>3861876</v>
      </c>
      <c r="G16" s="59">
        <v>8077795</v>
      </c>
      <c r="H16" s="59">
        <v>22111965</v>
      </c>
      <c r="I16" s="59">
        <v>34051636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34051636</v>
      </c>
      <c r="W16" s="59">
        <v>104200904</v>
      </c>
      <c r="X16" s="59">
        <v>-70149268</v>
      </c>
      <c r="Y16" s="60">
        <v>-67.32</v>
      </c>
      <c r="Z16" s="61">
        <v>416803607</v>
      </c>
    </row>
    <row r="17" spans="1:26" ht="13.5">
      <c r="A17" s="57" t="s">
        <v>41</v>
      </c>
      <c r="B17" s="18">
        <v>2277201105</v>
      </c>
      <c r="C17" s="18">
        <v>0</v>
      </c>
      <c r="D17" s="58">
        <v>3929076997</v>
      </c>
      <c r="E17" s="59">
        <v>3929076997</v>
      </c>
      <c r="F17" s="59">
        <v>283124868</v>
      </c>
      <c r="G17" s="59">
        <v>247117263</v>
      </c>
      <c r="H17" s="59">
        <v>214565416</v>
      </c>
      <c r="I17" s="59">
        <v>744807547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744807547</v>
      </c>
      <c r="W17" s="59">
        <v>982269250</v>
      </c>
      <c r="X17" s="59">
        <v>-237461703</v>
      </c>
      <c r="Y17" s="60">
        <v>-24.17</v>
      </c>
      <c r="Z17" s="61">
        <v>3929076997</v>
      </c>
    </row>
    <row r="18" spans="1:26" ht="13.5">
      <c r="A18" s="69" t="s">
        <v>42</v>
      </c>
      <c r="B18" s="70">
        <f>SUM(B11:B17)</f>
        <v>7172279658</v>
      </c>
      <c r="C18" s="70">
        <f>SUM(C11:C17)</f>
        <v>0</v>
      </c>
      <c r="D18" s="71">
        <f aca="true" t="shared" si="1" ref="D18:Z18">SUM(D11:D17)</f>
        <v>13823478416</v>
      </c>
      <c r="E18" s="72">
        <f t="shared" si="1"/>
        <v>13823478416</v>
      </c>
      <c r="F18" s="72">
        <f t="shared" si="1"/>
        <v>935204336</v>
      </c>
      <c r="G18" s="72">
        <f t="shared" si="1"/>
        <v>936701994</v>
      </c>
      <c r="H18" s="72">
        <f t="shared" si="1"/>
        <v>869635142</v>
      </c>
      <c r="I18" s="72">
        <f t="shared" si="1"/>
        <v>2741541472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2741541472</v>
      </c>
      <c r="W18" s="72">
        <f t="shared" si="1"/>
        <v>3455869620</v>
      </c>
      <c r="X18" s="72">
        <f t="shared" si="1"/>
        <v>-714328148</v>
      </c>
      <c r="Y18" s="66">
        <f>+IF(W18&lt;&gt;0,(X18/W18)*100,0)</f>
        <v>-20.669997035362695</v>
      </c>
      <c r="Z18" s="73">
        <f t="shared" si="1"/>
        <v>13823478416</v>
      </c>
    </row>
    <row r="19" spans="1:26" ht="13.5">
      <c r="A19" s="69" t="s">
        <v>43</v>
      </c>
      <c r="B19" s="74">
        <f>+B10-B18</f>
        <v>-1782943526</v>
      </c>
      <c r="C19" s="74">
        <f>+C10-C18</f>
        <v>0</v>
      </c>
      <c r="D19" s="75">
        <f aca="true" t="shared" si="2" ref="D19:Z19">+D10-D18</f>
        <v>14098801</v>
      </c>
      <c r="E19" s="76">
        <f t="shared" si="2"/>
        <v>14098801</v>
      </c>
      <c r="F19" s="76">
        <f t="shared" si="2"/>
        <v>1120573602</v>
      </c>
      <c r="G19" s="76">
        <f t="shared" si="2"/>
        <v>92948622</v>
      </c>
      <c r="H19" s="76">
        <f t="shared" si="2"/>
        <v>-57753242</v>
      </c>
      <c r="I19" s="76">
        <f t="shared" si="2"/>
        <v>1155768982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1155768982</v>
      </c>
      <c r="W19" s="76">
        <f>IF(E10=E18,0,W10-W18)</f>
        <v>3524691</v>
      </c>
      <c r="X19" s="76">
        <f t="shared" si="2"/>
        <v>1152244291</v>
      </c>
      <c r="Y19" s="77">
        <f>+IF(W19&lt;&gt;0,(X19/W19)*100,0)</f>
        <v>32690.64695316554</v>
      </c>
      <c r="Z19" s="78">
        <f t="shared" si="2"/>
        <v>14098801</v>
      </c>
    </row>
    <row r="20" spans="1:26" ht="13.5">
      <c r="A20" s="57" t="s">
        <v>44</v>
      </c>
      <c r="B20" s="18">
        <v>914135516</v>
      </c>
      <c r="C20" s="18">
        <v>0</v>
      </c>
      <c r="D20" s="58">
        <v>1885038606</v>
      </c>
      <c r="E20" s="59">
        <v>1885038606</v>
      </c>
      <c r="F20" s="59">
        <v>201125224</v>
      </c>
      <c r="G20" s="59">
        <v>29144636</v>
      </c>
      <c r="H20" s="59">
        <v>29751929</v>
      </c>
      <c r="I20" s="59">
        <v>260021789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260021789</v>
      </c>
      <c r="W20" s="59">
        <v>471259652</v>
      </c>
      <c r="X20" s="59">
        <v>-211237863</v>
      </c>
      <c r="Y20" s="60">
        <v>-44.82</v>
      </c>
      <c r="Z20" s="61">
        <v>1885038606</v>
      </c>
    </row>
    <row r="21" spans="1:26" ht="13.5">
      <c r="A21" s="57" t="s">
        <v>101</v>
      </c>
      <c r="B21" s="79">
        <v>0</v>
      </c>
      <c r="C21" s="79">
        <v>0</v>
      </c>
      <c r="D21" s="80">
        <v>53325797</v>
      </c>
      <c r="E21" s="81">
        <v>53325797</v>
      </c>
      <c r="F21" s="81">
        <v>0</v>
      </c>
      <c r="G21" s="81">
        <v>5440553</v>
      </c>
      <c r="H21" s="81">
        <v>1887396</v>
      </c>
      <c r="I21" s="81">
        <v>7327949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7327949</v>
      </c>
      <c r="W21" s="81">
        <v>13331449</v>
      </c>
      <c r="X21" s="81">
        <v>-6003500</v>
      </c>
      <c r="Y21" s="82">
        <v>-45.03</v>
      </c>
      <c r="Z21" s="83">
        <v>53325797</v>
      </c>
    </row>
    <row r="22" spans="1:26" ht="25.5">
      <c r="A22" s="84" t="s">
        <v>102</v>
      </c>
      <c r="B22" s="85">
        <f>SUM(B19:B21)</f>
        <v>-868808010</v>
      </c>
      <c r="C22" s="85">
        <f>SUM(C19:C21)</f>
        <v>0</v>
      </c>
      <c r="D22" s="86">
        <f aca="true" t="shared" si="3" ref="D22:Z22">SUM(D19:D21)</f>
        <v>1952463204</v>
      </c>
      <c r="E22" s="87">
        <f t="shared" si="3"/>
        <v>1952463204</v>
      </c>
      <c r="F22" s="87">
        <f t="shared" si="3"/>
        <v>1321698826</v>
      </c>
      <c r="G22" s="87">
        <f t="shared" si="3"/>
        <v>127533811</v>
      </c>
      <c r="H22" s="87">
        <f t="shared" si="3"/>
        <v>-26113917</v>
      </c>
      <c r="I22" s="87">
        <f t="shared" si="3"/>
        <v>1423118720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1423118720</v>
      </c>
      <c r="W22" s="87">
        <f t="shared" si="3"/>
        <v>488115792</v>
      </c>
      <c r="X22" s="87">
        <f t="shared" si="3"/>
        <v>935002928</v>
      </c>
      <c r="Y22" s="88">
        <f>+IF(W22&lt;&gt;0,(X22/W22)*100,0)</f>
        <v>191.55350909031847</v>
      </c>
      <c r="Z22" s="89">
        <f t="shared" si="3"/>
        <v>1952463204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-868808010</v>
      </c>
      <c r="C24" s="74">
        <f>SUM(C22:C23)</f>
        <v>0</v>
      </c>
      <c r="D24" s="75">
        <f aca="true" t="shared" si="4" ref="D24:Z24">SUM(D22:D23)</f>
        <v>1952463204</v>
      </c>
      <c r="E24" s="76">
        <f t="shared" si="4"/>
        <v>1952463204</v>
      </c>
      <c r="F24" s="76">
        <f t="shared" si="4"/>
        <v>1321698826</v>
      </c>
      <c r="G24" s="76">
        <f t="shared" si="4"/>
        <v>127533811</v>
      </c>
      <c r="H24" s="76">
        <f t="shared" si="4"/>
        <v>-26113917</v>
      </c>
      <c r="I24" s="76">
        <f t="shared" si="4"/>
        <v>1423118720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1423118720</v>
      </c>
      <c r="W24" s="76">
        <f t="shared" si="4"/>
        <v>488115792</v>
      </c>
      <c r="X24" s="76">
        <f t="shared" si="4"/>
        <v>935002928</v>
      </c>
      <c r="Y24" s="77">
        <f>+IF(W24&lt;&gt;0,(X24/W24)*100,0)</f>
        <v>191.55350909031847</v>
      </c>
      <c r="Z24" s="78">
        <f t="shared" si="4"/>
        <v>1952463204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845485232</v>
      </c>
      <c r="C27" s="21">
        <v>0</v>
      </c>
      <c r="D27" s="98">
        <v>2589747824</v>
      </c>
      <c r="E27" s="99">
        <v>2589747824</v>
      </c>
      <c r="F27" s="99">
        <v>109580362</v>
      </c>
      <c r="G27" s="99">
        <v>150952317</v>
      </c>
      <c r="H27" s="99">
        <v>100858933</v>
      </c>
      <c r="I27" s="99">
        <v>361391612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361391612</v>
      </c>
      <c r="W27" s="99">
        <v>647436957</v>
      </c>
      <c r="X27" s="99">
        <v>-286045345</v>
      </c>
      <c r="Y27" s="100">
        <v>-44.18</v>
      </c>
      <c r="Z27" s="101">
        <v>2589747824</v>
      </c>
    </row>
    <row r="28" spans="1:26" ht="13.5">
      <c r="A28" s="102" t="s">
        <v>44</v>
      </c>
      <c r="B28" s="18">
        <v>782883005</v>
      </c>
      <c r="C28" s="18">
        <v>0</v>
      </c>
      <c r="D28" s="58">
        <v>2083168054</v>
      </c>
      <c r="E28" s="59">
        <v>2083168344</v>
      </c>
      <c r="F28" s="59">
        <v>91979627</v>
      </c>
      <c r="G28" s="59">
        <v>133925226</v>
      </c>
      <c r="H28" s="59">
        <v>90214010</v>
      </c>
      <c r="I28" s="59">
        <v>316118863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316118863</v>
      </c>
      <c r="W28" s="59">
        <v>520792087</v>
      </c>
      <c r="X28" s="59">
        <v>-204673224</v>
      </c>
      <c r="Y28" s="60">
        <v>-39.3</v>
      </c>
      <c r="Z28" s="61">
        <v>2083168344</v>
      </c>
    </row>
    <row r="29" spans="1:26" ht="13.5">
      <c r="A29" s="57" t="s">
        <v>104</v>
      </c>
      <c r="B29" s="18">
        <v>942168</v>
      </c>
      <c r="C29" s="18">
        <v>0</v>
      </c>
      <c r="D29" s="58">
        <v>13923804</v>
      </c>
      <c r="E29" s="59">
        <v>13923804</v>
      </c>
      <c r="F29" s="59">
        <v>1591909</v>
      </c>
      <c r="G29" s="59">
        <v>1751308</v>
      </c>
      <c r="H29" s="59">
        <v>2759930</v>
      </c>
      <c r="I29" s="59">
        <v>6103147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6103147</v>
      </c>
      <c r="W29" s="59">
        <v>3480951</v>
      </c>
      <c r="X29" s="59">
        <v>2622196</v>
      </c>
      <c r="Y29" s="60">
        <v>75.33</v>
      </c>
      <c r="Z29" s="61">
        <v>13923804</v>
      </c>
    </row>
    <row r="30" spans="1:26" ht="13.5">
      <c r="A30" s="57" t="s">
        <v>48</v>
      </c>
      <c r="B30" s="18">
        <v>29092894</v>
      </c>
      <c r="C30" s="18">
        <v>0</v>
      </c>
      <c r="D30" s="58">
        <v>168184148</v>
      </c>
      <c r="E30" s="59">
        <v>168184148</v>
      </c>
      <c r="F30" s="59">
        <v>0</v>
      </c>
      <c r="G30" s="59">
        <v>1272267</v>
      </c>
      <c r="H30" s="59">
        <v>998351</v>
      </c>
      <c r="I30" s="59">
        <v>2270618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2270618</v>
      </c>
      <c r="W30" s="59">
        <v>42046037</v>
      </c>
      <c r="X30" s="59">
        <v>-39775419</v>
      </c>
      <c r="Y30" s="60">
        <v>-94.6</v>
      </c>
      <c r="Z30" s="61">
        <v>168184148</v>
      </c>
    </row>
    <row r="31" spans="1:26" ht="13.5">
      <c r="A31" s="57" t="s">
        <v>49</v>
      </c>
      <c r="B31" s="18">
        <v>32567166</v>
      </c>
      <c r="C31" s="18">
        <v>0</v>
      </c>
      <c r="D31" s="58">
        <v>324471818</v>
      </c>
      <c r="E31" s="59">
        <v>324471528</v>
      </c>
      <c r="F31" s="59">
        <v>16008826</v>
      </c>
      <c r="G31" s="59">
        <v>14003516</v>
      </c>
      <c r="H31" s="59">
        <v>5464912</v>
      </c>
      <c r="I31" s="59">
        <v>35477254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35477254</v>
      </c>
      <c r="W31" s="59">
        <v>81117884</v>
      </c>
      <c r="X31" s="59">
        <v>-45640630</v>
      </c>
      <c r="Y31" s="60">
        <v>-56.26</v>
      </c>
      <c r="Z31" s="61">
        <v>324471528</v>
      </c>
    </row>
    <row r="32" spans="1:26" ht="13.5">
      <c r="A32" s="69" t="s">
        <v>50</v>
      </c>
      <c r="B32" s="21">
        <f>SUM(B28:B31)</f>
        <v>845485233</v>
      </c>
      <c r="C32" s="21">
        <f>SUM(C28:C31)</f>
        <v>0</v>
      </c>
      <c r="D32" s="98">
        <f aca="true" t="shared" si="5" ref="D32:Z32">SUM(D28:D31)</f>
        <v>2589747824</v>
      </c>
      <c r="E32" s="99">
        <f t="shared" si="5"/>
        <v>2589747824</v>
      </c>
      <c r="F32" s="99">
        <f t="shared" si="5"/>
        <v>109580362</v>
      </c>
      <c r="G32" s="99">
        <f t="shared" si="5"/>
        <v>150952317</v>
      </c>
      <c r="H32" s="99">
        <f t="shared" si="5"/>
        <v>99437203</v>
      </c>
      <c r="I32" s="99">
        <f t="shared" si="5"/>
        <v>359969882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359969882</v>
      </c>
      <c r="W32" s="99">
        <f t="shared" si="5"/>
        <v>647436959</v>
      </c>
      <c r="X32" s="99">
        <f t="shared" si="5"/>
        <v>-287467077</v>
      </c>
      <c r="Y32" s="100">
        <f>+IF(W32&lt;&gt;0,(X32/W32)*100,0)</f>
        <v>-44.40078265596821</v>
      </c>
      <c r="Z32" s="101">
        <f t="shared" si="5"/>
        <v>2589747824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2379642082</v>
      </c>
      <c r="C35" s="18">
        <v>0</v>
      </c>
      <c r="D35" s="58">
        <v>4237144537</v>
      </c>
      <c r="E35" s="59">
        <v>4237144537</v>
      </c>
      <c r="F35" s="59">
        <v>3816941001</v>
      </c>
      <c r="G35" s="59">
        <v>3286181162</v>
      </c>
      <c r="H35" s="59">
        <v>3418945069</v>
      </c>
      <c r="I35" s="59">
        <v>3380009199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3380009199</v>
      </c>
      <c r="W35" s="59">
        <v>1059286138</v>
      </c>
      <c r="X35" s="59">
        <v>2320723061</v>
      </c>
      <c r="Y35" s="60">
        <v>219.08</v>
      </c>
      <c r="Z35" s="61">
        <v>4237144537</v>
      </c>
    </row>
    <row r="36" spans="1:26" ht="13.5">
      <c r="A36" s="57" t="s">
        <v>53</v>
      </c>
      <c r="B36" s="18">
        <v>24766528486</v>
      </c>
      <c r="C36" s="18">
        <v>0</v>
      </c>
      <c r="D36" s="58">
        <v>33968396956</v>
      </c>
      <c r="E36" s="59">
        <v>33968396956</v>
      </c>
      <c r="F36" s="59">
        <v>17893725691</v>
      </c>
      <c r="G36" s="59">
        <v>19391613016</v>
      </c>
      <c r="H36" s="59">
        <v>20636200230</v>
      </c>
      <c r="I36" s="59">
        <v>20636200230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20636200230</v>
      </c>
      <c r="W36" s="59">
        <v>8492099240</v>
      </c>
      <c r="X36" s="59">
        <v>12144100990</v>
      </c>
      <c r="Y36" s="60">
        <v>143</v>
      </c>
      <c r="Z36" s="61">
        <v>33968396956</v>
      </c>
    </row>
    <row r="37" spans="1:26" ht="13.5">
      <c r="A37" s="57" t="s">
        <v>54</v>
      </c>
      <c r="B37" s="18">
        <v>2824980581</v>
      </c>
      <c r="C37" s="18">
        <v>0</v>
      </c>
      <c r="D37" s="58">
        <v>3488745598</v>
      </c>
      <c r="E37" s="59">
        <v>3488745598</v>
      </c>
      <c r="F37" s="59">
        <v>1639360309</v>
      </c>
      <c r="G37" s="59">
        <v>1238569043</v>
      </c>
      <c r="H37" s="59">
        <v>1677836829</v>
      </c>
      <c r="I37" s="59">
        <v>1683769392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1683769392</v>
      </c>
      <c r="W37" s="59">
        <v>872186400</v>
      </c>
      <c r="X37" s="59">
        <v>811582992</v>
      </c>
      <c r="Y37" s="60">
        <v>93.05</v>
      </c>
      <c r="Z37" s="61">
        <v>3488745598</v>
      </c>
    </row>
    <row r="38" spans="1:26" ht="13.5">
      <c r="A38" s="57" t="s">
        <v>55</v>
      </c>
      <c r="B38" s="18">
        <v>1016910809</v>
      </c>
      <c r="C38" s="18">
        <v>0</v>
      </c>
      <c r="D38" s="58">
        <v>1779345270</v>
      </c>
      <c r="E38" s="59">
        <v>1779345270</v>
      </c>
      <c r="F38" s="59">
        <v>870509925</v>
      </c>
      <c r="G38" s="59">
        <v>1097061648</v>
      </c>
      <c r="H38" s="59">
        <v>1436415713</v>
      </c>
      <c r="I38" s="59">
        <v>1433125756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1433125756</v>
      </c>
      <c r="W38" s="59">
        <v>444836320</v>
      </c>
      <c r="X38" s="59">
        <v>988289436</v>
      </c>
      <c r="Y38" s="60">
        <v>222.17</v>
      </c>
      <c r="Z38" s="61">
        <v>1779345270</v>
      </c>
    </row>
    <row r="39" spans="1:26" ht="13.5">
      <c r="A39" s="57" t="s">
        <v>56</v>
      </c>
      <c r="B39" s="18">
        <v>23304279178</v>
      </c>
      <c r="C39" s="18">
        <v>0</v>
      </c>
      <c r="D39" s="58">
        <v>32937450625</v>
      </c>
      <c r="E39" s="59">
        <v>32937450625</v>
      </c>
      <c r="F39" s="59">
        <v>19200796459</v>
      </c>
      <c r="G39" s="59">
        <v>20342163486</v>
      </c>
      <c r="H39" s="59">
        <v>20940892756</v>
      </c>
      <c r="I39" s="59">
        <v>20899314280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20899314280</v>
      </c>
      <c r="W39" s="59">
        <v>8234362658</v>
      </c>
      <c r="X39" s="59">
        <v>12664951622</v>
      </c>
      <c r="Y39" s="60">
        <v>153.81</v>
      </c>
      <c r="Z39" s="61">
        <v>32937450625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426523514</v>
      </c>
      <c r="C42" s="18">
        <v>0</v>
      </c>
      <c r="D42" s="58">
        <v>2150611630</v>
      </c>
      <c r="E42" s="59">
        <v>2150611630</v>
      </c>
      <c r="F42" s="59">
        <v>1071177753</v>
      </c>
      <c r="G42" s="59">
        <v>-182516595</v>
      </c>
      <c r="H42" s="59">
        <v>-151959870</v>
      </c>
      <c r="I42" s="59">
        <v>736701288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736701288</v>
      </c>
      <c r="W42" s="59">
        <v>999457116</v>
      </c>
      <c r="X42" s="59">
        <v>-262755828</v>
      </c>
      <c r="Y42" s="60">
        <v>-26.29</v>
      </c>
      <c r="Z42" s="61">
        <v>2150611630</v>
      </c>
    </row>
    <row r="43" spans="1:26" ht="13.5">
      <c r="A43" s="57" t="s">
        <v>59</v>
      </c>
      <c r="B43" s="18">
        <v>-827260470</v>
      </c>
      <c r="C43" s="18">
        <v>0</v>
      </c>
      <c r="D43" s="58">
        <v>-1680130928</v>
      </c>
      <c r="E43" s="59">
        <v>-1680130928</v>
      </c>
      <c r="F43" s="59">
        <v>-253983634</v>
      </c>
      <c r="G43" s="59">
        <v>-109601587</v>
      </c>
      <c r="H43" s="59">
        <v>-71955941</v>
      </c>
      <c r="I43" s="59">
        <v>-435541162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-435541162</v>
      </c>
      <c r="W43" s="59">
        <v>-400751541</v>
      </c>
      <c r="X43" s="59">
        <v>-34789621</v>
      </c>
      <c r="Y43" s="60">
        <v>8.68</v>
      </c>
      <c r="Z43" s="61">
        <v>-1680130928</v>
      </c>
    </row>
    <row r="44" spans="1:26" ht="13.5">
      <c r="A44" s="57" t="s">
        <v>60</v>
      </c>
      <c r="B44" s="18">
        <v>-20737294</v>
      </c>
      <c r="C44" s="18">
        <v>0</v>
      </c>
      <c r="D44" s="58">
        <v>1526115</v>
      </c>
      <c r="E44" s="59">
        <v>1526115</v>
      </c>
      <c r="F44" s="59">
        <v>10138802</v>
      </c>
      <c r="G44" s="59">
        <v>-28107429</v>
      </c>
      <c r="H44" s="59">
        <v>-5046583</v>
      </c>
      <c r="I44" s="59">
        <v>-23015210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-23015210</v>
      </c>
      <c r="W44" s="59">
        <v>4516492</v>
      </c>
      <c r="X44" s="59">
        <v>-27531702</v>
      </c>
      <c r="Y44" s="60">
        <v>-609.58</v>
      </c>
      <c r="Z44" s="61">
        <v>1526115</v>
      </c>
    </row>
    <row r="45" spans="1:26" ht="13.5">
      <c r="A45" s="69" t="s">
        <v>61</v>
      </c>
      <c r="B45" s="21">
        <v>-36828109</v>
      </c>
      <c r="C45" s="21">
        <v>0</v>
      </c>
      <c r="D45" s="98">
        <v>1218010713</v>
      </c>
      <c r="E45" s="99">
        <v>1218010713</v>
      </c>
      <c r="F45" s="99">
        <v>1500563856</v>
      </c>
      <c r="G45" s="99">
        <v>1180338245</v>
      </c>
      <c r="H45" s="99">
        <v>951375851</v>
      </c>
      <c r="I45" s="99">
        <v>951375851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951375851</v>
      </c>
      <c r="W45" s="99">
        <v>1349225963</v>
      </c>
      <c r="X45" s="99">
        <v>-397850112</v>
      </c>
      <c r="Y45" s="100">
        <v>-29.49</v>
      </c>
      <c r="Z45" s="101">
        <v>1218010713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670323624</v>
      </c>
      <c r="C49" s="51">
        <v>0</v>
      </c>
      <c r="D49" s="128">
        <v>436206132</v>
      </c>
      <c r="E49" s="53">
        <v>333485809</v>
      </c>
      <c r="F49" s="53">
        <v>0</v>
      </c>
      <c r="G49" s="53">
        <v>0</v>
      </c>
      <c r="H49" s="53">
        <v>0</v>
      </c>
      <c r="I49" s="53">
        <v>2158757461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142216049</v>
      </c>
      <c r="W49" s="53">
        <v>342422516</v>
      </c>
      <c r="X49" s="53">
        <v>631971988</v>
      </c>
      <c r="Y49" s="53">
        <v>3393357366</v>
      </c>
      <c r="Z49" s="129">
        <v>8108740945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390100578</v>
      </c>
      <c r="C51" s="51">
        <v>0</v>
      </c>
      <c r="D51" s="128">
        <v>122195006</v>
      </c>
      <c r="E51" s="53">
        <v>227580354</v>
      </c>
      <c r="F51" s="53">
        <v>0</v>
      </c>
      <c r="G51" s="53">
        <v>0</v>
      </c>
      <c r="H51" s="53">
        <v>0</v>
      </c>
      <c r="I51" s="53">
        <v>827909739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155951347</v>
      </c>
      <c r="W51" s="53">
        <v>27532778</v>
      </c>
      <c r="X51" s="53">
        <v>19054238</v>
      </c>
      <c r="Y51" s="53">
        <v>118948484</v>
      </c>
      <c r="Z51" s="129">
        <v>1889272524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97.7549618718755</v>
      </c>
      <c r="C58" s="5">
        <f>IF(C67=0,0,+(C76/C67)*100)</f>
        <v>0</v>
      </c>
      <c r="D58" s="6">
        <f aca="true" t="shared" si="6" ref="D58:Z58">IF(D67=0,0,+(D76/D67)*100)</f>
        <v>87.02696659905087</v>
      </c>
      <c r="E58" s="7">
        <f t="shared" si="6"/>
        <v>87.02696659905087</v>
      </c>
      <c r="F58" s="7">
        <f t="shared" si="6"/>
        <v>67.15425399295582</v>
      </c>
      <c r="G58" s="7">
        <f t="shared" si="6"/>
        <v>67.83292634588196</v>
      </c>
      <c r="H58" s="7">
        <f t="shared" si="6"/>
        <v>78.8757734339117</v>
      </c>
      <c r="I58" s="7">
        <f t="shared" si="6"/>
        <v>70.95792407868944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70.95792407868944</v>
      </c>
      <c r="W58" s="7">
        <f t="shared" si="6"/>
        <v>88.83894906467408</v>
      </c>
      <c r="X58" s="7">
        <f t="shared" si="6"/>
        <v>0</v>
      </c>
      <c r="Y58" s="7">
        <f t="shared" si="6"/>
        <v>0</v>
      </c>
      <c r="Z58" s="8">
        <f t="shared" si="6"/>
        <v>87.02696659905087</v>
      </c>
    </row>
    <row r="59" spans="1:26" ht="13.5">
      <c r="A59" s="36" t="s">
        <v>31</v>
      </c>
      <c r="B59" s="9">
        <f aca="true" t="shared" si="7" ref="B59:Z66">IF(B68=0,0,+(B77/B68)*100)</f>
        <v>97.58525273009552</v>
      </c>
      <c r="C59" s="9">
        <f t="shared" si="7"/>
        <v>0</v>
      </c>
      <c r="D59" s="2">
        <f t="shared" si="7"/>
        <v>90.44918831258187</v>
      </c>
      <c r="E59" s="10">
        <f t="shared" si="7"/>
        <v>90.44918831258187</v>
      </c>
      <c r="F59" s="10">
        <f t="shared" si="7"/>
        <v>36.696663972465984</v>
      </c>
      <c r="G59" s="10">
        <f t="shared" si="7"/>
        <v>31.044366981048903</v>
      </c>
      <c r="H59" s="10">
        <f t="shared" si="7"/>
        <v>65.48325141078422</v>
      </c>
      <c r="I59" s="10">
        <f t="shared" si="7"/>
        <v>41.77793444512876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41.77793444512876</v>
      </c>
      <c r="W59" s="10">
        <f t="shared" si="7"/>
        <v>87.90432774883669</v>
      </c>
      <c r="X59" s="10">
        <f t="shared" si="7"/>
        <v>0</v>
      </c>
      <c r="Y59" s="10">
        <f t="shared" si="7"/>
        <v>0</v>
      </c>
      <c r="Z59" s="11">
        <f t="shared" si="7"/>
        <v>90.44918831258187</v>
      </c>
    </row>
    <row r="60" spans="1:26" ht="13.5">
      <c r="A60" s="37" t="s">
        <v>32</v>
      </c>
      <c r="B60" s="12">
        <f t="shared" si="7"/>
        <v>100.89596231639015</v>
      </c>
      <c r="C60" s="12">
        <f t="shared" si="7"/>
        <v>0</v>
      </c>
      <c r="D60" s="3">
        <f t="shared" si="7"/>
        <v>86.01392482771976</v>
      </c>
      <c r="E60" s="13">
        <f t="shared" si="7"/>
        <v>86.01392482771976</v>
      </c>
      <c r="F60" s="13">
        <f t="shared" si="7"/>
        <v>79.38717983051762</v>
      </c>
      <c r="G60" s="13">
        <f t="shared" si="7"/>
        <v>84.92098057509216</v>
      </c>
      <c r="H60" s="13">
        <f t="shared" si="7"/>
        <v>85.00188306803678</v>
      </c>
      <c r="I60" s="13">
        <f t="shared" si="7"/>
        <v>83.09791954728503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83.09791954728503</v>
      </c>
      <c r="W60" s="13">
        <f t="shared" si="7"/>
        <v>88.86932434038788</v>
      </c>
      <c r="X60" s="13">
        <f t="shared" si="7"/>
        <v>0</v>
      </c>
      <c r="Y60" s="13">
        <f t="shared" si="7"/>
        <v>0</v>
      </c>
      <c r="Z60" s="14">
        <f t="shared" si="7"/>
        <v>86.01392482771976</v>
      </c>
    </row>
    <row r="61" spans="1:26" ht="13.5">
      <c r="A61" s="38" t="s">
        <v>107</v>
      </c>
      <c r="B61" s="12">
        <f t="shared" si="7"/>
        <v>119.03063284559848</v>
      </c>
      <c r="C61" s="12">
        <f t="shared" si="7"/>
        <v>0</v>
      </c>
      <c r="D61" s="3">
        <f t="shared" si="7"/>
        <v>84.7597600265763</v>
      </c>
      <c r="E61" s="13">
        <f t="shared" si="7"/>
        <v>84.7597600265763</v>
      </c>
      <c r="F61" s="13">
        <f t="shared" si="7"/>
        <v>87.88137007700453</v>
      </c>
      <c r="G61" s="13">
        <f t="shared" si="7"/>
        <v>92.4942710336046</v>
      </c>
      <c r="H61" s="13">
        <f t="shared" si="7"/>
        <v>98.04185218210674</v>
      </c>
      <c r="I61" s="13">
        <f t="shared" si="7"/>
        <v>92.701446426081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92.701446426081</v>
      </c>
      <c r="W61" s="13">
        <f t="shared" si="7"/>
        <v>92.24441524084837</v>
      </c>
      <c r="X61" s="13">
        <f t="shared" si="7"/>
        <v>0</v>
      </c>
      <c r="Y61" s="13">
        <f t="shared" si="7"/>
        <v>0</v>
      </c>
      <c r="Z61" s="14">
        <f t="shared" si="7"/>
        <v>84.7597600265763</v>
      </c>
    </row>
    <row r="62" spans="1:26" ht="13.5">
      <c r="A62" s="38" t="s">
        <v>108</v>
      </c>
      <c r="B62" s="12">
        <f t="shared" si="7"/>
        <v>101.47788389015918</v>
      </c>
      <c r="C62" s="12">
        <f t="shared" si="7"/>
        <v>0</v>
      </c>
      <c r="D62" s="3">
        <f t="shared" si="7"/>
        <v>88.99834678442315</v>
      </c>
      <c r="E62" s="13">
        <f t="shared" si="7"/>
        <v>88.99834678442315</v>
      </c>
      <c r="F62" s="13">
        <f t="shared" si="7"/>
        <v>67.42966296287818</v>
      </c>
      <c r="G62" s="13">
        <f t="shared" si="7"/>
        <v>76.5052760229704</v>
      </c>
      <c r="H62" s="13">
        <f t="shared" si="7"/>
        <v>65.86393383580383</v>
      </c>
      <c r="I62" s="13">
        <f t="shared" si="7"/>
        <v>69.88220836726519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69.88220836726519</v>
      </c>
      <c r="W62" s="13">
        <f t="shared" si="7"/>
        <v>85.17653665624414</v>
      </c>
      <c r="X62" s="13">
        <f t="shared" si="7"/>
        <v>0</v>
      </c>
      <c r="Y62" s="13">
        <f t="shared" si="7"/>
        <v>0</v>
      </c>
      <c r="Z62" s="14">
        <f t="shared" si="7"/>
        <v>88.99834678442315</v>
      </c>
    </row>
    <row r="63" spans="1:26" ht="13.5">
      <c r="A63" s="38" t="s">
        <v>109</v>
      </c>
      <c r="B63" s="12">
        <f t="shared" si="7"/>
        <v>97.81005323575835</v>
      </c>
      <c r="C63" s="12">
        <f t="shared" si="7"/>
        <v>0</v>
      </c>
      <c r="D63" s="3">
        <f t="shared" si="7"/>
        <v>86.17164143834381</v>
      </c>
      <c r="E63" s="13">
        <f t="shared" si="7"/>
        <v>86.17164143834381</v>
      </c>
      <c r="F63" s="13">
        <f t="shared" si="7"/>
        <v>57.04211421087315</v>
      </c>
      <c r="G63" s="13">
        <f t="shared" si="7"/>
        <v>63.07511583981233</v>
      </c>
      <c r="H63" s="13">
        <f t="shared" si="7"/>
        <v>58.718598733727326</v>
      </c>
      <c r="I63" s="13">
        <f t="shared" si="7"/>
        <v>59.63870242830905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59.63870242830905</v>
      </c>
      <c r="W63" s="13">
        <f t="shared" si="7"/>
        <v>79.93453608292404</v>
      </c>
      <c r="X63" s="13">
        <f t="shared" si="7"/>
        <v>0</v>
      </c>
      <c r="Y63" s="13">
        <f t="shared" si="7"/>
        <v>0</v>
      </c>
      <c r="Z63" s="14">
        <f t="shared" si="7"/>
        <v>86.17164143834381</v>
      </c>
    </row>
    <row r="64" spans="1:26" ht="13.5">
      <c r="A64" s="38" t="s">
        <v>110</v>
      </c>
      <c r="B64" s="12">
        <f t="shared" si="7"/>
        <v>100.70665561144409</v>
      </c>
      <c r="C64" s="12">
        <f t="shared" si="7"/>
        <v>0</v>
      </c>
      <c r="D64" s="3">
        <f t="shared" si="7"/>
        <v>86.50942395773521</v>
      </c>
      <c r="E64" s="13">
        <f t="shared" si="7"/>
        <v>86.50942395773521</v>
      </c>
      <c r="F64" s="13">
        <f t="shared" si="7"/>
        <v>50.37368424607478</v>
      </c>
      <c r="G64" s="13">
        <f t="shared" si="7"/>
        <v>53.97392050648335</v>
      </c>
      <c r="H64" s="13">
        <f t="shared" si="7"/>
        <v>54.93539504527589</v>
      </c>
      <c r="I64" s="13">
        <f t="shared" si="7"/>
        <v>53.07221218622114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53.07221218622114</v>
      </c>
      <c r="W64" s="13">
        <f t="shared" si="7"/>
        <v>81.05431731468174</v>
      </c>
      <c r="X64" s="13">
        <f t="shared" si="7"/>
        <v>0</v>
      </c>
      <c r="Y64" s="13">
        <f t="shared" si="7"/>
        <v>0</v>
      </c>
      <c r="Z64" s="14">
        <f t="shared" si="7"/>
        <v>86.50942395773521</v>
      </c>
    </row>
    <row r="65" spans="1:26" ht="13.5">
      <c r="A65" s="38" t="s">
        <v>111</v>
      </c>
      <c r="B65" s="12">
        <f t="shared" si="7"/>
        <v>34.02408300552987</v>
      </c>
      <c r="C65" s="12">
        <f t="shared" si="7"/>
        <v>0</v>
      </c>
      <c r="D65" s="3">
        <f t="shared" si="7"/>
        <v>99.04670165711576</v>
      </c>
      <c r="E65" s="13">
        <f t="shared" si="7"/>
        <v>99.04670165711576</v>
      </c>
      <c r="F65" s="13">
        <f t="shared" si="7"/>
        <v>3832.3942375844117</v>
      </c>
      <c r="G65" s="13">
        <f t="shared" si="7"/>
        <v>993.4261713069917</v>
      </c>
      <c r="H65" s="13">
        <f t="shared" si="7"/>
        <v>1780.085142452305</v>
      </c>
      <c r="I65" s="13">
        <f t="shared" si="7"/>
        <v>1756.4712214781232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1756.4712214781232</v>
      </c>
      <c r="W65" s="13">
        <f t="shared" si="7"/>
        <v>75.25908095394965</v>
      </c>
      <c r="X65" s="13">
        <f t="shared" si="7"/>
        <v>0</v>
      </c>
      <c r="Y65" s="13">
        <f t="shared" si="7"/>
        <v>0</v>
      </c>
      <c r="Z65" s="14">
        <f t="shared" si="7"/>
        <v>99.04670165711576</v>
      </c>
    </row>
    <row r="66" spans="1:26" ht="13.5">
      <c r="A66" s="39" t="s">
        <v>112</v>
      </c>
      <c r="B66" s="15">
        <f t="shared" si="7"/>
        <v>68.24788053701967</v>
      </c>
      <c r="C66" s="15">
        <f t="shared" si="7"/>
        <v>0</v>
      </c>
      <c r="D66" s="4">
        <f t="shared" si="7"/>
        <v>93.28133636620628</v>
      </c>
      <c r="E66" s="16">
        <f t="shared" si="7"/>
        <v>93.28133636620628</v>
      </c>
      <c r="F66" s="16">
        <f t="shared" si="7"/>
        <v>40.57994881217449</v>
      </c>
      <c r="G66" s="16">
        <f t="shared" si="7"/>
        <v>33.86743857735824</v>
      </c>
      <c r="H66" s="16">
        <f t="shared" si="7"/>
        <v>42.50017646855993</v>
      </c>
      <c r="I66" s="16">
        <f t="shared" si="7"/>
        <v>38.84166596721478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38.84166596721478</v>
      </c>
      <c r="W66" s="16">
        <f t="shared" si="7"/>
        <v>92.06875583005792</v>
      </c>
      <c r="X66" s="16">
        <f t="shared" si="7"/>
        <v>0</v>
      </c>
      <c r="Y66" s="16">
        <f t="shared" si="7"/>
        <v>0</v>
      </c>
      <c r="Z66" s="17">
        <f t="shared" si="7"/>
        <v>93.28133636620628</v>
      </c>
    </row>
    <row r="67" spans="1:26" ht="13.5" hidden="1">
      <c r="A67" s="40" t="s">
        <v>113</v>
      </c>
      <c r="B67" s="23">
        <v>3150186944</v>
      </c>
      <c r="C67" s="23"/>
      <c r="D67" s="24">
        <v>8346527813</v>
      </c>
      <c r="E67" s="25">
        <v>8346527813</v>
      </c>
      <c r="F67" s="25">
        <v>758449916</v>
      </c>
      <c r="G67" s="25">
        <v>824013940</v>
      </c>
      <c r="H67" s="25">
        <v>689572977</v>
      </c>
      <c r="I67" s="25">
        <v>2272036833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2272036833</v>
      </c>
      <c r="W67" s="25">
        <v>2086631961</v>
      </c>
      <c r="X67" s="25"/>
      <c r="Y67" s="24"/>
      <c r="Z67" s="26">
        <v>8346527813</v>
      </c>
    </row>
    <row r="68" spans="1:26" ht="13.5" hidden="1">
      <c r="A68" s="36" t="s">
        <v>31</v>
      </c>
      <c r="B68" s="18">
        <v>649035168</v>
      </c>
      <c r="C68" s="18"/>
      <c r="D68" s="19">
        <v>1362751997</v>
      </c>
      <c r="E68" s="20">
        <v>1362751997</v>
      </c>
      <c r="F68" s="20">
        <v>189975950</v>
      </c>
      <c r="G68" s="20">
        <v>228223349</v>
      </c>
      <c r="H68" s="20">
        <v>144059238</v>
      </c>
      <c r="I68" s="20">
        <v>562258537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562258537</v>
      </c>
      <c r="W68" s="20">
        <v>340688001</v>
      </c>
      <c r="X68" s="20"/>
      <c r="Y68" s="19"/>
      <c r="Z68" s="22">
        <v>1362751997</v>
      </c>
    </row>
    <row r="69" spans="1:26" ht="13.5" hidden="1">
      <c r="A69" s="37" t="s">
        <v>32</v>
      </c>
      <c r="B69" s="18">
        <v>2263895214</v>
      </c>
      <c r="C69" s="18"/>
      <c r="D69" s="19">
        <v>6651990952</v>
      </c>
      <c r="E69" s="20">
        <v>6651990952</v>
      </c>
      <c r="F69" s="20">
        <v>538379310</v>
      </c>
      <c r="G69" s="20">
        <v>560829379</v>
      </c>
      <c r="H69" s="20">
        <v>512278357</v>
      </c>
      <c r="I69" s="20">
        <v>1611487046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1611487046</v>
      </c>
      <c r="W69" s="20">
        <v>1662997743</v>
      </c>
      <c r="X69" s="20"/>
      <c r="Y69" s="19"/>
      <c r="Z69" s="22">
        <v>6651990952</v>
      </c>
    </row>
    <row r="70" spans="1:26" ht="13.5" hidden="1">
      <c r="A70" s="38" t="s">
        <v>107</v>
      </c>
      <c r="B70" s="18">
        <v>1007730245</v>
      </c>
      <c r="C70" s="18"/>
      <c r="D70" s="19">
        <v>4209064589</v>
      </c>
      <c r="E70" s="20">
        <v>4209064589</v>
      </c>
      <c r="F70" s="20">
        <v>328628857</v>
      </c>
      <c r="G70" s="20">
        <v>354347514</v>
      </c>
      <c r="H70" s="20">
        <v>310356243</v>
      </c>
      <c r="I70" s="20">
        <v>993332614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993332614</v>
      </c>
      <c r="W70" s="20">
        <v>1052266148</v>
      </c>
      <c r="X70" s="20"/>
      <c r="Y70" s="19"/>
      <c r="Z70" s="22">
        <v>4209064589</v>
      </c>
    </row>
    <row r="71" spans="1:26" ht="13.5" hidden="1">
      <c r="A71" s="38" t="s">
        <v>108</v>
      </c>
      <c r="B71" s="18">
        <v>562154108</v>
      </c>
      <c r="C71" s="18"/>
      <c r="D71" s="19">
        <v>1414115033</v>
      </c>
      <c r="E71" s="20">
        <v>1414115033</v>
      </c>
      <c r="F71" s="20">
        <v>121986088</v>
      </c>
      <c r="G71" s="20">
        <v>116974377</v>
      </c>
      <c r="H71" s="20">
        <v>118347512</v>
      </c>
      <c r="I71" s="20">
        <v>357307977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357307977</v>
      </c>
      <c r="W71" s="20">
        <v>353528759</v>
      </c>
      <c r="X71" s="20"/>
      <c r="Y71" s="19"/>
      <c r="Z71" s="22">
        <v>1414115033</v>
      </c>
    </row>
    <row r="72" spans="1:26" ht="13.5" hidden="1">
      <c r="A72" s="38" t="s">
        <v>109</v>
      </c>
      <c r="B72" s="18">
        <v>235820253</v>
      </c>
      <c r="C72" s="18"/>
      <c r="D72" s="19">
        <v>540879329</v>
      </c>
      <c r="E72" s="20">
        <v>540879329</v>
      </c>
      <c r="F72" s="20">
        <v>51556825</v>
      </c>
      <c r="G72" s="20">
        <v>52066728</v>
      </c>
      <c r="H72" s="20">
        <v>48962914</v>
      </c>
      <c r="I72" s="20">
        <v>152586467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152586467</v>
      </c>
      <c r="W72" s="20">
        <v>135219834</v>
      </c>
      <c r="X72" s="20"/>
      <c r="Y72" s="19"/>
      <c r="Z72" s="22">
        <v>540879329</v>
      </c>
    </row>
    <row r="73" spans="1:26" ht="13.5" hidden="1">
      <c r="A73" s="38" t="s">
        <v>110</v>
      </c>
      <c r="B73" s="18">
        <v>191441344</v>
      </c>
      <c r="C73" s="18"/>
      <c r="D73" s="19">
        <v>429588461</v>
      </c>
      <c r="E73" s="20">
        <v>429588461</v>
      </c>
      <c r="F73" s="20">
        <v>35977567</v>
      </c>
      <c r="G73" s="20">
        <v>36805316</v>
      </c>
      <c r="H73" s="20">
        <v>34295512</v>
      </c>
      <c r="I73" s="20">
        <v>107078395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107078395</v>
      </c>
      <c r="W73" s="20">
        <v>107397117</v>
      </c>
      <c r="X73" s="20"/>
      <c r="Y73" s="19"/>
      <c r="Z73" s="22">
        <v>429588461</v>
      </c>
    </row>
    <row r="74" spans="1:26" ht="13.5" hidden="1">
      <c r="A74" s="38" t="s">
        <v>111</v>
      </c>
      <c r="B74" s="18">
        <v>266749264</v>
      </c>
      <c r="C74" s="18"/>
      <c r="D74" s="19">
        <v>58343540</v>
      </c>
      <c r="E74" s="20">
        <v>58343540</v>
      </c>
      <c r="F74" s="20">
        <v>229973</v>
      </c>
      <c r="G74" s="20">
        <v>635444</v>
      </c>
      <c r="H74" s="20">
        <v>316176</v>
      </c>
      <c r="I74" s="20">
        <v>1181593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1181593</v>
      </c>
      <c r="W74" s="20">
        <v>14585885</v>
      </c>
      <c r="X74" s="20"/>
      <c r="Y74" s="19"/>
      <c r="Z74" s="22">
        <v>58343540</v>
      </c>
    </row>
    <row r="75" spans="1:26" ht="13.5" hidden="1">
      <c r="A75" s="39" t="s">
        <v>112</v>
      </c>
      <c r="B75" s="27">
        <v>237256562</v>
      </c>
      <c r="C75" s="27"/>
      <c r="D75" s="28">
        <v>331784864</v>
      </c>
      <c r="E75" s="29">
        <v>331784864</v>
      </c>
      <c r="F75" s="29">
        <v>30094656</v>
      </c>
      <c r="G75" s="29">
        <v>34961212</v>
      </c>
      <c r="H75" s="29">
        <v>33235382</v>
      </c>
      <c r="I75" s="29">
        <v>98291250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98291250</v>
      </c>
      <c r="W75" s="29">
        <v>82946217</v>
      </c>
      <c r="X75" s="29"/>
      <c r="Y75" s="28"/>
      <c r="Z75" s="30">
        <v>331784864</v>
      </c>
    </row>
    <row r="76" spans="1:26" ht="13.5" hidden="1">
      <c r="A76" s="41" t="s">
        <v>114</v>
      </c>
      <c r="B76" s="31">
        <v>3079464046</v>
      </c>
      <c r="C76" s="31"/>
      <c r="D76" s="32">
        <v>7263729972</v>
      </c>
      <c r="E76" s="33">
        <v>7263729972</v>
      </c>
      <c r="F76" s="33">
        <v>509331383</v>
      </c>
      <c r="G76" s="33">
        <v>558952769</v>
      </c>
      <c r="H76" s="33">
        <v>543906019</v>
      </c>
      <c r="I76" s="33">
        <v>1612190171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1612190171</v>
      </c>
      <c r="W76" s="33">
        <v>1853741905</v>
      </c>
      <c r="X76" s="33"/>
      <c r="Y76" s="32"/>
      <c r="Z76" s="34">
        <v>7263729972</v>
      </c>
    </row>
    <row r="77" spans="1:26" ht="13.5" hidden="1">
      <c r="A77" s="36" t="s">
        <v>31</v>
      </c>
      <c r="B77" s="18">
        <v>633362609</v>
      </c>
      <c r="C77" s="18"/>
      <c r="D77" s="19">
        <v>1232598120</v>
      </c>
      <c r="E77" s="20">
        <v>1232598120</v>
      </c>
      <c r="F77" s="20">
        <v>69714836</v>
      </c>
      <c r="G77" s="20">
        <v>70850494</v>
      </c>
      <c r="H77" s="20">
        <v>94334673</v>
      </c>
      <c r="I77" s="20">
        <v>234900003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234900003</v>
      </c>
      <c r="W77" s="20">
        <v>299479497</v>
      </c>
      <c r="X77" s="20"/>
      <c r="Y77" s="19"/>
      <c r="Z77" s="22">
        <v>1232598120</v>
      </c>
    </row>
    <row r="78" spans="1:26" ht="13.5" hidden="1">
      <c r="A78" s="37" t="s">
        <v>32</v>
      </c>
      <c r="B78" s="18">
        <v>2284178862</v>
      </c>
      <c r="C78" s="18"/>
      <c r="D78" s="19">
        <v>5721638497</v>
      </c>
      <c r="E78" s="20">
        <v>5721638497</v>
      </c>
      <c r="F78" s="20">
        <v>427404151</v>
      </c>
      <c r="G78" s="20">
        <v>476261808</v>
      </c>
      <c r="H78" s="20">
        <v>435446250</v>
      </c>
      <c r="I78" s="20">
        <v>1339112209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1339112209</v>
      </c>
      <c r="W78" s="20">
        <v>1477894858</v>
      </c>
      <c r="X78" s="20"/>
      <c r="Y78" s="19"/>
      <c r="Z78" s="22">
        <v>5721638497</v>
      </c>
    </row>
    <row r="79" spans="1:26" ht="13.5" hidden="1">
      <c r="A79" s="38" t="s">
        <v>107</v>
      </c>
      <c r="B79" s="18">
        <v>1199507688</v>
      </c>
      <c r="C79" s="18"/>
      <c r="D79" s="19">
        <v>3567593045</v>
      </c>
      <c r="E79" s="20">
        <v>3567593045</v>
      </c>
      <c r="F79" s="20">
        <v>288803542</v>
      </c>
      <c r="G79" s="20">
        <v>327751150</v>
      </c>
      <c r="H79" s="20">
        <v>304279009</v>
      </c>
      <c r="I79" s="20">
        <v>920833701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920833701</v>
      </c>
      <c r="W79" s="20">
        <v>970656755</v>
      </c>
      <c r="X79" s="20"/>
      <c r="Y79" s="19"/>
      <c r="Z79" s="22">
        <v>3567593045</v>
      </c>
    </row>
    <row r="80" spans="1:26" ht="13.5" hidden="1">
      <c r="A80" s="38" t="s">
        <v>108</v>
      </c>
      <c r="B80" s="18">
        <v>570462093</v>
      </c>
      <c r="C80" s="18"/>
      <c r="D80" s="19">
        <v>1258539001</v>
      </c>
      <c r="E80" s="20">
        <v>1258539001</v>
      </c>
      <c r="F80" s="20">
        <v>82254808</v>
      </c>
      <c r="G80" s="20">
        <v>89491570</v>
      </c>
      <c r="H80" s="20">
        <v>77948327</v>
      </c>
      <c r="I80" s="20">
        <v>249694705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249694705</v>
      </c>
      <c r="W80" s="20">
        <v>301123553</v>
      </c>
      <c r="X80" s="20"/>
      <c r="Y80" s="19"/>
      <c r="Z80" s="22">
        <v>1258539001</v>
      </c>
    </row>
    <row r="81" spans="1:26" ht="13.5" hidden="1">
      <c r="A81" s="38" t="s">
        <v>109</v>
      </c>
      <c r="B81" s="18">
        <v>230655915</v>
      </c>
      <c r="C81" s="18"/>
      <c r="D81" s="19">
        <v>466084596</v>
      </c>
      <c r="E81" s="20">
        <v>466084596</v>
      </c>
      <c r="F81" s="20">
        <v>29409103</v>
      </c>
      <c r="G81" s="20">
        <v>32841149</v>
      </c>
      <c r="H81" s="20">
        <v>28750337</v>
      </c>
      <c r="I81" s="20">
        <v>91000589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91000589</v>
      </c>
      <c r="W81" s="20">
        <v>108087347</v>
      </c>
      <c r="X81" s="20"/>
      <c r="Y81" s="19"/>
      <c r="Z81" s="22">
        <v>466084596</v>
      </c>
    </row>
    <row r="82" spans="1:26" ht="13.5" hidden="1">
      <c r="A82" s="38" t="s">
        <v>110</v>
      </c>
      <c r="B82" s="18">
        <v>192794175</v>
      </c>
      <c r="C82" s="18"/>
      <c r="D82" s="19">
        <v>371634503</v>
      </c>
      <c r="E82" s="20">
        <v>371634503</v>
      </c>
      <c r="F82" s="20">
        <v>18123226</v>
      </c>
      <c r="G82" s="20">
        <v>19865272</v>
      </c>
      <c r="H82" s="20">
        <v>18840375</v>
      </c>
      <c r="I82" s="20">
        <v>56828873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56828873</v>
      </c>
      <c r="W82" s="20">
        <v>87050000</v>
      </c>
      <c r="X82" s="20"/>
      <c r="Y82" s="19"/>
      <c r="Z82" s="22">
        <v>371634503</v>
      </c>
    </row>
    <row r="83" spans="1:26" ht="13.5" hidden="1">
      <c r="A83" s="38" t="s">
        <v>111</v>
      </c>
      <c r="B83" s="18">
        <v>90758991</v>
      </c>
      <c r="C83" s="18"/>
      <c r="D83" s="19">
        <v>57787352</v>
      </c>
      <c r="E83" s="20">
        <v>57787352</v>
      </c>
      <c r="F83" s="20">
        <v>8813472</v>
      </c>
      <c r="G83" s="20">
        <v>6312667</v>
      </c>
      <c r="H83" s="20">
        <v>5628202</v>
      </c>
      <c r="I83" s="20">
        <v>20754341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20754341</v>
      </c>
      <c r="W83" s="20">
        <v>10977203</v>
      </c>
      <c r="X83" s="20"/>
      <c r="Y83" s="19"/>
      <c r="Z83" s="22">
        <v>57787352</v>
      </c>
    </row>
    <row r="84" spans="1:26" ht="13.5" hidden="1">
      <c r="A84" s="39" t="s">
        <v>112</v>
      </c>
      <c r="B84" s="27">
        <v>161922575</v>
      </c>
      <c r="C84" s="27"/>
      <c r="D84" s="28">
        <v>309493355</v>
      </c>
      <c r="E84" s="29">
        <v>309493355</v>
      </c>
      <c r="F84" s="29">
        <v>12212396</v>
      </c>
      <c r="G84" s="29">
        <v>11840467</v>
      </c>
      <c r="H84" s="29">
        <v>14125096</v>
      </c>
      <c r="I84" s="29">
        <v>38177959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38177959</v>
      </c>
      <c r="W84" s="29">
        <v>76367550</v>
      </c>
      <c r="X84" s="29"/>
      <c r="Y84" s="28"/>
      <c r="Z84" s="30">
        <v>309493355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7650241</v>
      </c>
      <c r="C5" s="18">
        <v>0</v>
      </c>
      <c r="D5" s="58">
        <v>4085000</v>
      </c>
      <c r="E5" s="59">
        <v>4085000</v>
      </c>
      <c r="F5" s="59">
        <v>49672</v>
      </c>
      <c r="G5" s="59">
        <v>29918374</v>
      </c>
      <c r="H5" s="59">
        <v>620405</v>
      </c>
      <c r="I5" s="59">
        <v>30588451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30588451</v>
      </c>
      <c r="W5" s="59">
        <v>1021250</v>
      </c>
      <c r="X5" s="59">
        <v>29567201</v>
      </c>
      <c r="Y5" s="60">
        <v>2895.2</v>
      </c>
      <c r="Z5" s="61">
        <v>4085000</v>
      </c>
    </row>
    <row r="6" spans="1:26" ht="13.5">
      <c r="A6" s="57" t="s">
        <v>32</v>
      </c>
      <c r="B6" s="18">
        <v>31319189</v>
      </c>
      <c r="C6" s="18">
        <v>0</v>
      </c>
      <c r="D6" s="58">
        <v>34670724</v>
      </c>
      <c r="E6" s="59">
        <v>34670724</v>
      </c>
      <c r="F6" s="59">
        <v>2918802</v>
      </c>
      <c r="G6" s="59">
        <v>3401228</v>
      </c>
      <c r="H6" s="59">
        <v>2823235</v>
      </c>
      <c r="I6" s="59">
        <v>9143265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9143265</v>
      </c>
      <c r="W6" s="59">
        <v>8667681</v>
      </c>
      <c r="X6" s="59">
        <v>475584</v>
      </c>
      <c r="Y6" s="60">
        <v>5.49</v>
      </c>
      <c r="Z6" s="61">
        <v>34670724</v>
      </c>
    </row>
    <row r="7" spans="1:26" ht="13.5">
      <c r="A7" s="57" t="s">
        <v>33</v>
      </c>
      <c r="B7" s="18">
        <v>478873</v>
      </c>
      <c r="C7" s="18">
        <v>0</v>
      </c>
      <c r="D7" s="58">
        <v>420000</v>
      </c>
      <c r="E7" s="59">
        <v>420000</v>
      </c>
      <c r="F7" s="59">
        <v>27</v>
      </c>
      <c r="G7" s="59">
        <v>174</v>
      </c>
      <c r="H7" s="59">
        <v>44</v>
      </c>
      <c r="I7" s="59">
        <v>245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245</v>
      </c>
      <c r="W7" s="59">
        <v>105000</v>
      </c>
      <c r="X7" s="59">
        <v>-104755</v>
      </c>
      <c r="Y7" s="60">
        <v>-99.77</v>
      </c>
      <c r="Z7" s="61">
        <v>420000</v>
      </c>
    </row>
    <row r="8" spans="1:26" ht="13.5">
      <c r="A8" s="57" t="s">
        <v>34</v>
      </c>
      <c r="B8" s="18">
        <v>65408000</v>
      </c>
      <c r="C8" s="18">
        <v>0</v>
      </c>
      <c r="D8" s="58">
        <v>65448999</v>
      </c>
      <c r="E8" s="59">
        <v>65448999</v>
      </c>
      <c r="F8" s="59">
        <v>25795000</v>
      </c>
      <c r="G8" s="59">
        <v>22708</v>
      </c>
      <c r="H8" s="59">
        <v>48818</v>
      </c>
      <c r="I8" s="59">
        <v>25866526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25866526</v>
      </c>
      <c r="W8" s="59">
        <v>16362250</v>
      </c>
      <c r="X8" s="59">
        <v>9504276</v>
      </c>
      <c r="Y8" s="60">
        <v>58.09</v>
      </c>
      <c r="Z8" s="61">
        <v>65448999</v>
      </c>
    </row>
    <row r="9" spans="1:26" ht="13.5">
      <c r="A9" s="57" t="s">
        <v>35</v>
      </c>
      <c r="B9" s="18">
        <v>3827440</v>
      </c>
      <c r="C9" s="18">
        <v>0</v>
      </c>
      <c r="D9" s="58">
        <v>2666200</v>
      </c>
      <c r="E9" s="59">
        <v>2666200</v>
      </c>
      <c r="F9" s="59">
        <v>363510</v>
      </c>
      <c r="G9" s="59">
        <v>353234</v>
      </c>
      <c r="H9" s="59">
        <v>139160</v>
      </c>
      <c r="I9" s="59">
        <v>855904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855904</v>
      </c>
      <c r="W9" s="59">
        <v>666550</v>
      </c>
      <c r="X9" s="59">
        <v>189354</v>
      </c>
      <c r="Y9" s="60">
        <v>28.41</v>
      </c>
      <c r="Z9" s="61">
        <v>2666200</v>
      </c>
    </row>
    <row r="10" spans="1:26" ht="25.5">
      <c r="A10" s="62" t="s">
        <v>99</v>
      </c>
      <c r="B10" s="63">
        <f>SUM(B5:B9)</f>
        <v>108683743</v>
      </c>
      <c r="C10" s="63">
        <f>SUM(C5:C9)</f>
        <v>0</v>
      </c>
      <c r="D10" s="64">
        <f aca="true" t="shared" si="0" ref="D10:Z10">SUM(D5:D9)</f>
        <v>107290923</v>
      </c>
      <c r="E10" s="65">
        <f t="shared" si="0"/>
        <v>107290923</v>
      </c>
      <c r="F10" s="65">
        <f t="shared" si="0"/>
        <v>29127011</v>
      </c>
      <c r="G10" s="65">
        <f t="shared" si="0"/>
        <v>33695718</v>
      </c>
      <c r="H10" s="65">
        <f t="shared" si="0"/>
        <v>3631662</v>
      </c>
      <c r="I10" s="65">
        <f t="shared" si="0"/>
        <v>66454391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66454391</v>
      </c>
      <c r="W10" s="65">
        <f t="shared" si="0"/>
        <v>26822731</v>
      </c>
      <c r="X10" s="65">
        <f t="shared" si="0"/>
        <v>39631660</v>
      </c>
      <c r="Y10" s="66">
        <f>+IF(W10&lt;&gt;0,(X10/W10)*100,0)</f>
        <v>147.7540075990025</v>
      </c>
      <c r="Z10" s="67">
        <f t="shared" si="0"/>
        <v>107290923</v>
      </c>
    </row>
    <row r="11" spans="1:26" ht="13.5">
      <c r="A11" s="57" t="s">
        <v>36</v>
      </c>
      <c r="B11" s="18">
        <v>38402466</v>
      </c>
      <c r="C11" s="18">
        <v>0</v>
      </c>
      <c r="D11" s="58">
        <v>43515587</v>
      </c>
      <c r="E11" s="59">
        <v>43515587</v>
      </c>
      <c r="F11" s="59">
        <v>3217137</v>
      </c>
      <c r="G11" s="59">
        <v>3308886</v>
      </c>
      <c r="H11" s="59">
        <v>3285930</v>
      </c>
      <c r="I11" s="59">
        <v>9811953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9811953</v>
      </c>
      <c r="W11" s="59">
        <v>10878897</v>
      </c>
      <c r="X11" s="59">
        <v>-1066944</v>
      </c>
      <c r="Y11" s="60">
        <v>-9.81</v>
      </c>
      <c r="Z11" s="61">
        <v>43515587</v>
      </c>
    </row>
    <row r="12" spans="1:26" ht="13.5">
      <c r="A12" s="57" t="s">
        <v>37</v>
      </c>
      <c r="B12" s="18">
        <v>4743359</v>
      </c>
      <c r="C12" s="18">
        <v>0</v>
      </c>
      <c r="D12" s="58">
        <v>4858534</v>
      </c>
      <c r="E12" s="59">
        <v>4858534</v>
      </c>
      <c r="F12" s="59">
        <v>383948</v>
      </c>
      <c r="G12" s="59">
        <v>380278</v>
      </c>
      <c r="H12" s="59">
        <v>377029</v>
      </c>
      <c r="I12" s="59">
        <v>1141255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1141255</v>
      </c>
      <c r="W12" s="59">
        <v>1214634</v>
      </c>
      <c r="X12" s="59">
        <v>-73379</v>
      </c>
      <c r="Y12" s="60">
        <v>-6.04</v>
      </c>
      <c r="Z12" s="61">
        <v>4858534</v>
      </c>
    </row>
    <row r="13" spans="1:26" ht="13.5">
      <c r="A13" s="57" t="s">
        <v>100</v>
      </c>
      <c r="B13" s="18">
        <v>18770744</v>
      </c>
      <c r="C13" s="18">
        <v>0</v>
      </c>
      <c r="D13" s="58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60">
        <v>0</v>
      </c>
      <c r="Z13" s="61">
        <v>0</v>
      </c>
    </row>
    <row r="14" spans="1:26" ht="13.5">
      <c r="A14" s="57" t="s">
        <v>38</v>
      </c>
      <c r="B14" s="18">
        <v>1536141</v>
      </c>
      <c r="C14" s="18">
        <v>0</v>
      </c>
      <c r="D14" s="58">
        <v>2106688</v>
      </c>
      <c r="E14" s="59">
        <v>2106688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526672</v>
      </c>
      <c r="X14" s="59">
        <v>-526672</v>
      </c>
      <c r="Y14" s="60">
        <v>-100</v>
      </c>
      <c r="Z14" s="61">
        <v>2106688</v>
      </c>
    </row>
    <row r="15" spans="1:26" ht="13.5">
      <c r="A15" s="57" t="s">
        <v>39</v>
      </c>
      <c r="B15" s="18">
        <v>22882399</v>
      </c>
      <c r="C15" s="18">
        <v>0</v>
      </c>
      <c r="D15" s="58">
        <v>27531640</v>
      </c>
      <c r="E15" s="59">
        <v>27531640</v>
      </c>
      <c r="F15" s="59">
        <v>52286</v>
      </c>
      <c r="G15" s="59">
        <v>3353362</v>
      </c>
      <c r="H15" s="59">
        <v>3287328</v>
      </c>
      <c r="I15" s="59">
        <v>6692976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6692976</v>
      </c>
      <c r="W15" s="59">
        <v>6882910</v>
      </c>
      <c r="X15" s="59">
        <v>-189934</v>
      </c>
      <c r="Y15" s="60">
        <v>-2.76</v>
      </c>
      <c r="Z15" s="61">
        <v>27531640</v>
      </c>
    </row>
    <row r="16" spans="1:26" ht="13.5">
      <c r="A16" s="68" t="s">
        <v>40</v>
      </c>
      <c r="B16" s="18">
        <v>2320309</v>
      </c>
      <c r="C16" s="18">
        <v>0</v>
      </c>
      <c r="D16" s="58">
        <v>4600000</v>
      </c>
      <c r="E16" s="59">
        <v>4600000</v>
      </c>
      <c r="F16" s="59">
        <v>281785</v>
      </c>
      <c r="G16" s="59">
        <v>202665</v>
      </c>
      <c r="H16" s="59">
        <v>2315172</v>
      </c>
      <c r="I16" s="59">
        <v>2799622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2799622</v>
      </c>
      <c r="W16" s="59">
        <v>1150000</v>
      </c>
      <c r="X16" s="59">
        <v>1649622</v>
      </c>
      <c r="Y16" s="60">
        <v>143.45</v>
      </c>
      <c r="Z16" s="61">
        <v>4600000</v>
      </c>
    </row>
    <row r="17" spans="1:26" ht="13.5">
      <c r="A17" s="57" t="s">
        <v>41</v>
      </c>
      <c r="B17" s="18">
        <v>35795072</v>
      </c>
      <c r="C17" s="18">
        <v>0</v>
      </c>
      <c r="D17" s="58">
        <v>24509500</v>
      </c>
      <c r="E17" s="59">
        <v>24509500</v>
      </c>
      <c r="F17" s="59">
        <v>1526447</v>
      </c>
      <c r="G17" s="59">
        <v>1553150</v>
      </c>
      <c r="H17" s="59">
        <v>1860691</v>
      </c>
      <c r="I17" s="59">
        <v>4940288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4940288</v>
      </c>
      <c r="W17" s="59">
        <v>6127375</v>
      </c>
      <c r="X17" s="59">
        <v>-1187087</v>
      </c>
      <c r="Y17" s="60">
        <v>-19.37</v>
      </c>
      <c r="Z17" s="61">
        <v>24509500</v>
      </c>
    </row>
    <row r="18" spans="1:26" ht="13.5">
      <c r="A18" s="69" t="s">
        <v>42</v>
      </c>
      <c r="B18" s="70">
        <f>SUM(B11:B17)</f>
        <v>124450490</v>
      </c>
      <c r="C18" s="70">
        <f>SUM(C11:C17)</f>
        <v>0</v>
      </c>
      <c r="D18" s="71">
        <f aca="true" t="shared" si="1" ref="D18:Z18">SUM(D11:D17)</f>
        <v>107121949</v>
      </c>
      <c r="E18" s="72">
        <f t="shared" si="1"/>
        <v>107121949</v>
      </c>
      <c r="F18" s="72">
        <f t="shared" si="1"/>
        <v>5461603</v>
      </c>
      <c r="G18" s="72">
        <f t="shared" si="1"/>
        <v>8798341</v>
      </c>
      <c r="H18" s="72">
        <f t="shared" si="1"/>
        <v>11126150</v>
      </c>
      <c r="I18" s="72">
        <f t="shared" si="1"/>
        <v>25386094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25386094</v>
      </c>
      <c r="W18" s="72">
        <f t="shared" si="1"/>
        <v>26780488</v>
      </c>
      <c r="X18" s="72">
        <f t="shared" si="1"/>
        <v>-1394394</v>
      </c>
      <c r="Y18" s="66">
        <f>+IF(W18&lt;&gt;0,(X18/W18)*100,0)</f>
        <v>-5.206753513976295</v>
      </c>
      <c r="Z18" s="73">
        <f t="shared" si="1"/>
        <v>107121949</v>
      </c>
    </row>
    <row r="19" spans="1:26" ht="13.5">
      <c r="A19" s="69" t="s">
        <v>43</v>
      </c>
      <c r="B19" s="74">
        <f>+B10-B18</f>
        <v>-15766747</v>
      </c>
      <c r="C19" s="74">
        <f>+C10-C18</f>
        <v>0</v>
      </c>
      <c r="D19" s="75">
        <f aca="true" t="shared" si="2" ref="D19:Z19">+D10-D18</f>
        <v>168974</v>
      </c>
      <c r="E19" s="76">
        <f t="shared" si="2"/>
        <v>168974</v>
      </c>
      <c r="F19" s="76">
        <f t="shared" si="2"/>
        <v>23665408</v>
      </c>
      <c r="G19" s="76">
        <f t="shared" si="2"/>
        <v>24897377</v>
      </c>
      <c r="H19" s="76">
        <f t="shared" si="2"/>
        <v>-7494488</v>
      </c>
      <c r="I19" s="76">
        <f t="shared" si="2"/>
        <v>41068297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41068297</v>
      </c>
      <c r="W19" s="76">
        <f>IF(E10=E18,0,W10-W18)</f>
        <v>42243</v>
      </c>
      <c r="X19" s="76">
        <f t="shared" si="2"/>
        <v>41026054</v>
      </c>
      <c r="Y19" s="77">
        <f>+IF(W19&lt;&gt;0,(X19/W19)*100,0)</f>
        <v>97119.17714177497</v>
      </c>
      <c r="Z19" s="78">
        <f t="shared" si="2"/>
        <v>168974</v>
      </c>
    </row>
    <row r="20" spans="1:26" ht="13.5">
      <c r="A20" s="57" t="s">
        <v>44</v>
      </c>
      <c r="B20" s="18">
        <v>32673305</v>
      </c>
      <c r="C20" s="18">
        <v>0</v>
      </c>
      <c r="D20" s="58">
        <v>28809000</v>
      </c>
      <c r="E20" s="59">
        <v>28809000</v>
      </c>
      <c r="F20" s="59">
        <v>0</v>
      </c>
      <c r="G20" s="59">
        <v>111018</v>
      </c>
      <c r="H20" s="59">
        <v>2166622</v>
      </c>
      <c r="I20" s="59">
        <v>2277640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2277640</v>
      </c>
      <c r="W20" s="59">
        <v>7202250</v>
      </c>
      <c r="X20" s="59">
        <v>-4924610</v>
      </c>
      <c r="Y20" s="60">
        <v>-68.38</v>
      </c>
      <c r="Z20" s="61">
        <v>28809000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16906558</v>
      </c>
      <c r="C22" s="85">
        <f>SUM(C19:C21)</f>
        <v>0</v>
      </c>
      <c r="D22" s="86">
        <f aca="true" t="shared" si="3" ref="D22:Z22">SUM(D19:D21)</f>
        <v>28977974</v>
      </c>
      <c r="E22" s="87">
        <f t="shared" si="3"/>
        <v>28977974</v>
      </c>
      <c r="F22" s="87">
        <f t="shared" si="3"/>
        <v>23665408</v>
      </c>
      <c r="G22" s="87">
        <f t="shared" si="3"/>
        <v>25008395</v>
      </c>
      <c r="H22" s="87">
        <f t="shared" si="3"/>
        <v>-5327866</v>
      </c>
      <c r="I22" s="87">
        <f t="shared" si="3"/>
        <v>43345937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43345937</v>
      </c>
      <c r="W22" s="87">
        <f t="shared" si="3"/>
        <v>7244493</v>
      </c>
      <c r="X22" s="87">
        <f t="shared" si="3"/>
        <v>36101444</v>
      </c>
      <c r="Y22" s="88">
        <f>+IF(W22&lt;&gt;0,(X22/W22)*100,0)</f>
        <v>498.3294759205371</v>
      </c>
      <c r="Z22" s="89">
        <f t="shared" si="3"/>
        <v>28977974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16906558</v>
      </c>
      <c r="C24" s="74">
        <f>SUM(C22:C23)</f>
        <v>0</v>
      </c>
      <c r="D24" s="75">
        <f aca="true" t="shared" si="4" ref="D24:Z24">SUM(D22:D23)</f>
        <v>28977974</v>
      </c>
      <c r="E24" s="76">
        <f t="shared" si="4"/>
        <v>28977974</v>
      </c>
      <c r="F24" s="76">
        <f t="shared" si="4"/>
        <v>23665408</v>
      </c>
      <c r="G24" s="76">
        <f t="shared" si="4"/>
        <v>25008395</v>
      </c>
      <c r="H24" s="76">
        <f t="shared" si="4"/>
        <v>-5327866</v>
      </c>
      <c r="I24" s="76">
        <f t="shared" si="4"/>
        <v>43345937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43345937</v>
      </c>
      <c r="W24" s="76">
        <f t="shared" si="4"/>
        <v>7244493</v>
      </c>
      <c r="X24" s="76">
        <f t="shared" si="4"/>
        <v>36101444</v>
      </c>
      <c r="Y24" s="77">
        <f>+IF(W24&lt;&gt;0,(X24/W24)*100,0)</f>
        <v>498.3294759205371</v>
      </c>
      <c r="Z24" s="78">
        <f t="shared" si="4"/>
        <v>28977974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120081891</v>
      </c>
      <c r="C27" s="21">
        <v>0</v>
      </c>
      <c r="D27" s="98">
        <v>31309000</v>
      </c>
      <c r="E27" s="99">
        <v>31309000</v>
      </c>
      <c r="F27" s="99">
        <v>14762</v>
      </c>
      <c r="G27" s="99">
        <v>120266</v>
      </c>
      <c r="H27" s="99">
        <v>2178051</v>
      </c>
      <c r="I27" s="99">
        <v>2313079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2313079</v>
      </c>
      <c r="W27" s="99">
        <v>7827250</v>
      </c>
      <c r="X27" s="99">
        <v>-5514171</v>
      </c>
      <c r="Y27" s="100">
        <v>-70.45</v>
      </c>
      <c r="Z27" s="101">
        <v>31309000</v>
      </c>
    </row>
    <row r="28" spans="1:26" ht="13.5">
      <c r="A28" s="102" t="s">
        <v>44</v>
      </c>
      <c r="B28" s="18">
        <v>119638298</v>
      </c>
      <c r="C28" s="18">
        <v>0</v>
      </c>
      <c r="D28" s="58">
        <v>28809000</v>
      </c>
      <c r="E28" s="59">
        <v>28809000</v>
      </c>
      <c r="F28" s="59">
        <v>0</v>
      </c>
      <c r="G28" s="59">
        <v>111018</v>
      </c>
      <c r="H28" s="59">
        <v>2166622</v>
      </c>
      <c r="I28" s="59">
        <v>2277640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2277640</v>
      </c>
      <c r="W28" s="59">
        <v>7202250</v>
      </c>
      <c r="X28" s="59">
        <v>-4924610</v>
      </c>
      <c r="Y28" s="60">
        <v>-68.38</v>
      </c>
      <c r="Z28" s="61">
        <v>28809000</v>
      </c>
    </row>
    <row r="29" spans="1:26" ht="13.5">
      <c r="A29" s="57" t="s">
        <v>104</v>
      </c>
      <c r="B29" s="18">
        <v>183014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260579</v>
      </c>
      <c r="C31" s="18">
        <v>0</v>
      </c>
      <c r="D31" s="58">
        <v>2500000</v>
      </c>
      <c r="E31" s="59">
        <v>2500000</v>
      </c>
      <c r="F31" s="59">
        <v>14762</v>
      </c>
      <c r="G31" s="59">
        <v>9248</v>
      </c>
      <c r="H31" s="59">
        <v>11429</v>
      </c>
      <c r="I31" s="59">
        <v>35439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35439</v>
      </c>
      <c r="W31" s="59">
        <v>625000</v>
      </c>
      <c r="X31" s="59">
        <v>-589561</v>
      </c>
      <c r="Y31" s="60">
        <v>-94.33</v>
      </c>
      <c r="Z31" s="61">
        <v>2500000</v>
      </c>
    </row>
    <row r="32" spans="1:26" ht="13.5">
      <c r="A32" s="69" t="s">
        <v>50</v>
      </c>
      <c r="B32" s="21">
        <f>SUM(B28:B31)</f>
        <v>120081891</v>
      </c>
      <c r="C32" s="21">
        <f>SUM(C28:C31)</f>
        <v>0</v>
      </c>
      <c r="D32" s="98">
        <f aca="true" t="shared" si="5" ref="D32:Z32">SUM(D28:D31)</f>
        <v>31309000</v>
      </c>
      <c r="E32" s="99">
        <f t="shared" si="5"/>
        <v>31309000</v>
      </c>
      <c r="F32" s="99">
        <f t="shared" si="5"/>
        <v>14762</v>
      </c>
      <c r="G32" s="99">
        <f t="shared" si="5"/>
        <v>120266</v>
      </c>
      <c r="H32" s="99">
        <f t="shared" si="5"/>
        <v>2178051</v>
      </c>
      <c r="I32" s="99">
        <f t="shared" si="5"/>
        <v>2313079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2313079</v>
      </c>
      <c r="W32" s="99">
        <f t="shared" si="5"/>
        <v>7827250</v>
      </c>
      <c r="X32" s="99">
        <f t="shared" si="5"/>
        <v>-5514171</v>
      </c>
      <c r="Y32" s="100">
        <f>+IF(W32&lt;&gt;0,(X32/W32)*100,0)</f>
        <v>-70.44838225430388</v>
      </c>
      <c r="Z32" s="101">
        <f t="shared" si="5"/>
        <v>31309000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24939581</v>
      </c>
      <c r="C35" s="18">
        <v>0</v>
      </c>
      <c r="D35" s="58">
        <v>17914000</v>
      </c>
      <c r="E35" s="59">
        <v>17914000</v>
      </c>
      <c r="F35" s="59">
        <v>37351441</v>
      </c>
      <c r="G35" s="59">
        <v>36910198</v>
      </c>
      <c r="H35" s="59">
        <v>42751675</v>
      </c>
      <c r="I35" s="59">
        <v>42751675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42751675</v>
      </c>
      <c r="W35" s="59">
        <v>4478500</v>
      </c>
      <c r="X35" s="59">
        <v>38273175</v>
      </c>
      <c r="Y35" s="60">
        <v>854.6</v>
      </c>
      <c r="Z35" s="61">
        <v>17914000</v>
      </c>
    </row>
    <row r="36" spans="1:26" ht="13.5">
      <c r="A36" s="57" t="s">
        <v>53</v>
      </c>
      <c r="B36" s="18">
        <v>375920181</v>
      </c>
      <c r="C36" s="18">
        <v>0</v>
      </c>
      <c r="D36" s="58">
        <v>348369000</v>
      </c>
      <c r="E36" s="59">
        <v>348369000</v>
      </c>
      <c r="F36" s="59">
        <v>389885503</v>
      </c>
      <c r="G36" s="59">
        <v>375427701</v>
      </c>
      <c r="H36" s="59">
        <v>409327563</v>
      </c>
      <c r="I36" s="59">
        <v>409327563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409327563</v>
      </c>
      <c r="W36" s="59">
        <v>87092250</v>
      </c>
      <c r="X36" s="59">
        <v>322235313</v>
      </c>
      <c r="Y36" s="60">
        <v>369.99</v>
      </c>
      <c r="Z36" s="61">
        <v>348369000</v>
      </c>
    </row>
    <row r="37" spans="1:26" ht="13.5">
      <c r="A37" s="57" t="s">
        <v>54</v>
      </c>
      <c r="B37" s="18">
        <v>20048734</v>
      </c>
      <c r="C37" s="18">
        <v>0</v>
      </c>
      <c r="D37" s="58">
        <v>13050000</v>
      </c>
      <c r="E37" s="59">
        <v>13050000</v>
      </c>
      <c r="F37" s="59">
        <v>72553618</v>
      </c>
      <c r="G37" s="59">
        <v>17184035</v>
      </c>
      <c r="H37" s="59">
        <v>14312468</v>
      </c>
      <c r="I37" s="59">
        <v>14312468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14312468</v>
      </c>
      <c r="W37" s="59">
        <v>3262500</v>
      </c>
      <c r="X37" s="59">
        <v>11049968</v>
      </c>
      <c r="Y37" s="60">
        <v>338.7</v>
      </c>
      <c r="Z37" s="61">
        <v>13050000</v>
      </c>
    </row>
    <row r="38" spans="1:26" ht="13.5">
      <c r="A38" s="57" t="s">
        <v>55</v>
      </c>
      <c r="B38" s="18">
        <v>21013754</v>
      </c>
      <c r="C38" s="18">
        <v>0</v>
      </c>
      <c r="D38" s="58">
        <v>17233000</v>
      </c>
      <c r="E38" s="59">
        <v>17233000</v>
      </c>
      <c r="F38" s="59">
        <v>16199105</v>
      </c>
      <c r="G38" s="59">
        <v>20652780</v>
      </c>
      <c r="H38" s="59">
        <v>20652780</v>
      </c>
      <c r="I38" s="59">
        <v>20652780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20652780</v>
      </c>
      <c r="W38" s="59">
        <v>4308250</v>
      </c>
      <c r="X38" s="59">
        <v>16344530</v>
      </c>
      <c r="Y38" s="60">
        <v>379.38</v>
      </c>
      <c r="Z38" s="61">
        <v>17233000</v>
      </c>
    </row>
    <row r="39" spans="1:26" ht="13.5">
      <c r="A39" s="57" t="s">
        <v>56</v>
      </c>
      <c r="B39" s="18">
        <v>359797274</v>
      </c>
      <c r="C39" s="18">
        <v>0</v>
      </c>
      <c r="D39" s="58">
        <v>336000000</v>
      </c>
      <c r="E39" s="59">
        <v>336000000</v>
      </c>
      <c r="F39" s="59">
        <v>338484221</v>
      </c>
      <c r="G39" s="59">
        <v>374501084</v>
      </c>
      <c r="H39" s="59">
        <v>417113990</v>
      </c>
      <c r="I39" s="59">
        <v>417113990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417113990</v>
      </c>
      <c r="W39" s="59">
        <v>84000000</v>
      </c>
      <c r="X39" s="59">
        <v>333113990</v>
      </c>
      <c r="Y39" s="60">
        <v>396.56</v>
      </c>
      <c r="Z39" s="61">
        <v>336000000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121494450</v>
      </c>
      <c r="C42" s="18">
        <v>0</v>
      </c>
      <c r="D42" s="58">
        <v>35878032</v>
      </c>
      <c r="E42" s="59">
        <v>35878032</v>
      </c>
      <c r="F42" s="59">
        <v>37777444</v>
      </c>
      <c r="G42" s="59">
        <v>568924</v>
      </c>
      <c r="H42" s="59">
        <v>-3975952</v>
      </c>
      <c r="I42" s="59">
        <v>34370416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34370416</v>
      </c>
      <c r="W42" s="59">
        <v>32449083</v>
      </c>
      <c r="X42" s="59">
        <v>1921333</v>
      </c>
      <c r="Y42" s="60">
        <v>5.92</v>
      </c>
      <c r="Z42" s="61">
        <v>35878032</v>
      </c>
    </row>
    <row r="43" spans="1:26" ht="13.5">
      <c r="A43" s="57" t="s">
        <v>59</v>
      </c>
      <c r="B43" s="18">
        <v>-121289449</v>
      </c>
      <c r="C43" s="18">
        <v>0</v>
      </c>
      <c r="D43" s="58">
        <v>-31109000</v>
      </c>
      <c r="E43" s="59">
        <v>-31109000</v>
      </c>
      <c r="F43" s="59">
        <v>0</v>
      </c>
      <c r="G43" s="59">
        <v>-111018</v>
      </c>
      <c r="H43" s="59">
        <v>-2166622</v>
      </c>
      <c r="I43" s="59">
        <v>-2277640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-2277640</v>
      </c>
      <c r="W43" s="59">
        <v>-7870500</v>
      </c>
      <c r="X43" s="59">
        <v>5592860</v>
      </c>
      <c r="Y43" s="60">
        <v>-71.06</v>
      </c>
      <c r="Z43" s="61">
        <v>-31109000</v>
      </c>
    </row>
    <row r="44" spans="1:26" ht="13.5">
      <c r="A44" s="57" t="s">
        <v>60</v>
      </c>
      <c r="B44" s="18">
        <v>-1373255</v>
      </c>
      <c r="C44" s="18">
        <v>0</v>
      </c>
      <c r="D44" s="58">
        <v>-503230</v>
      </c>
      <c r="E44" s="59">
        <v>-503230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-503230</v>
      </c>
    </row>
    <row r="45" spans="1:26" ht="13.5">
      <c r="A45" s="69" t="s">
        <v>61</v>
      </c>
      <c r="B45" s="21">
        <v>14051500</v>
      </c>
      <c r="C45" s="21">
        <v>0</v>
      </c>
      <c r="D45" s="98">
        <v>9503802</v>
      </c>
      <c r="E45" s="99">
        <v>9503802</v>
      </c>
      <c r="F45" s="99">
        <v>40322538</v>
      </c>
      <c r="G45" s="99">
        <v>40780444</v>
      </c>
      <c r="H45" s="99">
        <v>34637870</v>
      </c>
      <c r="I45" s="99">
        <v>34637870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34637870</v>
      </c>
      <c r="W45" s="99">
        <v>29816583</v>
      </c>
      <c r="X45" s="99">
        <v>4821287</v>
      </c>
      <c r="Y45" s="100">
        <v>16.17</v>
      </c>
      <c r="Z45" s="101">
        <v>9503802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14108824</v>
      </c>
      <c r="C49" s="51">
        <v>0</v>
      </c>
      <c r="D49" s="128">
        <v>1347122</v>
      </c>
      <c r="E49" s="53">
        <v>994666</v>
      </c>
      <c r="F49" s="53">
        <v>0</v>
      </c>
      <c r="G49" s="53">
        <v>0</v>
      </c>
      <c r="H49" s="53">
        <v>0</v>
      </c>
      <c r="I49" s="53">
        <v>629279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716756</v>
      </c>
      <c r="W49" s="53">
        <v>568817</v>
      </c>
      <c r="X49" s="53">
        <v>3033371</v>
      </c>
      <c r="Y49" s="53">
        <v>26117371</v>
      </c>
      <c r="Z49" s="129">
        <v>47516206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103.54933383317983</v>
      </c>
      <c r="C58" s="5">
        <f>IF(C67=0,0,+(C76/C67)*100)</f>
        <v>0</v>
      </c>
      <c r="D58" s="6">
        <f aca="true" t="shared" si="6" ref="D58:Z58">IF(D67=0,0,+(D76/D67)*100)</f>
        <v>100.00119248163134</v>
      </c>
      <c r="E58" s="7">
        <f t="shared" si="6"/>
        <v>100.00119248163134</v>
      </c>
      <c r="F58" s="7">
        <f t="shared" si="6"/>
        <v>82.96380564559433</v>
      </c>
      <c r="G58" s="7">
        <f t="shared" si="6"/>
        <v>7.6942815823550355</v>
      </c>
      <c r="H58" s="7">
        <f t="shared" si="6"/>
        <v>106.2452811559861</v>
      </c>
      <c r="I58" s="7">
        <f t="shared" si="6"/>
        <v>21.85953408103491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21.85953408103491</v>
      </c>
      <c r="W58" s="7">
        <f t="shared" si="6"/>
        <v>117.15760392857439</v>
      </c>
      <c r="X58" s="7">
        <f t="shared" si="6"/>
        <v>0</v>
      </c>
      <c r="Y58" s="7">
        <f t="shared" si="6"/>
        <v>0</v>
      </c>
      <c r="Z58" s="8">
        <f t="shared" si="6"/>
        <v>100.00119248163134</v>
      </c>
    </row>
    <row r="59" spans="1:26" ht="13.5">
      <c r="A59" s="36" t="s">
        <v>31</v>
      </c>
      <c r="B59" s="9">
        <f aca="true" t="shared" si="7" ref="B59:Z66">IF(B68=0,0,+(B77/B68)*100)</f>
        <v>105.20275703557718</v>
      </c>
      <c r="C59" s="9">
        <f t="shared" si="7"/>
        <v>0</v>
      </c>
      <c r="D59" s="2">
        <f t="shared" si="7"/>
        <v>100.01305595408895</v>
      </c>
      <c r="E59" s="10">
        <f t="shared" si="7"/>
        <v>100.01305595408895</v>
      </c>
      <c r="F59" s="10">
        <f t="shared" si="7"/>
        <v>433.6004187469802</v>
      </c>
      <c r="G59" s="10">
        <f t="shared" si="7"/>
        <v>0.626173735243767</v>
      </c>
      <c r="H59" s="10">
        <f t="shared" si="7"/>
        <v>210.0203899065933</v>
      </c>
      <c r="I59" s="10">
        <f t="shared" si="7"/>
        <v>5.576274522694856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5.576274522694856</v>
      </c>
      <c r="W59" s="10">
        <f t="shared" si="7"/>
        <v>252.51076040172165</v>
      </c>
      <c r="X59" s="10">
        <f t="shared" si="7"/>
        <v>0</v>
      </c>
      <c r="Y59" s="10">
        <f t="shared" si="7"/>
        <v>0</v>
      </c>
      <c r="Z59" s="11">
        <f t="shared" si="7"/>
        <v>100.01305595408895</v>
      </c>
    </row>
    <row r="60" spans="1:26" ht="13.5">
      <c r="A60" s="37" t="s">
        <v>32</v>
      </c>
      <c r="B60" s="12">
        <f t="shared" si="7"/>
        <v>102.81836480504015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76.9966924786265</v>
      </c>
      <c r="G60" s="13">
        <f t="shared" si="7"/>
        <v>69.86779480822808</v>
      </c>
      <c r="H60" s="13">
        <f t="shared" si="7"/>
        <v>83.4407337681773</v>
      </c>
      <c r="I60" s="13">
        <f t="shared" si="7"/>
        <v>76.334569762552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76.334569762552</v>
      </c>
      <c r="W60" s="13">
        <f t="shared" si="7"/>
        <v>103.55229962893189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107</v>
      </c>
      <c r="B61" s="12">
        <f t="shared" si="7"/>
        <v>100.45102621840694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101.17280010533275</v>
      </c>
      <c r="G61" s="13">
        <f t="shared" si="7"/>
        <v>81.43834889643463</v>
      </c>
      <c r="H61" s="13">
        <f t="shared" si="7"/>
        <v>102.14984834822528</v>
      </c>
      <c r="I61" s="13">
        <f t="shared" si="7"/>
        <v>93.67606229921066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93.67606229921066</v>
      </c>
      <c r="W61" s="13">
        <f t="shared" si="7"/>
        <v>108.09752774595367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108</v>
      </c>
      <c r="B62" s="12">
        <f t="shared" si="7"/>
        <v>116.48614341998449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57.31696698674513</v>
      </c>
      <c r="G62" s="13">
        <f t="shared" si="7"/>
        <v>69.74401276958172</v>
      </c>
      <c r="H62" s="13">
        <f t="shared" si="7"/>
        <v>95.57341863351225</v>
      </c>
      <c r="I62" s="13">
        <f t="shared" si="7"/>
        <v>70.965625870032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70.965625870032</v>
      </c>
      <c r="W62" s="13">
        <f t="shared" si="7"/>
        <v>102.79388508170797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109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31.208648748755703</v>
      </c>
      <c r="G63" s="13">
        <f t="shared" si="7"/>
        <v>32.624373688615755</v>
      </c>
      <c r="H63" s="13">
        <f t="shared" si="7"/>
        <v>30.75104939672584</v>
      </c>
      <c r="I63" s="13">
        <f t="shared" si="7"/>
        <v>31.528961294467813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31.528961294467813</v>
      </c>
      <c r="W63" s="13">
        <f t="shared" si="7"/>
        <v>93.92818458645849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110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28.327216204001697</v>
      </c>
      <c r="G64" s="13">
        <f t="shared" si="7"/>
        <v>31.8662664745562</v>
      </c>
      <c r="H64" s="13">
        <f t="shared" si="7"/>
        <v>32.29331790371783</v>
      </c>
      <c r="I64" s="13">
        <f t="shared" si="7"/>
        <v>30.82907703332466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30.82907703332466</v>
      </c>
      <c r="W64" s="13">
        <f t="shared" si="7"/>
        <v>86.35492509227763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>
        <v>38865265</v>
      </c>
      <c r="C67" s="23"/>
      <c r="D67" s="24">
        <v>38155724</v>
      </c>
      <c r="E67" s="25">
        <v>38155724</v>
      </c>
      <c r="F67" s="25">
        <v>2968474</v>
      </c>
      <c r="G67" s="25">
        <v>33319602</v>
      </c>
      <c r="H67" s="25">
        <v>3443640</v>
      </c>
      <c r="I67" s="25">
        <v>39731716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39731716</v>
      </c>
      <c r="W67" s="25">
        <v>9538931</v>
      </c>
      <c r="X67" s="25"/>
      <c r="Y67" s="24"/>
      <c r="Z67" s="26">
        <v>38155724</v>
      </c>
    </row>
    <row r="68" spans="1:26" ht="13.5" hidden="1">
      <c r="A68" s="36" t="s">
        <v>31</v>
      </c>
      <c r="B68" s="18">
        <v>7546076</v>
      </c>
      <c r="C68" s="18"/>
      <c r="D68" s="19">
        <v>3485000</v>
      </c>
      <c r="E68" s="20">
        <v>3485000</v>
      </c>
      <c r="F68" s="20">
        <v>49672</v>
      </c>
      <c r="G68" s="20">
        <v>29918374</v>
      </c>
      <c r="H68" s="20">
        <v>620405</v>
      </c>
      <c r="I68" s="20">
        <v>30588451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30588451</v>
      </c>
      <c r="W68" s="20">
        <v>871250</v>
      </c>
      <c r="X68" s="20"/>
      <c r="Y68" s="19"/>
      <c r="Z68" s="22">
        <v>3485000</v>
      </c>
    </row>
    <row r="69" spans="1:26" ht="13.5" hidden="1">
      <c r="A69" s="37" t="s">
        <v>32</v>
      </c>
      <c r="B69" s="18">
        <v>31319189</v>
      </c>
      <c r="C69" s="18"/>
      <c r="D69" s="19">
        <v>34670724</v>
      </c>
      <c r="E69" s="20">
        <v>34670724</v>
      </c>
      <c r="F69" s="20">
        <v>2918802</v>
      </c>
      <c r="G69" s="20">
        <v>3401228</v>
      </c>
      <c r="H69" s="20">
        <v>2823235</v>
      </c>
      <c r="I69" s="20">
        <v>9143265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9143265</v>
      </c>
      <c r="W69" s="20">
        <v>8667681</v>
      </c>
      <c r="X69" s="20"/>
      <c r="Y69" s="19"/>
      <c r="Z69" s="22">
        <v>34670724</v>
      </c>
    </row>
    <row r="70" spans="1:26" ht="13.5" hidden="1">
      <c r="A70" s="38" t="s">
        <v>107</v>
      </c>
      <c r="B70" s="18">
        <v>18839703</v>
      </c>
      <c r="C70" s="18"/>
      <c r="D70" s="19">
        <v>21702624</v>
      </c>
      <c r="E70" s="20">
        <v>21702624</v>
      </c>
      <c r="F70" s="20">
        <v>1746845</v>
      </c>
      <c r="G70" s="20">
        <v>2337152</v>
      </c>
      <c r="H70" s="20">
        <v>1829850</v>
      </c>
      <c r="I70" s="20">
        <v>5913847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5913847</v>
      </c>
      <c r="W70" s="20">
        <v>5425656</v>
      </c>
      <c r="X70" s="20"/>
      <c r="Y70" s="19"/>
      <c r="Z70" s="22">
        <v>21702624</v>
      </c>
    </row>
    <row r="71" spans="1:26" ht="13.5" hidden="1">
      <c r="A71" s="38" t="s">
        <v>108</v>
      </c>
      <c r="B71" s="18">
        <v>4838712</v>
      </c>
      <c r="C71" s="18"/>
      <c r="D71" s="19">
        <v>5311600</v>
      </c>
      <c r="E71" s="20">
        <v>5311600</v>
      </c>
      <c r="F71" s="20">
        <v>447911</v>
      </c>
      <c r="G71" s="20">
        <v>335798</v>
      </c>
      <c r="H71" s="20">
        <v>265103</v>
      </c>
      <c r="I71" s="20">
        <v>1048812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1048812</v>
      </c>
      <c r="W71" s="20">
        <v>1327900</v>
      </c>
      <c r="X71" s="20"/>
      <c r="Y71" s="19"/>
      <c r="Z71" s="22">
        <v>5311600</v>
      </c>
    </row>
    <row r="72" spans="1:26" ht="13.5" hidden="1">
      <c r="A72" s="38" t="s">
        <v>109</v>
      </c>
      <c r="B72" s="18">
        <v>4925589</v>
      </c>
      <c r="C72" s="18"/>
      <c r="D72" s="19">
        <v>4893100</v>
      </c>
      <c r="E72" s="20">
        <v>4893100</v>
      </c>
      <c r="F72" s="20">
        <v>431970</v>
      </c>
      <c r="G72" s="20">
        <v>436085</v>
      </c>
      <c r="H72" s="20">
        <v>436203</v>
      </c>
      <c r="I72" s="20">
        <v>1304258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1304258</v>
      </c>
      <c r="W72" s="20">
        <v>1223275</v>
      </c>
      <c r="X72" s="20"/>
      <c r="Y72" s="19"/>
      <c r="Z72" s="22">
        <v>4893100</v>
      </c>
    </row>
    <row r="73" spans="1:26" ht="13.5" hidden="1">
      <c r="A73" s="38" t="s">
        <v>110</v>
      </c>
      <c r="B73" s="18">
        <v>2715185</v>
      </c>
      <c r="C73" s="18"/>
      <c r="D73" s="19">
        <v>2763400</v>
      </c>
      <c r="E73" s="20">
        <v>2763400</v>
      </c>
      <c r="F73" s="20">
        <v>292076</v>
      </c>
      <c r="G73" s="20">
        <v>292193</v>
      </c>
      <c r="H73" s="20">
        <v>292079</v>
      </c>
      <c r="I73" s="20">
        <v>876348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876348</v>
      </c>
      <c r="W73" s="20">
        <v>690850</v>
      </c>
      <c r="X73" s="20"/>
      <c r="Y73" s="19"/>
      <c r="Z73" s="22">
        <v>2763400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114</v>
      </c>
      <c r="B76" s="31">
        <v>40244723</v>
      </c>
      <c r="C76" s="31"/>
      <c r="D76" s="32">
        <v>38156179</v>
      </c>
      <c r="E76" s="33">
        <v>38156179</v>
      </c>
      <c r="F76" s="33">
        <v>2462759</v>
      </c>
      <c r="G76" s="33">
        <v>2563704</v>
      </c>
      <c r="H76" s="33">
        <v>3658705</v>
      </c>
      <c r="I76" s="33">
        <v>8685168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8685168</v>
      </c>
      <c r="W76" s="33">
        <v>11175583</v>
      </c>
      <c r="X76" s="33"/>
      <c r="Y76" s="32"/>
      <c r="Z76" s="34">
        <v>38156179</v>
      </c>
    </row>
    <row r="77" spans="1:26" ht="13.5" hidden="1">
      <c r="A77" s="36" t="s">
        <v>31</v>
      </c>
      <c r="B77" s="18">
        <v>7938680</v>
      </c>
      <c r="C77" s="18"/>
      <c r="D77" s="19">
        <v>3485455</v>
      </c>
      <c r="E77" s="20">
        <v>3485455</v>
      </c>
      <c r="F77" s="20">
        <v>215378</v>
      </c>
      <c r="G77" s="20">
        <v>187341</v>
      </c>
      <c r="H77" s="20">
        <v>1302977</v>
      </c>
      <c r="I77" s="20">
        <v>1705696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1705696</v>
      </c>
      <c r="W77" s="20">
        <v>2200000</v>
      </c>
      <c r="X77" s="20"/>
      <c r="Y77" s="19"/>
      <c r="Z77" s="22">
        <v>3485455</v>
      </c>
    </row>
    <row r="78" spans="1:26" ht="13.5" hidden="1">
      <c r="A78" s="37" t="s">
        <v>32</v>
      </c>
      <c r="B78" s="18">
        <v>32201878</v>
      </c>
      <c r="C78" s="18"/>
      <c r="D78" s="19">
        <v>34670724</v>
      </c>
      <c r="E78" s="20">
        <v>34670724</v>
      </c>
      <c r="F78" s="20">
        <v>2247381</v>
      </c>
      <c r="G78" s="20">
        <v>2376363</v>
      </c>
      <c r="H78" s="20">
        <v>2355728</v>
      </c>
      <c r="I78" s="20">
        <v>6979472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6979472</v>
      </c>
      <c r="W78" s="20">
        <v>8975583</v>
      </c>
      <c r="X78" s="20"/>
      <c r="Y78" s="19"/>
      <c r="Z78" s="22">
        <v>34670724</v>
      </c>
    </row>
    <row r="79" spans="1:26" ht="13.5" hidden="1">
      <c r="A79" s="38" t="s">
        <v>107</v>
      </c>
      <c r="B79" s="18">
        <v>18924675</v>
      </c>
      <c r="C79" s="18"/>
      <c r="D79" s="19">
        <v>21702624</v>
      </c>
      <c r="E79" s="20">
        <v>21702624</v>
      </c>
      <c r="F79" s="20">
        <v>1767332</v>
      </c>
      <c r="G79" s="20">
        <v>1903338</v>
      </c>
      <c r="H79" s="20">
        <v>1869189</v>
      </c>
      <c r="I79" s="20">
        <v>5539859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5539859</v>
      </c>
      <c r="W79" s="20">
        <v>5865000</v>
      </c>
      <c r="X79" s="20"/>
      <c r="Y79" s="19"/>
      <c r="Z79" s="22">
        <v>21702624</v>
      </c>
    </row>
    <row r="80" spans="1:26" ht="13.5" hidden="1">
      <c r="A80" s="38" t="s">
        <v>108</v>
      </c>
      <c r="B80" s="18">
        <v>5636429</v>
      </c>
      <c r="C80" s="18"/>
      <c r="D80" s="19">
        <v>5311600</v>
      </c>
      <c r="E80" s="20">
        <v>5311600</v>
      </c>
      <c r="F80" s="20">
        <v>256729</v>
      </c>
      <c r="G80" s="20">
        <v>234199</v>
      </c>
      <c r="H80" s="20">
        <v>253368</v>
      </c>
      <c r="I80" s="20">
        <v>744296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744296</v>
      </c>
      <c r="W80" s="20">
        <v>1365000</v>
      </c>
      <c r="X80" s="20"/>
      <c r="Y80" s="19"/>
      <c r="Z80" s="22">
        <v>5311600</v>
      </c>
    </row>
    <row r="81" spans="1:26" ht="13.5" hidden="1">
      <c r="A81" s="38" t="s">
        <v>109</v>
      </c>
      <c r="B81" s="18">
        <v>4925589</v>
      </c>
      <c r="C81" s="18"/>
      <c r="D81" s="19">
        <v>4893100</v>
      </c>
      <c r="E81" s="20">
        <v>4893100</v>
      </c>
      <c r="F81" s="20">
        <v>134812</v>
      </c>
      <c r="G81" s="20">
        <v>142270</v>
      </c>
      <c r="H81" s="20">
        <v>134137</v>
      </c>
      <c r="I81" s="20">
        <v>411219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411219</v>
      </c>
      <c r="W81" s="20">
        <v>1149000</v>
      </c>
      <c r="X81" s="20"/>
      <c r="Y81" s="19"/>
      <c r="Z81" s="22">
        <v>4893100</v>
      </c>
    </row>
    <row r="82" spans="1:26" ht="13.5" hidden="1">
      <c r="A82" s="38" t="s">
        <v>110</v>
      </c>
      <c r="B82" s="18">
        <v>2715185</v>
      </c>
      <c r="C82" s="18"/>
      <c r="D82" s="19">
        <v>2763400</v>
      </c>
      <c r="E82" s="20">
        <v>2763400</v>
      </c>
      <c r="F82" s="20">
        <v>82737</v>
      </c>
      <c r="G82" s="20">
        <v>93111</v>
      </c>
      <c r="H82" s="20">
        <v>94322</v>
      </c>
      <c r="I82" s="20">
        <v>270170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270170</v>
      </c>
      <c r="W82" s="20">
        <v>596583</v>
      </c>
      <c r="X82" s="20"/>
      <c r="Y82" s="19"/>
      <c r="Z82" s="22">
        <v>2763400</v>
      </c>
    </row>
    <row r="83" spans="1:26" ht="13.5" hidden="1">
      <c r="A83" s="38" t="s">
        <v>111</v>
      </c>
      <c r="B83" s="18"/>
      <c r="C83" s="18"/>
      <c r="D83" s="19"/>
      <c r="E83" s="20"/>
      <c r="F83" s="20">
        <v>5771</v>
      </c>
      <c r="G83" s="20">
        <v>3445</v>
      </c>
      <c r="H83" s="20">
        <v>4712</v>
      </c>
      <c r="I83" s="20">
        <v>13928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13928</v>
      </c>
      <c r="W83" s="20"/>
      <c r="X83" s="20"/>
      <c r="Y83" s="19"/>
      <c r="Z83" s="22"/>
    </row>
    <row r="84" spans="1:26" ht="13.5" hidden="1">
      <c r="A84" s="39" t="s">
        <v>112</v>
      </c>
      <c r="B84" s="27">
        <v>104165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176827344</v>
      </c>
      <c r="C5" s="18">
        <v>0</v>
      </c>
      <c r="D5" s="58">
        <v>162236334</v>
      </c>
      <c r="E5" s="59">
        <v>162236334</v>
      </c>
      <c r="F5" s="59">
        <v>29491784</v>
      </c>
      <c r="G5" s="59">
        <v>16580419</v>
      </c>
      <c r="H5" s="59">
        <v>16591251</v>
      </c>
      <c r="I5" s="59">
        <v>62663454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62663454</v>
      </c>
      <c r="W5" s="59">
        <v>40559084</v>
      </c>
      <c r="X5" s="59">
        <v>22104370</v>
      </c>
      <c r="Y5" s="60">
        <v>54.5</v>
      </c>
      <c r="Z5" s="61">
        <v>162236334</v>
      </c>
    </row>
    <row r="6" spans="1:26" ht="13.5">
      <c r="A6" s="57" t="s">
        <v>32</v>
      </c>
      <c r="B6" s="18">
        <v>782911047</v>
      </c>
      <c r="C6" s="18">
        <v>0</v>
      </c>
      <c r="D6" s="58">
        <v>978517541</v>
      </c>
      <c r="E6" s="59">
        <v>978517541</v>
      </c>
      <c r="F6" s="59">
        <v>74107409</v>
      </c>
      <c r="G6" s="59">
        <v>77548911</v>
      </c>
      <c r="H6" s="59">
        <v>78044088</v>
      </c>
      <c r="I6" s="59">
        <v>229700408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229700408</v>
      </c>
      <c r="W6" s="59">
        <v>244629385</v>
      </c>
      <c r="X6" s="59">
        <v>-14928977</v>
      </c>
      <c r="Y6" s="60">
        <v>-6.1</v>
      </c>
      <c r="Z6" s="61">
        <v>978517541</v>
      </c>
    </row>
    <row r="7" spans="1:26" ht="13.5">
      <c r="A7" s="57" t="s">
        <v>33</v>
      </c>
      <c r="B7" s="18">
        <v>7589678</v>
      </c>
      <c r="C7" s="18">
        <v>0</v>
      </c>
      <c r="D7" s="58">
        <v>0</v>
      </c>
      <c r="E7" s="59">
        <v>0</v>
      </c>
      <c r="F7" s="59">
        <v>0</v>
      </c>
      <c r="G7" s="59">
        <v>9937</v>
      </c>
      <c r="H7" s="59">
        <v>111197</v>
      </c>
      <c r="I7" s="59">
        <v>121134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121134</v>
      </c>
      <c r="W7" s="59">
        <v>0</v>
      </c>
      <c r="X7" s="59">
        <v>121134</v>
      </c>
      <c r="Y7" s="60">
        <v>0</v>
      </c>
      <c r="Z7" s="61">
        <v>0</v>
      </c>
    </row>
    <row r="8" spans="1:26" ht="13.5">
      <c r="A8" s="57" t="s">
        <v>34</v>
      </c>
      <c r="B8" s="18">
        <v>440388914</v>
      </c>
      <c r="C8" s="18">
        <v>0</v>
      </c>
      <c r="D8" s="58">
        <v>427360000</v>
      </c>
      <c r="E8" s="59">
        <v>427360000</v>
      </c>
      <c r="F8" s="59">
        <v>169936000</v>
      </c>
      <c r="G8" s="59">
        <v>890000</v>
      </c>
      <c r="H8" s="59">
        <v>0</v>
      </c>
      <c r="I8" s="59">
        <v>170826000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170826000</v>
      </c>
      <c r="W8" s="59">
        <v>106840000</v>
      </c>
      <c r="X8" s="59">
        <v>63986000</v>
      </c>
      <c r="Y8" s="60">
        <v>59.89</v>
      </c>
      <c r="Z8" s="61">
        <v>427360000</v>
      </c>
    </row>
    <row r="9" spans="1:26" ht="13.5">
      <c r="A9" s="57" t="s">
        <v>35</v>
      </c>
      <c r="B9" s="18">
        <v>140756810</v>
      </c>
      <c r="C9" s="18">
        <v>0</v>
      </c>
      <c r="D9" s="58">
        <v>119592492</v>
      </c>
      <c r="E9" s="59">
        <v>119592492</v>
      </c>
      <c r="F9" s="59">
        <v>24645894</v>
      </c>
      <c r="G9" s="59">
        <v>23909538</v>
      </c>
      <c r="H9" s="59">
        <v>23615669</v>
      </c>
      <c r="I9" s="59">
        <v>72171101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72171101</v>
      </c>
      <c r="W9" s="59">
        <v>29898123</v>
      </c>
      <c r="X9" s="59">
        <v>42272978</v>
      </c>
      <c r="Y9" s="60">
        <v>141.39</v>
      </c>
      <c r="Z9" s="61">
        <v>119592492</v>
      </c>
    </row>
    <row r="10" spans="1:26" ht="25.5">
      <c r="A10" s="62" t="s">
        <v>99</v>
      </c>
      <c r="B10" s="63">
        <f>SUM(B5:B9)</f>
        <v>1548473793</v>
      </c>
      <c r="C10" s="63">
        <f>SUM(C5:C9)</f>
        <v>0</v>
      </c>
      <c r="D10" s="64">
        <f aca="true" t="shared" si="0" ref="D10:Z10">SUM(D5:D9)</f>
        <v>1687706367</v>
      </c>
      <c r="E10" s="65">
        <f t="shared" si="0"/>
        <v>1687706367</v>
      </c>
      <c r="F10" s="65">
        <f t="shared" si="0"/>
        <v>298181087</v>
      </c>
      <c r="G10" s="65">
        <f t="shared" si="0"/>
        <v>118938805</v>
      </c>
      <c r="H10" s="65">
        <f t="shared" si="0"/>
        <v>118362205</v>
      </c>
      <c r="I10" s="65">
        <f t="shared" si="0"/>
        <v>535482097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535482097</v>
      </c>
      <c r="W10" s="65">
        <f t="shared" si="0"/>
        <v>421926592</v>
      </c>
      <c r="X10" s="65">
        <f t="shared" si="0"/>
        <v>113555505</v>
      </c>
      <c r="Y10" s="66">
        <f>+IF(W10&lt;&gt;0,(X10/W10)*100,0)</f>
        <v>26.91356912626166</v>
      </c>
      <c r="Z10" s="67">
        <f t="shared" si="0"/>
        <v>1687706367</v>
      </c>
    </row>
    <row r="11" spans="1:26" ht="13.5">
      <c r="A11" s="57" t="s">
        <v>36</v>
      </c>
      <c r="B11" s="18">
        <v>493006353</v>
      </c>
      <c r="C11" s="18">
        <v>0</v>
      </c>
      <c r="D11" s="58">
        <v>501811661</v>
      </c>
      <c r="E11" s="59">
        <v>501811661</v>
      </c>
      <c r="F11" s="59">
        <v>37631452</v>
      </c>
      <c r="G11" s="59">
        <v>38542348</v>
      </c>
      <c r="H11" s="59">
        <v>38495169</v>
      </c>
      <c r="I11" s="59">
        <v>114668969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114668969</v>
      </c>
      <c r="W11" s="59">
        <v>125452915</v>
      </c>
      <c r="X11" s="59">
        <v>-10783946</v>
      </c>
      <c r="Y11" s="60">
        <v>-8.6</v>
      </c>
      <c r="Z11" s="61">
        <v>501811661</v>
      </c>
    </row>
    <row r="12" spans="1:26" ht="13.5">
      <c r="A12" s="57" t="s">
        <v>37</v>
      </c>
      <c r="B12" s="18">
        <v>22702751</v>
      </c>
      <c r="C12" s="18">
        <v>0</v>
      </c>
      <c r="D12" s="58">
        <v>22747574</v>
      </c>
      <c r="E12" s="59">
        <v>22747574</v>
      </c>
      <c r="F12" s="59">
        <v>1986137</v>
      </c>
      <c r="G12" s="59">
        <v>2046791</v>
      </c>
      <c r="H12" s="59">
        <v>2029083</v>
      </c>
      <c r="I12" s="59">
        <v>6062011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6062011</v>
      </c>
      <c r="W12" s="59">
        <v>5686894</v>
      </c>
      <c r="X12" s="59">
        <v>375117</v>
      </c>
      <c r="Y12" s="60">
        <v>6.6</v>
      </c>
      <c r="Z12" s="61">
        <v>22747574</v>
      </c>
    </row>
    <row r="13" spans="1:26" ht="13.5">
      <c r="A13" s="57" t="s">
        <v>100</v>
      </c>
      <c r="B13" s="18">
        <v>260463571</v>
      </c>
      <c r="C13" s="18">
        <v>0</v>
      </c>
      <c r="D13" s="58">
        <v>23000000</v>
      </c>
      <c r="E13" s="59">
        <v>23000000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5750000</v>
      </c>
      <c r="X13" s="59">
        <v>-5750000</v>
      </c>
      <c r="Y13" s="60">
        <v>-100</v>
      </c>
      <c r="Z13" s="61">
        <v>23000000</v>
      </c>
    </row>
    <row r="14" spans="1:26" ht="13.5">
      <c r="A14" s="57" t="s">
        <v>38</v>
      </c>
      <c r="B14" s="18">
        <v>89434935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635560132</v>
      </c>
      <c r="C15" s="18">
        <v>0</v>
      </c>
      <c r="D15" s="58">
        <v>512775086</v>
      </c>
      <c r="E15" s="59">
        <v>512775086</v>
      </c>
      <c r="F15" s="59">
        <v>106620134</v>
      </c>
      <c r="G15" s="59">
        <v>2720249</v>
      </c>
      <c r="H15" s="59">
        <v>11976934</v>
      </c>
      <c r="I15" s="59">
        <v>121317317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121317317</v>
      </c>
      <c r="W15" s="59">
        <v>128193772</v>
      </c>
      <c r="X15" s="59">
        <v>-6876455</v>
      </c>
      <c r="Y15" s="60">
        <v>-5.36</v>
      </c>
      <c r="Z15" s="61">
        <v>512775086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610903215</v>
      </c>
      <c r="C17" s="18">
        <v>0</v>
      </c>
      <c r="D17" s="58">
        <v>449046380</v>
      </c>
      <c r="E17" s="59">
        <v>449046380</v>
      </c>
      <c r="F17" s="59">
        <v>97807949</v>
      </c>
      <c r="G17" s="59">
        <v>10928311</v>
      </c>
      <c r="H17" s="59">
        <v>17394615</v>
      </c>
      <c r="I17" s="59">
        <v>126130875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126130875</v>
      </c>
      <c r="W17" s="59">
        <v>112261595</v>
      </c>
      <c r="X17" s="59">
        <v>13869280</v>
      </c>
      <c r="Y17" s="60">
        <v>12.35</v>
      </c>
      <c r="Z17" s="61">
        <v>449046380</v>
      </c>
    </row>
    <row r="18" spans="1:26" ht="13.5">
      <c r="A18" s="69" t="s">
        <v>42</v>
      </c>
      <c r="B18" s="70">
        <f>SUM(B11:B17)</f>
        <v>2112070957</v>
      </c>
      <c r="C18" s="70">
        <f>SUM(C11:C17)</f>
        <v>0</v>
      </c>
      <c r="D18" s="71">
        <f aca="true" t="shared" si="1" ref="D18:Z18">SUM(D11:D17)</f>
        <v>1509380701</v>
      </c>
      <c r="E18" s="72">
        <f t="shared" si="1"/>
        <v>1509380701</v>
      </c>
      <c r="F18" s="72">
        <f t="shared" si="1"/>
        <v>244045672</v>
      </c>
      <c r="G18" s="72">
        <f t="shared" si="1"/>
        <v>54237699</v>
      </c>
      <c r="H18" s="72">
        <f t="shared" si="1"/>
        <v>69895801</v>
      </c>
      <c r="I18" s="72">
        <f t="shared" si="1"/>
        <v>368179172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368179172</v>
      </c>
      <c r="W18" s="72">
        <f t="shared" si="1"/>
        <v>377345176</v>
      </c>
      <c r="X18" s="72">
        <f t="shared" si="1"/>
        <v>-9166004</v>
      </c>
      <c r="Y18" s="66">
        <f>+IF(W18&lt;&gt;0,(X18/W18)*100,0)</f>
        <v>-2.429076766573001</v>
      </c>
      <c r="Z18" s="73">
        <f t="shared" si="1"/>
        <v>1509380701</v>
      </c>
    </row>
    <row r="19" spans="1:26" ht="13.5">
      <c r="A19" s="69" t="s">
        <v>43</v>
      </c>
      <c r="B19" s="74">
        <f>+B10-B18</f>
        <v>-563597164</v>
      </c>
      <c r="C19" s="74">
        <f>+C10-C18</f>
        <v>0</v>
      </c>
      <c r="D19" s="75">
        <f aca="true" t="shared" si="2" ref="D19:Z19">+D10-D18</f>
        <v>178325666</v>
      </c>
      <c r="E19" s="76">
        <f t="shared" si="2"/>
        <v>178325666</v>
      </c>
      <c r="F19" s="76">
        <f t="shared" si="2"/>
        <v>54135415</v>
      </c>
      <c r="G19" s="76">
        <f t="shared" si="2"/>
        <v>64701106</v>
      </c>
      <c r="H19" s="76">
        <f t="shared" si="2"/>
        <v>48466404</v>
      </c>
      <c r="I19" s="76">
        <f t="shared" si="2"/>
        <v>167302925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167302925</v>
      </c>
      <c r="W19" s="76">
        <f>IF(E10=E18,0,W10-W18)</f>
        <v>44581416</v>
      </c>
      <c r="X19" s="76">
        <f t="shared" si="2"/>
        <v>122721509</v>
      </c>
      <c r="Y19" s="77">
        <f>+IF(W19&lt;&gt;0,(X19/W19)*100,0)</f>
        <v>275.2750361271612</v>
      </c>
      <c r="Z19" s="78">
        <f t="shared" si="2"/>
        <v>178325666</v>
      </c>
    </row>
    <row r="20" spans="1:26" ht="13.5">
      <c r="A20" s="57" t="s">
        <v>44</v>
      </c>
      <c r="B20" s="18">
        <v>165318718</v>
      </c>
      <c r="C20" s="18">
        <v>0</v>
      </c>
      <c r="D20" s="58">
        <v>192482000</v>
      </c>
      <c r="E20" s="59">
        <v>192482000</v>
      </c>
      <c r="F20" s="59">
        <v>71945000</v>
      </c>
      <c r="G20" s="59">
        <v>0</v>
      </c>
      <c r="H20" s="59">
        <v>400000</v>
      </c>
      <c r="I20" s="59">
        <v>72345000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72345000</v>
      </c>
      <c r="W20" s="59">
        <v>48120500</v>
      </c>
      <c r="X20" s="59">
        <v>24224500</v>
      </c>
      <c r="Y20" s="60">
        <v>50.34</v>
      </c>
      <c r="Z20" s="61">
        <v>192482000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-398278446</v>
      </c>
      <c r="C22" s="85">
        <f>SUM(C19:C21)</f>
        <v>0</v>
      </c>
      <c r="D22" s="86">
        <f aca="true" t="shared" si="3" ref="D22:Z22">SUM(D19:D21)</f>
        <v>370807666</v>
      </c>
      <c r="E22" s="87">
        <f t="shared" si="3"/>
        <v>370807666</v>
      </c>
      <c r="F22" s="87">
        <f t="shared" si="3"/>
        <v>126080415</v>
      </c>
      <c r="G22" s="87">
        <f t="shared" si="3"/>
        <v>64701106</v>
      </c>
      <c r="H22" s="87">
        <f t="shared" si="3"/>
        <v>48866404</v>
      </c>
      <c r="I22" s="87">
        <f t="shared" si="3"/>
        <v>239647925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239647925</v>
      </c>
      <c r="W22" s="87">
        <f t="shared" si="3"/>
        <v>92701916</v>
      </c>
      <c r="X22" s="87">
        <f t="shared" si="3"/>
        <v>146946009</v>
      </c>
      <c r="Y22" s="88">
        <f>+IF(W22&lt;&gt;0,(X22/W22)*100,0)</f>
        <v>158.51453275248377</v>
      </c>
      <c r="Z22" s="89">
        <f t="shared" si="3"/>
        <v>370807666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-398278446</v>
      </c>
      <c r="C24" s="74">
        <f>SUM(C22:C23)</f>
        <v>0</v>
      </c>
      <c r="D24" s="75">
        <f aca="true" t="shared" si="4" ref="D24:Z24">SUM(D22:D23)</f>
        <v>370807666</v>
      </c>
      <c r="E24" s="76">
        <f t="shared" si="4"/>
        <v>370807666</v>
      </c>
      <c r="F24" s="76">
        <f t="shared" si="4"/>
        <v>126080415</v>
      </c>
      <c r="G24" s="76">
        <f t="shared" si="4"/>
        <v>64701106</v>
      </c>
      <c r="H24" s="76">
        <f t="shared" si="4"/>
        <v>48866404</v>
      </c>
      <c r="I24" s="76">
        <f t="shared" si="4"/>
        <v>239647925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239647925</v>
      </c>
      <c r="W24" s="76">
        <f t="shared" si="4"/>
        <v>92701916</v>
      </c>
      <c r="X24" s="76">
        <f t="shared" si="4"/>
        <v>146946009</v>
      </c>
      <c r="Y24" s="77">
        <f>+IF(W24&lt;&gt;0,(X24/W24)*100,0)</f>
        <v>158.51453275248377</v>
      </c>
      <c r="Z24" s="78">
        <f t="shared" si="4"/>
        <v>370807666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165318718</v>
      </c>
      <c r="C27" s="21">
        <v>0</v>
      </c>
      <c r="D27" s="98">
        <v>212482000</v>
      </c>
      <c r="E27" s="99">
        <v>212482000</v>
      </c>
      <c r="F27" s="99">
        <v>26947437</v>
      </c>
      <c r="G27" s="99">
        <v>13800716</v>
      </c>
      <c r="H27" s="99">
        <v>5611287</v>
      </c>
      <c r="I27" s="99">
        <v>46359440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46359440</v>
      </c>
      <c r="W27" s="99">
        <v>53120500</v>
      </c>
      <c r="X27" s="99">
        <v>-6761060</v>
      </c>
      <c r="Y27" s="100">
        <v>-12.73</v>
      </c>
      <c r="Z27" s="101">
        <v>212482000</v>
      </c>
    </row>
    <row r="28" spans="1:26" ht="13.5">
      <c r="A28" s="102" t="s">
        <v>44</v>
      </c>
      <c r="B28" s="18">
        <v>165318718</v>
      </c>
      <c r="C28" s="18">
        <v>0</v>
      </c>
      <c r="D28" s="58">
        <v>192482000</v>
      </c>
      <c r="E28" s="59">
        <v>192482000</v>
      </c>
      <c r="F28" s="59">
        <v>26947437</v>
      </c>
      <c r="G28" s="59">
        <v>13800716</v>
      </c>
      <c r="H28" s="59">
        <v>5611287</v>
      </c>
      <c r="I28" s="59">
        <v>46359440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46359440</v>
      </c>
      <c r="W28" s="59">
        <v>48120500</v>
      </c>
      <c r="X28" s="59">
        <v>-1761060</v>
      </c>
      <c r="Y28" s="60">
        <v>-3.66</v>
      </c>
      <c r="Z28" s="61">
        <v>192482000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20000000</v>
      </c>
      <c r="E31" s="59">
        <v>20000000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5000000</v>
      </c>
      <c r="X31" s="59">
        <v>-5000000</v>
      </c>
      <c r="Y31" s="60">
        <v>-100</v>
      </c>
      <c r="Z31" s="61">
        <v>20000000</v>
      </c>
    </row>
    <row r="32" spans="1:26" ht="13.5">
      <c r="A32" s="69" t="s">
        <v>50</v>
      </c>
      <c r="B32" s="21">
        <f>SUM(B28:B31)</f>
        <v>165318718</v>
      </c>
      <c r="C32" s="21">
        <f>SUM(C28:C31)</f>
        <v>0</v>
      </c>
      <c r="D32" s="98">
        <f aca="true" t="shared" si="5" ref="D32:Z32">SUM(D28:D31)</f>
        <v>212482000</v>
      </c>
      <c r="E32" s="99">
        <f t="shared" si="5"/>
        <v>212482000</v>
      </c>
      <c r="F32" s="99">
        <f t="shared" si="5"/>
        <v>26947437</v>
      </c>
      <c r="G32" s="99">
        <f t="shared" si="5"/>
        <v>13800716</v>
      </c>
      <c r="H32" s="99">
        <f t="shared" si="5"/>
        <v>5611287</v>
      </c>
      <c r="I32" s="99">
        <f t="shared" si="5"/>
        <v>46359440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46359440</v>
      </c>
      <c r="W32" s="99">
        <f t="shared" si="5"/>
        <v>53120500</v>
      </c>
      <c r="X32" s="99">
        <f t="shared" si="5"/>
        <v>-6761060</v>
      </c>
      <c r="Y32" s="100">
        <f>+IF(W32&lt;&gt;0,(X32/W32)*100,0)</f>
        <v>-12.7277792942461</v>
      </c>
      <c r="Z32" s="101">
        <f t="shared" si="5"/>
        <v>212482000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887463505</v>
      </c>
      <c r="C35" s="18">
        <v>0</v>
      </c>
      <c r="D35" s="58">
        <v>1036890000</v>
      </c>
      <c r="E35" s="59">
        <v>1036890000</v>
      </c>
      <c r="F35" s="59">
        <v>140735225</v>
      </c>
      <c r="G35" s="59">
        <v>121268534</v>
      </c>
      <c r="H35" s="59">
        <v>154191260</v>
      </c>
      <c r="I35" s="59">
        <v>154191260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154191260</v>
      </c>
      <c r="W35" s="59">
        <v>259222500</v>
      </c>
      <c r="X35" s="59">
        <v>-105031240</v>
      </c>
      <c r="Y35" s="60">
        <v>-40.52</v>
      </c>
      <c r="Z35" s="61">
        <v>1036890000</v>
      </c>
    </row>
    <row r="36" spans="1:26" ht="13.5">
      <c r="A36" s="57" t="s">
        <v>53</v>
      </c>
      <c r="B36" s="18">
        <v>6006908566</v>
      </c>
      <c r="C36" s="18">
        <v>0</v>
      </c>
      <c r="D36" s="58">
        <v>5591748000</v>
      </c>
      <c r="E36" s="59">
        <v>5591748000</v>
      </c>
      <c r="F36" s="59">
        <v>0</v>
      </c>
      <c r="G36" s="59">
        <v>50000000</v>
      </c>
      <c r="H36" s="59">
        <v>50000000</v>
      </c>
      <c r="I36" s="59">
        <v>50000000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50000000</v>
      </c>
      <c r="W36" s="59">
        <v>1397937000</v>
      </c>
      <c r="X36" s="59">
        <v>-1347937000</v>
      </c>
      <c r="Y36" s="60">
        <v>-96.42</v>
      </c>
      <c r="Z36" s="61">
        <v>5591748000</v>
      </c>
    </row>
    <row r="37" spans="1:26" ht="13.5">
      <c r="A37" s="57" t="s">
        <v>54</v>
      </c>
      <c r="B37" s="18">
        <v>1209869613</v>
      </c>
      <c r="C37" s="18">
        <v>0</v>
      </c>
      <c r="D37" s="58">
        <v>1022574000</v>
      </c>
      <c r="E37" s="59">
        <v>1022574000</v>
      </c>
      <c r="F37" s="59">
        <v>-109202888</v>
      </c>
      <c r="G37" s="59">
        <v>-106943606</v>
      </c>
      <c r="H37" s="59">
        <v>-105084739</v>
      </c>
      <c r="I37" s="59">
        <v>-105084739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-105084739</v>
      </c>
      <c r="W37" s="59">
        <v>255643500</v>
      </c>
      <c r="X37" s="59">
        <v>-360728239</v>
      </c>
      <c r="Y37" s="60">
        <v>-141.11</v>
      </c>
      <c r="Z37" s="61">
        <v>1022574000</v>
      </c>
    </row>
    <row r="38" spans="1:26" ht="13.5">
      <c r="A38" s="57" t="s">
        <v>55</v>
      </c>
      <c r="B38" s="18">
        <v>289035000</v>
      </c>
      <c r="C38" s="18">
        <v>0</v>
      </c>
      <c r="D38" s="58">
        <v>356272000</v>
      </c>
      <c r="E38" s="59">
        <v>356272000</v>
      </c>
      <c r="F38" s="59">
        <v>-16240895</v>
      </c>
      <c r="G38" s="59">
        <v>-23207538</v>
      </c>
      <c r="H38" s="59">
        <v>-28222233</v>
      </c>
      <c r="I38" s="59">
        <v>-28222233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-28222233</v>
      </c>
      <c r="W38" s="59">
        <v>89068000</v>
      </c>
      <c r="X38" s="59">
        <v>-117290233</v>
      </c>
      <c r="Y38" s="60">
        <v>-131.69</v>
      </c>
      <c r="Z38" s="61">
        <v>356272000</v>
      </c>
    </row>
    <row r="39" spans="1:26" ht="13.5">
      <c r="A39" s="57" t="s">
        <v>56</v>
      </c>
      <c r="B39" s="18">
        <v>5395467458</v>
      </c>
      <c r="C39" s="18">
        <v>0</v>
      </c>
      <c r="D39" s="58">
        <v>5249792000</v>
      </c>
      <c r="E39" s="59">
        <v>5249792000</v>
      </c>
      <c r="F39" s="59">
        <v>266179008</v>
      </c>
      <c r="G39" s="59">
        <v>301419678</v>
      </c>
      <c r="H39" s="59">
        <v>337498232</v>
      </c>
      <c r="I39" s="59">
        <v>337498232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337498232</v>
      </c>
      <c r="W39" s="59">
        <v>1312448000</v>
      </c>
      <c r="X39" s="59">
        <v>-974949768</v>
      </c>
      <c r="Y39" s="60">
        <v>-74.28</v>
      </c>
      <c r="Z39" s="61">
        <v>5249792000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-398278446</v>
      </c>
      <c r="C42" s="18">
        <v>0</v>
      </c>
      <c r="D42" s="58">
        <v>212481987</v>
      </c>
      <c r="E42" s="59">
        <v>212481987</v>
      </c>
      <c r="F42" s="59">
        <v>74068320</v>
      </c>
      <c r="G42" s="59">
        <v>21626356</v>
      </c>
      <c r="H42" s="59">
        <v>11244140</v>
      </c>
      <c r="I42" s="59">
        <v>106938816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106938816</v>
      </c>
      <c r="W42" s="59">
        <v>53120496</v>
      </c>
      <c r="X42" s="59">
        <v>53818320</v>
      </c>
      <c r="Y42" s="60">
        <v>101.31</v>
      </c>
      <c r="Z42" s="61">
        <v>212481987</v>
      </c>
    </row>
    <row r="43" spans="1:26" ht="13.5">
      <c r="A43" s="57" t="s">
        <v>59</v>
      </c>
      <c r="B43" s="18">
        <v>0</v>
      </c>
      <c r="C43" s="18">
        <v>0</v>
      </c>
      <c r="D43" s="58">
        <v>-15000000</v>
      </c>
      <c r="E43" s="59">
        <v>-15000000</v>
      </c>
      <c r="F43" s="59">
        <v>-26947437</v>
      </c>
      <c r="G43" s="59">
        <v>-13800715</v>
      </c>
      <c r="H43" s="59">
        <v>-5611287</v>
      </c>
      <c r="I43" s="59">
        <v>-46359439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-46359439</v>
      </c>
      <c r="W43" s="59">
        <v>-3750000</v>
      </c>
      <c r="X43" s="59">
        <v>-42609439</v>
      </c>
      <c r="Y43" s="60">
        <v>1136.25</v>
      </c>
      <c r="Z43" s="61">
        <v>-15000000</v>
      </c>
    </row>
    <row r="44" spans="1:26" ht="13.5">
      <c r="A44" s="57" t="s">
        <v>60</v>
      </c>
      <c r="B44" s="18">
        <v>0</v>
      </c>
      <c r="C44" s="18">
        <v>0</v>
      </c>
      <c r="D44" s="58">
        <v>-4000000</v>
      </c>
      <c r="E44" s="59">
        <v>-4000000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-999999</v>
      </c>
      <c r="X44" s="59">
        <v>999999</v>
      </c>
      <c r="Y44" s="60">
        <v>-100</v>
      </c>
      <c r="Z44" s="61">
        <v>-4000000</v>
      </c>
    </row>
    <row r="45" spans="1:26" ht="13.5">
      <c r="A45" s="69" t="s">
        <v>61</v>
      </c>
      <c r="B45" s="21">
        <v>-398263163</v>
      </c>
      <c r="C45" s="21">
        <v>0</v>
      </c>
      <c r="D45" s="98">
        <v>213481987</v>
      </c>
      <c r="E45" s="99">
        <v>213481987</v>
      </c>
      <c r="F45" s="99">
        <v>145664283</v>
      </c>
      <c r="G45" s="99">
        <v>153489924</v>
      </c>
      <c r="H45" s="99">
        <v>159122777</v>
      </c>
      <c r="I45" s="99">
        <v>159122777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159122777</v>
      </c>
      <c r="W45" s="99">
        <v>68370497</v>
      </c>
      <c r="X45" s="99">
        <v>90752280</v>
      </c>
      <c r="Y45" s="100">
        <v>132.74</v>
      </c>
      <c r="Z45" s="101">
        <v>213481987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103001830</v>
      </c>
      <c r="C49" s="51">
        <v>0</v>
      </c>
      <c r="D49" s="128">
        <v>60844358</v>
      </c>
      <c r="E49" s="53">
        <v>57171752</v>
      </c>
      <c r="F49" s="53">
        <v>0</v>
      </c>
      <c r="G49" s="53">
        <v>0</v>
      </c>
      <c r="H49" s="53">
        <v>0</v>
      </c>
      <c r="I49" s="53">
        <v>41053858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41533937</v>
      </c>
      <c r="W49" s="53">
        <v>42796435</v>
      </c>
      <c r="X49" s="53">
        <v>286486841</v>
      </c>
      <c r="Y49" s="53">
        <v>1330250140</v>
      </c>
      <c r="Z49" s="129">
        <v>1963139151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127640667</v>
      </c>
      <c r="C51" s="51">
        <v>0</v>
      </c>
      <c r="D51" s="128">
        <v>36432326</v>
      </c>
      <c r="E51" s="53">
        <v>132433580</v>
      </c>
      <c r="F51" s="53">
        <v>0</v>
      </c>
      <c r="G51" s="53">
        <v>0</v>
      </c>
      <c r="H51" s="53">
        <v>0</v>
      </c>
      <c r="I51" s="53">
        <v>644263541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940770114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77.93722175130283</v>
      </c>
      <c r="E58" s="7">
        <f t="shared" si="6"/>
        <v>77.93722175130283</v>
      </c>
      <c r="F58" s="7">
        <f t="shared" si="6"/>
        <v>53.83065991872855</v>
      </c>
      <c r="G58" s="7">
        <f t="shared" si="6"/>
        <v>58.31977044825061</v>
      </c>
      <c r="H58" s="7">
        <f t="shared" si="6"/>
        <v>63.78826650576003</v>
      </c>
      <c r="I58" s="7">
        <f t="shared" si="6"/>
        <v>58.51606361140034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58.51606361140034</v>
      </c>
      <c r="W58" s="7">
        <f t="shared" si="6"/>
        <v>77.93722136057515</v>
      </c>
      <c r="X58" s="7">
        <f t="shared" si="6"/>
        <v>0</v>
      </c>
      <c r="Y58" s="7">
        <f t="shared" si="6"/>
        <v>0</v>
      </c>
      <c r="Z58" s="8">
        <f t="shared" si="6"/>
        <v>77.93722175130283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90.0000002465539</v>
      </c>
      <c r="E59" s="10">
        <f t="shared" si="7"/>
        <v>90.0000002465539</v>
      </c>
      <c r="F59" s="10">
        <f t="shared" si="7"/>
        <v>33.05177130010175</v>
      </c>
      <c r="G59" s="10">
        <f t="shared" si="7"/>
        <v>56.74591215095348</v>
      </c>
      <c r="H59" s="10">
        <f t="shared" si="7"/>
        <v>92.80206778861944</v>
      </c>
      <c r="I59" s="10">
        <f t="shared" si="7"/>
        <v>55.141057178239805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55.141057178239805</v>
      </c>
      <c r="W59" s="10">
        <f t="shared" si="7"/>
        <v>89.99999852067666</v>
      </c>
      <c r="X59" s="10">
        <f t="shared" si="7"/>
        <v>0</v>
      </c>
      <c r="Y59" s="10">
        <f t="shared" si="7"/>
        <v>0</v>
      </c>
      <c r="Z59" s="11">
        <f t="shared" si="7"/>
        <v>90.0000002465539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72.0000260066876</v>
      </c>
      <c r="E60" s="13">
        <f t="shared" si="7"/>
        <v>72.0000260066876</v>
      </c>
      <c r="F60" s="13">
        <f t="shared" si="7"/>
        <v>56.45797304828185</v>
      </c>
      <c r="G60" s="13">
        <f t="shared" si="7"/>
        <v>53.70271414900978</v>
      </c>
      <c r="H60" s="13">
        <f t="shared" si="7"/>
        <v>53.291759908835125</v>
      </c>
      <c r="I60" s="13">
        <f t="shared" si="7"/>
        <v>54.45200558807889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54.45200558807889</v>
      </c>
      <c r="W60" s="13">
        <f t="shared" si="7"/>
        <v>72.00002526270505</v>
      </c>
      <c r="X60" s="13">
        <f t="shared" si="7"/>
        <v>0</v>
      </c>
      <c r="Y60" s="13">
        <f t="shared" si="7"/>
        <v>0</v>
      </c>
      <c r="Z60" s="14">
        <f t="shared" si="7"/>
        <v>72.0000260066876</v>
      </c>
    </row>
    <row r="61" spans="1:26" ht="13.5">
      <c r="A61" s="38" t="s">
        <v>107</v>
      </c>
      <c r="B61" s="12">
        <f t="shared" si="7"/>
        <v>100</v>
      </c>
      <c r="C61" s="12">
        <f t="shared" si="7"/>
        <v>0</v>
      </c>
      <c r="D61" s="3">
        <f t="shared" si="7"/>
        <v>71.9999733506043</v>
      </c>
      <c r="E61" s="13">
        <f t="shared" si="7"/>
        <v>71.9999733506043</v>
      </c>
      <c r="F61" s="13">
        <f t="shared" si="7"/>
        <v>80.62045610944863</v>
      </c>
      <c r="G61" s="13">
        <f t="shared" si="7"/>
        <v>79.93525052618996</v>
      </c>
      <c r="H61" s="13">
        <f t="shared" si="7"/>
        <v>75.80584567693728</v>
      </c>
      <c r="I61" s="13">
        <f t="shared" si="7"/>
        <v>78.68804286580587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78.68804286580587</v>
      </c>
      <c r="W61" s="13">
        <f t="shared" si="7"/>
        <v>71.99997286606983</v>
      </c>
      <c r="X61" s="13">
        <f t="shared" si="7"/>
        <v>0</v>
      </c>
      <c r="Y61" s="13">
        <f t="shared" si="7"/>
        <v>0</v>
      </c>
      <c r="Z61" s="14">
        <f t="shared" si="7"/>
        <v>71.9999733506043</v>
      </c>
    </row>
    <row r="62" spans="1:26" ht="13.5">
      <c r="A62" s="38" t="s">
        <v>108</v>
      </c>
      <c r="B62" s="12">
        <f t="shared" si="7"/>
        <v>100</v>
      </c>
      <c r="C62" s="12">
        <f t="shared" si="7"/>
        <v>0</v>
      </c>
      <c r="D62" s="3">
        <f t="shared" si="7"/>
        <v>72.00003342050958</v>
      </c>
      <c r="E62" s="13">
        <f t="shared" si="7"/>
        <v>72.00003342050958</v>
      </c>
      <c r="F62" s="13">
        <f t="shared" si="7"/>
        <v>32.453644380502865</v>
      </c>
      <c r="G62" s="13">
        <f t="shared" si="7"/>
        <v>27.875346670963868</v>
      </c>
      <c r="H62" s="13">
        <f t="shared" si="7"/>
        <v>31.133172664953353</v>
      </c>
      <c r="I62" s="13">
        <f t="shared" si="7"/>
        <v>30.424920896374232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30.424920896374232</v>
      </c>
      <c r="W62" s="13">
        <f t="shared" si="7"/>
        <v>72.00003182905674</v>
      </c>
      <c r="X62" s="13">
        <f t="shared" si="7"/>
        <v>0</v>
      </c>
      <c r="Y62" s="13">
        <f t="shared" si="7"/>
        <v>0</v>
      </c>
      <c r="Z62" s="14">
        <f t="shared" si="7"/>
        <v>72.00003342050958</v>
      </c>
    </row>
    <row r="63" spans="1:26" ht="13.5">
      <c r="A63" s="38" t="s">
        <v>109</v>
      </c>
      <c r="B63" s="12">
        <f t="shared" si="7"/>
        <v>100</v>
      </c>
      <c r="C63" s="12">
        <f t="shared" si="7"/>
        <v>0</v>
      </c>
      <c r="D63" s="3">
        <f t="shared" si="7"/>
        <v>72.0003265283723</v>
      </c>
      <c r="E63" s="13">
        <f t="shared" si="7"/>
        <v>72.0003265283723</v>
      </c>
      <c r="F63" s="13">
        <f t="shared" si="7"/>
        <v>46.14231960937125</v>
      </c>
      <c r="G63" s="13">
        <f t="shared" si="7"/>
        <v>41.37979030497714</v>
      </c>
      <c r="H63" s="13">
        <f t="shared" si="7"/>
        <v>35.02124339941714</v>
      </c>
      <c r="I63" s="13">
        <f t="shared" si="7"/>
        <v>40.83985583964748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40.83985583964748</v>
      </c>
      <c r="W63" s="13">
        <f t="shared" si="7"/>
        <v>72.00032927230819</v>
      </c>
      <c r="X63" s="13">
        <f t="shared" si="7"/>
        <v>0</v>
      </c>
      <c r="Y63" s="13">
        <f t="shared" si="7"/>
        <v>0</v>
      </c>
      <c r="Z63" s="14">
        <f t="shared" si="7"/>
        <v>72.0003265283723</v>
      </c>
    </row>
    <row r="64" spans="1:26" ht="13.5">
      <c r="A64" s="38" t="s">
        <v>110</v>
      </c>
      <c r="B64" s="12">
        <f t="shared" si="7"/>
        <v>100</v>
      </c>
      <c r="C64" s="12">
        <f t="shared" si="7"/>
        <v>0</v>
      </c>
      <c r="D64" s="3">
        <f t="shared" si="7"/>
        <v>71.99999915485003</v>
      </c>
      <c r="E64" s="13">
        <f t="shared" si="7"/>
        <v>71.99999915485003</v>
      </c>
      <c r="F64" s="13">
        <f t="shared" si="7"/>
        <v>35.28998614669118</v>
      </c>
      <c r="G64" s="13">
        <f t="shared" si="7"/>
        <v>30.693814272987908</v>
      </c>
      <c r="H64" s="13">
        <f t="shared" si="7"/>
        <v>32.015572777668524</v>
      </c>
      <c r="I64" s="13">
        <f t="shared" si="7"/>
        <v>32.6636707741862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32.6636707741862</v>
      </c>
      <c r="W64" s="13">
        <f t="shared" si="7"/>
        <v>71.99999219861544</v>
      </c>
      <c r="X64" s="13">
        <f t="shared" si="7"/>
        <v>0</v>
      </c>
      <c r="Y64" s="13">
        <f t="shared" si="7"/>
        <v>0</v>
      </c>
      <c r="Z64" s="14">
        <f t="shared" si="7"/>
        <v>71.99999915485003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100</v>
      </c>
      <c r="C66" s="15">
        <f t="shared" si="7"/>
        <v>0</v>
      </c>
      <c r="D66" s="4">
        <f t="shared" si="7"/>
        <v>226.2407391361068</v>
      </c>
      <c r="E66" s="16">
        <f t="shared" si="7"/>
        <v>226.2407391361068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226.24075352363485</v>
      </c>
      <c r="X66" s="16">
        <f t="shared" si="7"/>
        <v>0</v>
      </c>
      <c r="Y66" s="16">
        <f t="shared" si="7"/>
        <v>0</v>
      </c>
      <c r="Z66" s="17">
        <f t="shared" si="7"/>
        <v>226.2407391361068</v>
      </c>
    </row>
    <row r="67" spans="1:26" ht="13.5" hidden="1">
      <c r="A67" s="40" t="s">
        <v>113</v>
      </c>
      <c r="B67" s="23">
        <v>1056715457</v>
      </c>
      <c r="C67" s="23"/>
      <c r="D67" s="24">
        <v>1166731878</v>
      </c>
      <c r="E67" s="25">
        <v>1166731878</v>
      </c>
      <c r="F67" s="25">
        <v>112655054</v>
      </c>
      <c r="G67" s="25">
        <v>103345760</v>
      </c>
      <c r="H67" s="25">
        <v>103964222</v>
      </c>
      <c r="I67" s="25">
        <v>319965036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319965036</v>
      </c>
      <c r="W67" s="25">
        <v>291682970</v>
      </c>
      <c r="X67" s="25"/>
      <c r="Y67" s="24"/>
      <c r="Z67" s="26">
        <v>1166731878</v>
      </c>
    </row>
    <row r="68" spans="1:26" ht="13.5" hidden="1">
      <c r="A68" s="36" t="s">
        <v>31</v>
      </c>
      <c r="B68" s="18">
        <v>176827344</v>
      </c>
      <c r="C68" s="18"/>
      <c r="D68" s="19">
        <v>162236334</v>
      </c>
      <c r="E68" s="20">
        <v>162236334</v>
      </c>
      <c r="F68" s="20">
        <v>29491784</v>
      </c>
      <c r="G68" s="20">
        <v>16580419</v>
      </c>
      <c r="H68" s="20">
        <v>16591251</v>
      </c>
      <c r="I68" s="20">
        <v>62663454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62663454</v>
      </c>
      <c r="W68" s="20">
        <v>40559084</v>
      </c>
      <c r="X68" s="20"/>
      <c r="Y68" s="19"/>
      <c r="Z68" s="22">
        <v>162236334</v>
      </c>
    </row>
    <row r="69" spans="1:26" ht="13.5" hidden="1">
      <c r="A69" s="37" t="s">
        <v>32</v>
      </c>
      <c r="B69" s="18">
        <v>782911047</v>
      </c>
      <c r="C69" s="18"/>
      <c r="D69" s="19">
        <v>978517541</v>
      </c>
      <c r="E69" s="20">
        <v>978517541</v>
      </c>
      <c r="F69" s="20">
        <v>74107409</v>
      </c>
      <c r="G69" s="20">
        <v>77548911</v>
      </c>
      <c r="H69" s="20">
        <v>78044088</v>
      </c>
      <c r="I69" s="20">
        <v>229700408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229700408</v>
      </c>
      <c r="W69" s="20">
        <v>244629385</v>
      </c>
      <c r="X69" s="20"/>
      <c r="Y69" s="19"/>
      <c r="Z69" s="22">
        <v>978517541</v>
      </c>
    </row>
    <row r="70" spans="1:26" ht="13.5" hidden="1">
      <c r="A70" s="38" t="s">
        <v>107</v>
      </c>
      <c r="B70" s="18">
        <v>394390015</v>
      </c>
      <c r="C70" s="18"/>
      <c r="D70" s="19">
        <v>619151000</v>
      </c>
      <c r="E70" s="20">
        <v>619151000</v>
      </c>
      <c r="F70" s="20">
        <v>33361554</v>
      </c>
      <c r="G70" s="20">
        <v>35203066</v>
      </c>
      <c r="H70" s="20">
        <v>37601120</v>
      </c>
      <c r="I70" s="20">
        <v>106165740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106165740</v>
      </c>
      <c r="W70" s="20">
        <v>154787750</v>
      </c>
      <c r="X70" s="20"/>
      <c r="Y70" s="19"/>
      <c r="Z70" s="22">
        <v>619151000</v>
      </c>
    </row>
    <row r="71" spans="1:26" ht="13.5" hidden="1">
      <c r="A71" s="38" t="s">
        <v>108</v>
      </c>
      <c r="B71" s="18">
        <v>214470451</v>
      </c>
      <c r="C71" s="18"/>
      <c r="D71" s="19">
        <v>188507000</v>
      </c>
      <c r="E71" s="20">
        <v>188507000</v>
      </c>
      <c r="F71" s="20">
        <v>22618563</v>
      </c>
      <c r="G71" s="20">
        <v>24173859</v>
      </c>
      <c r="H71" s="20">
        <v>22232543</v>
      </c>
      <c r="I71" s="20">
        <v>69024965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69024965</v>
      </c>
      <c r="W71" s="20">
        <v>47126750</v>
      </c>
      <c r="X71" s="20"/>
      <c r="Y71" s="19"/>
      <c r="Z71" s="22">
        <v>188507000</v>
      </c>
    </row>
    <row r="72" spans="1:26" ht="13.5" hidden="1">
      <c r="A72" s="38" t="s">
        <v>109</v>
      </c>
      <c r="B72" s="18">
        <v>106639893</v>
      </c>
      <c r="C72" s="18"/>
      <c r="D72" s="19">
        <v>109332000</v>
      </c>
      <c r="E72" s="20">
        <v>109332000</v>
      </c>
      <c r="F72" s="20">
        <v>11109474</v>
      </c>
      <c r="G72" s="20">
        <v>11135982</v>
      </c>
      <c r="H72" s="20">
        <v>11157348</v>
      </c>
      <c r="I72" s="20">
        <v>33402804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33402804</v>
      </c>
      <c r="W72" s="20">
        <v>27333000</v>
      </c>
      <c r="X72" s="20"/>
      <c r="Y72" s="19"/>
      <c r="Z72" s="22">
        <v>109332000</v>
      </c>
    </row>
    <row r="73" spans="1:26" ht="13.5" hidden="1">
      <c r="A73" s="38" t="s">
        <v>110</v>
      </c>
      <c r="B73" s="18">
        <v>67410688</v>
      </c>
      <c r="C73" s="18"/>
      <c r="D73" s="19">
        <v>61527541</v>
      </c>
      <c r="E73" s="20">
        <v>61527541</v>
      </c>
      <c r="F73" s="20">
        <v>7017818</v>
      </c>
      <c r="G73" s="20">
        <v>7036004</v>
      </c>
      <c r="H73" s="20">
        <v>7053077</v>
      </c>
      <c r="I73" s="20">
        <v>21106899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21106899</v>
      </c>
      <c r="W73" s="20">
        <v>15381885</v>
      </c>
      <c r="X73" s="20"/>
      <c r="Y73" s="19"/>
      <c r="Z73" s="22">
        <v>61527541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>
        <v>96977066</v>
      </c>
      <c r="C75" s="27"/>
      <c r="D75" s="28">
        <v>25978003</v>
      </c>
      <c r="E75" s="29">
        <v>25978003</v>
      </c>
      <c r="F75" s="29">
        <v>9055861</v>
      </c>
      <c r="G75" s="29">
        <v>9216430</v>
      </c>
      <c r="H75" s="29">
        <v>9328883</v>
      </c>
      <c r="I75" s="29">
        <v>27601174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27601174</v>
      </c>
      <c r="W75" s="29">
        <v>6494501</v>
      </c>
      <c r="X75" s="29"/>
      <c r="Y75" s="28"/>
      <c r="Z75" s="30">
        <v>25978003</v>
      </c>
    </row>
    <row r="76" spans="1:26" ht="13.5" hidden="1">
      <c r="A76" s="41" t="s">
        <v>114</v>
      </c>
      <c r="B76" s="31">
        <v>1056715457</v>
      </c>
      <c r="C76" s="31"/>
      <c r="D76" s="32">
        <v>909318411</v>
      </c>
      <c r="E76" s="33">
        <v>909318411</v>
      </c>
      <c r="F76" s="33">
        <v>60642959</v>
      </c>
      <c r="G76" s="33">
        <v>60271010</v>
      </c>
      <c r="H76" s="33">
        <v>66316975</v>
      </c>
      <c r="I76" s="33">
        <v>187230944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187230944</v>
      </c>
      <c r="W76" s="33">
        <v>227329602</v>
      </c>
      <c r="X76" s="33"/>
      <c r="Y76" s="32"/>
      <c r="Z76" s="34">
        <v>909318411</v>
      </c>
    </row>
    <row r="77" spans="1:26" ht="13.5" hidden="1">
      <c r="A77" s="36" t="s">
        <v>31</v>
      </c>
      <c r="B77" s="18">
        <v>176827344</v>
      </c>
      <c r="C77" s="18"/>
      <c r="D77" s="19">
        <v>146012701</v>
      </c>
      <c r="E77" s="20">
        <v>146012701</v>
      </c>
      <c r="F77" s="20">
        <v>9747557</v>
      </c>
      <c r="G77" s="20">
        <v>9408710</v>
      </c>
      <c r="H77" s="20">
        <v>15397024</v>
      </c>
      <c r="I77" s="20">
        <v>34553291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34553291</v>
      </c>
      <c r="W77" s="20">
        <v>36503175</v>
      </c>
      <c r="X77" s="20"/>
      <c r="Y77" s="19"/>
      <c r="Z77" s="22">
        <v>146012701</v>
      </c>
    </row>
    <row r="78" spans="1:26" ht="13.5" hidden="1">
      <c r="A78" s="37" t="s">
        <v>32</v>
      </c>
      <c r="B78" s="18">
        <v>782911047</v>
      </c>
      <c r="C78" s="18"/>
      <c r="D78" s="19">
        <v>704532884</v>
      </c>
      <c r="E78" s="20">
        <v>704532884</v>
      </c>
      <c r="F78" s="20">
        <v>41839541</v>
      </c>
      <c r="G78" s="20">
        <v>41645870</v>
      </c>
      <c r="H78" s="20">
        <v>41591068</v>
      </c>
      <c r="I78" s="20">
        <v>125076479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125076479</v>
      </c>
      <c r="W78" s="20">
        <v>176133219</v>
      </c>
      <c r="X78" s="20"/>
      <c r="Y78" s="19"/>
      <c r="Z78" s="22">
        <v>704532884</v>
      </c>
    </row>
    <row r="79" spans="1:26" ht="13.5" hidden="1">
      <c r="A79" s="38" t="s">
        <v>107</v>
      </c>
      <c r="B79" s="18">
        <v>394390015</v>
      </c>
      <c r="C79" s="18"/>
      <c r="D79" s="19">
        <v>445788555</v>
      </c>
      <c r="E79" s="20">
        <v>445788555</v>
      </c>
      <c r="F79" s="20">
        <v>26896237</v>
      </c>
      <c r="G79" s="20">
        <v>28139659</v>
      </c>
      <c r="H79" s="20">
        <v>28503847</v>
      </c>
      <c r="I79" s="20">
        <v>83539743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83539743</v>
      </c>
      <c r="W79" s="20">
        <v>111447138</v>
      </c>
      <c r="X79" s="20"/>
      <c r="Y79" s="19"/>
      <c r="Z79" s="22">
        <v>445788555</v>
      </c>
    </row>
    <row r="80" spans="1:26" ht="13.5" hidden="1">
      <c r="A80" s="38" t="s">
        <v>108</v>
      </c>
      <c r="B80" s="18">
        <v>214470451</v>
      </c>
      <c r="C80" s="18"/>
      <c r="D80" s="19">
        <v>135725103</v>
      </c>
      <c r="E80" s="20">
        <v>135725103</v>
      </c>
      <c r="F80" s="20">
        <v>7340548</v>
      </c>
      <c r="G80" s="20">
        <v>6738547</v>
      </c>
      <c r="H80" s="20">
        <v>6921696</v>
      </c>
      <c r="I80" s="20">
        <v>21000791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21000791</v>
      </c>
      <c r="W80" s="20">
        <v>33931275</v>
      </c>
      <c r="X80" s="20"/>
      <c r="Y80" s="19"/>
      <c r="Z80" s="22">
        <v>135725103</v>
      </c>
    </row>
    <row r="81" spans="1:26" ht="13.5" hidden="1">
      <c r="A81" s="38" t="s">
        <v>109</v>
      </c>
      <c r="B81" s="18">
        <v>106639893</v>
      </c>
      <c r="C81" s="18"/>
      <c r="D81" s="19">
        <v>78719397</v>
      </c>
      <c r="E81" s="20">
        <v>78719397</v>
      </c>
      <c r="F81" s="20">
        <v>5126169</v>
      </c>
      <c r="G81" s="20">
        <v>4608046</v>
      </c>
      <c r="H81" s="20">
        <v>3907442</v>
      </c>
      <c r="I81" s="20">
        <v>13641657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13641657</v>
      </c>
      <c r="W81" s="20">
        <v>19679850</v>
      </c>
      <c r="X81" s="20"/>
      <c r="Y81" s="19"/>
      <c r="Z81" s="22">
        <v>78719397</v>
      </c>
    </row>
    <row r="82" spans="1:26" ht="13.5" hidden="1">
      <c r="A82" s="38" t="s">
        <v>110</v>
      </c>
      <c r="B82" s="18">
        <v>67410688</v>
      </c>
      <c r="C82" s="18"/>
      <c r="D82" s="19">
        <v>44299829</v>
      </c>
      <c r="E82" s="20">
        <v>44299829</v>
      </c>
      <c r="F82" s="20">
        <v>2476587</v>
      </c>
      <c r="G82" s="20">
        <v>2159618</v>
      </c>
      <c r="H82" s="20">
        <v>2258083</v>
      </c>
      <c r="I82" s="20">
        <v>6894288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6894288</v>
      </c>
      <c r="W82" s="20">
        <v>11074956</v>
      </c>
      <c r="X82" s="20"/>
      <c r="Y82" s="19"/>
      <c r="Z82" s="22">
        <v>44299829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>
        <v>96977066</v>
      </c>
      <c r="C84" s="27"/>
      <c r="D84" s="28">
        <v>58772826</v>
      </c>
      <c r="E84" s="29">
        <v>58772826</v>
      </c>
      <c r="F84" s="29">
        <v>9055861</v>
      </c>
      <c r="G84" s="29">
        <v>9216430</v>
      </c>
      <c r="H84" s="29">
        <v>9328883</v>
      </c>
      <c r="I84" s="29">
        <v>27601174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27601174</v>
      </c>
      <c r="W84" s="29">
        <v>14693208</v>
      </c>
      <c r="X84" s="29"/>
      <c r="Y84" s="28"/>
      <c r="Z84" s="30">
        <v>58772826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18418132</v>
      </c>
      <c r="E5" s="59">
        <v>18418132</v>
      </c>
      <c r="F5" s="59">
        <v>1062283</v>
      </c>
      <c r="G5" s="59">
        <v>849052</v>
      </c>
      <c r="H5" s="59">
        <v>0</v>
      </c>
      <c r="I5" s="59">
        <v>1911335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1911335</v>
      </c>
      <c r="W5" s="59">
        <v>4604533</v>
      </c>
      <c r="X5" s="59">
        <v>-2693198</v>
      </c>
      <c r="Y5" s="60">
        <v>-58.49</v>
      </c>
      <c r="Z5" s="61">
        <v>18418132</v>
      </c>
    </row>
    <row r="6" spans="1:26" ht="13.5">
      <c r="A6" s="57" t="s">
        <v>32</v>
      </c>
      <c r="B6" s="18">
        <v>0</v>
      </c>
      <c r="C6" s="18">
        <v>0</v>
      </c>
      <c r="D6" s="58">
        <v>192527688</v>
      </c>
      <c r="E6" s="59">
        <v>192527688</v>
      </c>
      <c r="F6" s="59">
        <v>14177065</v>
      </c>
      <c r="G6" s="59">
        <v>11696349</v>
      </c>
      <c r="H6" s="59">
        <v>0</v>
      </c>
      <c r="I6" s="59">
        <v>25873414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25873414</v>
      </c>
      <c r="W6" s="59">
        <v>48131922</v>
      </c>
      <c r="X6" s="59">
        <v>-22258508</v>
      </c>
      <c r="Y6" s="60">
        <v>-46.24</v>
      </c>
      <c r="Z6" s="61">
        <v>192527688</v>
      </c>
    </row>
    <row r="7" spans="1:26" ht="13.5">
      <c r="A7" s="57" t="s">
        <v>33</v>
      </c>
      <c r="B7" s="18">
        <v>0</v>
      </c>
      <c r="C7" s="18">
        <v>0</v>
      </c>
      <c r="D7" s="58">
        <v>0</v>
      </c>
      <c r="E7" s="59">
        <v>0</v>
      </c>
      <c r="F7" s="59">
        <v>28825</v>
      </c>
      <c r="G7" s="59">
        <v>1488</v>
      </c>
      <c r="H7" s="59">
        <v>0</v>
      </c>
      <c r="I7" s="59">
        <v>30313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30313</v>
      </c>
      <c r="W7" s="59">
        <v>0</v>
      </c>
      <c r="X7" s="59">
        <v>30313</v>
      </c>
      <c r="Y7" s="60">
        <v>0</v>
      </c>
      <c r="Z7" s="61">
        <v>0</v>
      </c>
    </row>
    <row r="8" spans="1:26" ht="13.5">
      <c r="A8" s="57" t="s">
        <v>34</v>
      </c>
      <c r="B8" s="18">
        <v>0</v>
      </c>
      <c r="C8" s="18">
        <v>0</v>
      </c>
      <c r="D8" s="58">
        <v>135210000</v>
      </c>
      <c r="E8" s="59">
        <v>135210000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33802500</v>
      </c>
      <c r="X8" s="59">
        <v>-33802500</v>
      </c>
      <c r="Y8" s="60">
        <v>-100</v>
      </c>
      <c r="Z8" s="61">
        <v>135210000</v>
      </c>
    </row>
    <row r="9" spans="1:26" ht="13.5">
      <c r="A9" s="57" t="s">
        <v>35</v>
      </c>
      <c r="B9" s="18">
        <v>0</v>
      </c>
      <c r="C9" s="18">
        <v>0</v>
      </c>
      <c r="D9" s="58">
        <v>16058440</v>
      </c>
      <c r="E9" s="59">
        <v>16058440</v>
      </c>
      <c r="F9" s="59">
        <v>71390</v>
      </c>
      <c r="G9" s="59">
        <v>99942</v>
      </c>
      <c r="H9" s="59">
        <v>0</v>
      </c>
      <c r="I9" s="59">
        <v>171332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171332</v>
      </c>
      <c r="W9" s="59">
        <v>4014610</v>
      </c>
      <c r="X9" s="59">
        <v>-3843278</v>
      </c>
      <c r="Y9" s="60">
        <v>-95.73</v>
      </c>
      <c r="Z9" s="61">
        <v>16058440</v>
      </c>
    </row>
    <row r="10" spans="1:26" ht="25.5">
      <c r="A10" s="62" t="s">
        <v>99</v>
      </c>
      <c r="B10" s="63">
        <f>SUM(B5:B9)</f>
        <v>0</v>
      </c>
      <c r="C10" s="63">
        <f>SUM(C5:C9)</f>
        <v>0</v>
      </c>
      <c r="D10" s="64">
        <f aca="true" t="shared" si="0" ref="D10:Z10">SUM(D5:D9)</f>
        <v>362214260</v>
      </c>
      <c r="E10" s="65">
        <f t="shared" si="0"/>
        <v>362214260</v>
      </c>
      <c r="F10" s="65">
        <f t="shared" si="0"/>
        <v>15339563</v>
      </c>
      <c r="G10" s="65">
        <f t="shared" si="0"/>
        <v>12646831</v>
      </c>
      <c r="H10" s="65">
        <f t="shared" si="0"/>
        <v>0</v>
      </c>
      <c r="I10" s="65">
        <f t="shared" si="0"/>
        <v>27986394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27986394</v>
      </c>
      <c r="W10" s="65">
        <f t="shared" si="0"/>
        <v>90553565</v>
      </c>
      <c r="X10" s="65">
        <f t="shared" si="0"/>
        <v>-62567171</v>
      </c>
      <c r="Y10" s="66">
        <f>+IF(W10&lt;&gt;0,(X10/W10)*100,0)</f>
        <v>-69.09410027092804</v>
      </c>
      <c r="Z10" s="67">
        <f t="shared" si="0"/>
        <v>362214260</v>
      </c>
    </row>
    <row r="11" spans="1:26" ht="13.5">
      <c r="A11" s="57" t="s">
        <v>36</v>
      </c>
      <c r="B11" s="18">
        <v>0</v>
      </c>
      <c r="C11" s="18">
        <v>0</v>
      </c>
      <c r="D11" s="58">
        <v>102580000</v>
      </c>
      <c r="E11" s="59">
        <v>102580000</v>
      </c>
      <c r="F11" s="59">
        <v>21597</v>
      </c>
      <c r="G11" s="59">
        <v>8700959</v>
      </c>
      <c r="H11" s="59">
        <v>0</v>
      </c>
      <c r="I11" s="59">
        <v>8722556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8722556</v>
      </c>
      <c r="W11" s="59">
        <v>25645000</v>
      </c>
      <c r="X11" s="59">
        <v>-16922444</v>
      </c>
      <c r="Y11" s="60">
        <v>-65.99</v>
      </c>
      <c r="Z11" s="61">
        <v>102580000</v>
      </c>
    </row>
    <row r="12" spans="1:26" ht="13.5">
      <c r="A12" s="57" t="s">
        <v>37</v>
      </c>
      <c r="B12" s="18">
        <v>0</v>
      </c>
      <c r="C12" s="18">
        <v>0</v>
      </c>
      <c r="D12" s="58">
        <v>7498000</v>
      </c>
      <c r="E12" s="59">
        <v>7498000</v>
      </c>
      <c r="F12" s="59">
        <v>0</v>
      </c>
      <c r="G12" s="59">
        <v>566387</v>
      </c>
      <c r="H12" s="59">
        <v>0</v>
      </c>
      <c r="I12" s="59">
        <v>566387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566387</v>
      </c>
      <c r="W12" s="59">
        <v>1874500</v>
      </c>
      <c r="X12" s="59">
        <v>-1308113</v>
      </c>
      <c r="Y12" s="60">
        <v>-69.78</v>
      </c>
      <c r="Z12" s="61">
        <v>7498000</v>
      </c>
    </row>
    <row r="13" spans="1:26" ht="13.5">
      <c r="A13" s="57" t="s">
        <v>100</v>
      </c>
      <c r="B13" s="18">
        <v>0</v>
      </c>
      <c r="C13" s="18">
        <v>0</v>
      </c>
      <c r="D13" s="58">
        <v>22659000</v>
      </c>
      <c r="E13" s="59">
        <v>22659000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5664750</v>
      </c>
      <c r="X13" s="59">
        <v>-5664750</v>
      </c>
      <c r="Y13" s="60">
        <v>-100</v>
      </c>
      <c r="Z13" s="61">
        <v>22659000</v>
      </c>
    </row>
    <row r="14" spans="1:26" ht="13.5">
      <c r="A14" s="57" t="s">
        <v>38</v>
      </c>
      <c r="B14" s="18">
        <v>0</v>
      </c>
      <c r="C14" s="18">
        <v>0</v>
      </c>
      <c r="D14" s="58">
        <v>5138000</v>
      </c>
      <c r="E14" s="59">
        <v>5138000</v>
      </c>
      <c r="F14" s="59">
        <v>310701</v>
      </c>
      <c r="G14" s="59">
        <v>378960</v>
      </c>
      <c r="H14" s="59">
        <v>0</v>
      </c>
      <c r="I14" s="59">
        <v>689661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689661</v>
      </c>
      <c r="W14" s="59">
        <v>1284500</v>
      </c>
      <c r="X14" s="59">
        <v>-594839</v>
      </c>
      <c r="Y14" s="60">
        <v>-46.31</v>
      </c>
      <c r="Z14" s="61">
        <v>5138000</v>
      </c>
    </row>
    <row r="15" spans="1:26" ht="13.5">
      <c r="A15" s="57" t="s">
        <v>39</v>
      </c>
      <c r="B15" s="18">
        <v>0</v>
      </c>
      <c r="C15" s="18">
        <v>0</v>
      </c>
      <c r="D15" s="58">
        <v>99022000</v>
      </c>
      <c r="E15" s="59">
        <v>99022000</v>
      </c>
      <c r="F15" s="59">
        <v>6587867</v>
      </c>
      <c r="G15" s="59">
        <v>7533715</v>
      </c>
      <c r="H15" s="59">
        <v>0</v>
      </c>
      <c r="I15" s="59">
        <v>14121582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14121582</v>
      </c>
      <c r="W15" s="59">
        <v>24755500</v>
      </c>
      <c r="X15" s="59">
        <v>-10633918</v>
      </c>
      <c r="Y15" s="60">
        <v>-42.96</v>
      </c>
      <c r="Z15" s="61">
        <v>99022000</v>
      </c>
    </row>
    <row r="16" spans="1:26" ht="13.5">
      <c r="A16" s="68" t="s">
        <v>40</v>
      </c>
      <c r="B16" s="18">
        <v>0</v>
      </c>
      <c r="C16" s="18">
        <v>0</v>
      </c>
      <c r="D16" s="58">
        <v>22590000</v>
      </c>
      <c r="E16" s="59">
        <v>22590000</v>
      </c>
      <c r="F16" s="59">
        <v>899800</v>
      </c>
      <c r="G16" s="59">
        <v>939864</v>
      </c>
      <c r="H16" s="59">
        <v>0</v>
      </c>
      <c r="I16" s="59">
        <v>1839664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1839664</v>
      </c>
      <c r="W16" s="59">
        <v>5647500</v>
      </c>
      <c r="X16" s="59">
        <v>-3807836</v>
      </c>
      <c r="Y16" s="60">
        <v>-67.43</v>
      </c>
      <c r="Z16" s="61">
        <v>22590000</v>
      </c>
    </row>
    <row r="17" spans="1:26" ht="13.5">
      <c r="A17" s="57" t="s">
        <v>41</v>
      </c>
      <c r="B17" s="18">
        <v>0</v>
      </c>
      <c r="C17" s="18">
        <v>0</v>
      </c>
      <c r="D17" s="58">
        <v>91577145</v>
      </c>
      <c r="E17" s="59">
        <v>91577145</v>
      </c>
      <c r="F17" s="59">
        <v>3242360</v>
      </c>
      <c r="G17" s="59">
        <v>4531657</v>
      </c>
      <c r="H17" s="59">
        <v>0</v>
      </c>
      <c r="I17" s="59">
        <v>7774017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7774017</v>
      </c>
      <c r="W17" s="59">
        <v>22894286</v>
      </c>
      <c r="X17" s="59">
        <v>-15120269</v>
      </c>
      <c r="Y17" s="60">
        <v>-66.04</v>
      </c>
      <c r="Z17" s="61">
        <v>91577145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351064145</v>
      </c>
      <c r="E18" s="72">
        <f t="shared" si="1"/>
        <v>351064145</v>
      </c>
      <c r="F18" s="72">
        <f t="shared" si="1"/>
        <v>11062325</v>
      </c>
      <c r="G18" s="72">
        <f t="shared" si="1"/>
        <v>22651542</v>
      </c>
      <c r="H18" s="72">
        <f t="shared" si="1"/>
        <v>0</v>
      </c>
      <c r="I18" s="72">
        <f t="shared" si="1"/>
        <v>33713867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33713867</v>
      </c>
      <c r="W18" s="72">
        <f t="shared" si="1"/>
        <v>87766036</v>
      </c>
      <c r="X18" s="72">
        <f t="shared" si="1"/>
        <v>-54052169</v>
      </c>
      <c r="Y18" s="66">
        <f>+IF(W18&lt;&gt;0,(X18/W18)*100,0)</f>
        <v>-61.586658647771216</v>
      </c>
      <c r="Z18" s="73">
        <f t="shared" si="1"/>
        <v>351064145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11150115</v>
      </c>
      <c r="E19" s="76">
        <f t="shared" si="2"/>
        <v>11150115</v>
      </c>
      <c r="F19" s="76">
        <f t="shared" si="2"/>
        <v>4277238</v>
      </c>
      <c r="G19" s="76">
        <f t="shared" si="2"/>
        <v>-10004711</v>
      </c>
      <c r="H19" s="76">
        <f t="shared" si="2"/>
        <v>0</v>
      </c>
      <c r="I19" s="76">
        <f t="shared" si="2"/>
        <v>-5727473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-5727473</v>
      </c>
      <c r="W19" s="76">
        <f>IF(E10=E18,0,W10-W18)</f>
        <v>2787529</v>
      </c>
      <c r="X19" s="76">
        <f t="shared" si="2"/>
        <v>-8515002</v>
      </c>
      <c r="Y19" s="77">
        <f>+IF(W19&lt;&gt;0,(X19/W19)*100,0)</f>
        <v>-305.46774580641136</v>
      </c>
      <c r="Z19" s="78">
        <f t="shared" si="2"/>
        <v>11150115</v>
      </c>
    </row>
    <row r="20" spans="1:26" ht="13.5">
      <c r="A20" s="57" t="s">
        <v>44</v>
      </c>
      <c r="B20" s="18">
        <v>0</v>
      </c>
      <c r="C20" s="18">
        <v>0</v>
      </c>
      <c r="D20" s="58">
        <v>72565000</v>
      </c>
      <c r="E20" s="59">
        <v>72565000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18141250</v>
      </c>
      <c r="X20" s="59">
        <v>-18141250</v>
      </c>
      <c r="Y20" s="60">
        <v>-100</v>
      </c>
      <c r="Z20" s="61">
        <v>72565000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83715115</v>
      </c>
      <c r="E22" s="87">
        <f t="shared" si="3"/>
        <v>83715115</v>
      </c>
      <c r="F22" s="87">
        <f t="shared" si="3"/>
        <v>4277238</v>
      </c>
      <c r="G22" s="87">
        <f t="shared" si="3"/>
        <v>-10004711</v>
      </c>
      <c r="H22" s="87">
        <f t="shared" si="3"/>
        <v>0</v>
      </c>
      <c r="I22" s="87">
        <f t="shared" si="3"/>
        <v>-5727473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-5727473</v>
      </c>
      <c r="W22" s="87">
        <f t="shared" si="3"/>
        <v>20928779</v>
      </c>
      <c r="X22" s="87">
        <f t="shared" si="3"/>
        <v>-26656252</v>
      </c>
      <c r="Y22" s="88">
        <f>+IF(W22&lt;&gt;0,(X22/W22)*100,0)</f>
        <v>-127.36649376439972</v>
      </c>
      <c r="Z22" s="89">
        <f t="shared" si="3"/>
        <v>83715115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83715115</v>
      </c>
      <c r="E24" s="76">
        <f t="shared" si="4"/>
        <v>83715115</v>
      </c>
      <c r="F24" s="76">
        <f t="shared" si="4"/>
        <v>4277238</v>
      </c>
      <c r="G24" s="76">
        <f t="shared" si="4"/>
        <v>-10004711</v>
      </c>
      <c r="H24" s="76">
        <f t="shared" si="4"/>
        <v>0</v>
      </c>
      <c r="I24" s="76">
        <f t="shared" si="4"/>
        <v>-5727473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-5727473</v>
      </c>
      <c r="W24" s="76">
        <f t="shared" si="4"/>
        <v>20928779</v>
      </c>
      <c r="X24" s="76">
        <f t="shared" si="4"/>
        <v>-26656252</v>
      </c>
      <c r="Y24" s="77">
        <f>+IF(W24&lt;&gt;0,(X24/W24)*100,0)</f>
        <v>-127.36649376439972</v>
      </c>
      <c r="Z24" s="78">
        <f t="shared" si="4"/>
        <v>83715115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83715144</v>
      </c>
      <c r="E27" s="99">
        <v>83715144</v>
      </c>
      <c r="F27" s="99">
        <v>10776497</v>
      </c>
      <c r="G27" s="99">
        <v>5638483</v>
      </c>
      <c r="H27" s="99">
        <v>3679601</v>
      </c>
      <c r="I27" s="99">
        <v>20094581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20094581</v>
      </c>
      <c r="W27" s="99">
        <v>20928786</v>
      </c>
      <c r="X27" s="99">
        <v>-834205</v>
      </c>
      <c r="Y27" s="100">
        <v>-3.99</v>
      </c>
      <c r="Z27" s="101">
        <v>83715144</v>
      </c>
    </row>
    <row r="28" spans="1:26" ht="13.5">
      <c r="A28" s="102" t="s">
        <v>44</v>
      </c>
      <c r="B28" s="18">
        <v>0</v>
      </c>
      <c r="C28" s="18">
        <v>0</v>
      </c>
      <c r="D28" s="58">
        <v>72565144</v>
      </c>
      <c r="E28" s="59">
        <v>72565144</v>
      </c>
      <c r="F28" s="59">
        <v>10776497</v>
      </c>
      <c r="G28" s="59">
        <v>5638483</v>
      </c>
      <c r="H28" s="59">
        <v>3679601</v>
      </c>
      <c r="I28" s="59">
        <v>20094581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20094581</v>
      </c>
      <c r="W28" s="59">
        <v>18141286</v>
      </c>
      <c r="X28" s="59">
        <v>1953295</v>
      </c>
      <c r="Y28" s="60">
        <v>10.77</v>
      </c>
      <c r="Z28" s="61">
        <v>72565144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11150000</v>
      </c>
      <c r="E31" s="59">
        <v>11150000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2787500</v>
      </c>
      <c r="X31" s="59">
        <v>-2787500</v>
      </c>
      <c r="Y31" s="60">
        <v>-100</v>
      </c>
      <c r="Z31" s="61">
        <v>11150000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83715144</v>
      </c>
      <c r="E32" s="99">
        <f t="shared" si="5"/>
        <v>83715144</v>
      </c>
      <c r="F32" s="99">
        <f t="shared" si="5"/>
        <v>10776497</v>
      </c>
      <c r="G32" s="99">
        <f t="shared" si="5"/>
        <v>5638483</v>
      </c>
      <c r="H32" s="99">
        <f t="shared" si="5"/>
        <v>3679601</v>
      </c>
      <c r="I32" s="99">
        <f t="shared" si="5"/>
        <v>20094581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20094581</v>
      </c>
      <c r="W32" s="99">
        <f t="shared" si="5"/>
        <v>20928786</v>
      </c>
      <c r="X32" s="99">
        <f t="shared" si="5"/>
        <v>-834205</v>
      </c>
      <c r="Y32" s="100">
        <f>+IF(W32&lt;&gt;0,(X32/W32)*100,0)</f>
        <v>-3.9859215914387005</v>
      </c>
      <c r="Z32" s="101">
        <f t="shared" si="5"/>
        <v>83715144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60">
        <v>0</v>
      </c>
      <c r="Z35" s="61">
        <v>0</v>
      </c>
    </row>
    <row r="36" spans="1:26" ht="13.5">
      <c r="A36" s="57" t="s">
        <v>53</v>
      </c>
      <c r="B36" s="18">
        <v>0</v>
      </c>
      <c r="C36" s="18">
        <v>0</v>
      </c>
      <c r="D36" s="58">
        <v>1</v>
      </c>
      <c r="E36" s="59">
        <v>1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60">
        <v>0</v>
      </c>
      <c r="Z36" s="61">
        <v>1</v>
      </c>
    </row>
    <row r="37" spans="1:26" ht="13.5">
      <c r="A37" s="57" t="s">
        <v>54</v>
      </c>
      <c r="B37" s="18">
        <v>0</v>
      </c>
      <c r="C37" s="18">
        <v>0</v>
      </c>
      <c r="D37" s="58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60">
        <v>0</v>
      </c>
      <c r="Z37" s="61">
        <v>0</v>
      </c>
    </row>
    <row r="38" spans="1:26" ht="13.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0</v>
      </c>
      <c r="C39" s="18">
        <v>0</v>
      </c>
      <c r="D39" s="58">
        <v>1</v>
      </c>
      <c r="E39" s="59">
        <v>1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60">
        <v>0</v>
      </c>
      <c r="Z39" s="61">
        <v>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104872192</v>
      </c>
      <c r="E42" s="59">
        <v>104872192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65226315</v>
      </c>
      <c r="X42" s="59">
        <v>-65226315</v>
      </c>
      <c r="Y42" s="60">
        <v>-100</v>
      </c>
      <c r="Z42" s="61">
        <v>104872192</v>
      </c>
    </row>
    <row r="43" spans="1:26" ht="13.5">
      <c r="A43" s="57" t="s">
        <v>59</v>
      </c>
      <c r="B43" s="18">
        <v>0</v>
      </c>
      <c r="C43" s="18">
        <v>0</v>
      </c>
      <c r="D43" s="58">
        <v>-83715000</v>
      </c>
      <c r="E43" s="59">
        <v>-83715000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-27644000</v>
      </c>
      <c r="X43" s="59">
        <v>27644000</v>
      </c>
      <c r="Y43" s="60">
        <v>-100</v>
      </c>
      <c r="Z43" s="61">
        <v>-83715000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21157192</v>
      </c>
      <c r="E45" s="99">
        <v>21157192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37582315</v>
      </c>
      <c r="X45" s="99">
        <v>-37582315</v>
      </c>
      <c r="Y45" s="100">
        <v>-100</v>
      </c>
      <c r="Z45" s="101">
        <v>21157192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75.56230009934696</v>
      </c>
      <c r="E58" s="7">
        <f t="shared" si="6"/>
        <v>75.56230009934696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73.71225215073393</v>
      </c>
      <c r="X58" s="7">
        <f t="shared" si="6"/>
        <v>0</v>
      </c>
      <c r="Y58" s="7">
        <f t="shared" si="6"/>
        <v>0</v>
      </c>
      <c r="Z58" s="8">
        <f t="shared" si="6"/>
        <v>75.56230009934696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69.9999978282271</v>
      </c>
      <c r="E59" s="10">
        <f t="shared" si="7"/>
        <v>69.9999978282271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69.9999978282271</v>
      </c>
      <c r="X59" s="10">
        <f t="shared" si="7"/>
        <v>0</v>
      </c>
      <c r="Y59" s="10">
        <f t="shared" si="7"/>
        <v>0</v>
      </c>
      <c r="Z59" s="11">
        <f t="shared" si="7"/>
        <v>69.9999978282271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74.75927722146645</v>
      </c>
      <c r="E60" s="13">
        <f t="shared" si="7"/>
        <v>74.75927722146645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74.75927722146645</v>
      </c>
      <c r="X60" s="13">
        <f t="shared" si="7"/>
        <v>0</v>
      </c>
      <c r="Y60" s="13">
        <f t="shared" si="7"/>
        <v>0</v>
      </c>
      <c r="Z60" s="14">
        <f t="shared" si="7"/>
        <v>74.75927722146645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79.3656715960256</v>
      </c>
      <c r="E61" s="13">
        <f t="shared" si="7"/>
        <v>79.3656715960256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79.3656715960256</v>
      </c>
      <c r="X61" s="13">
        <f t="shared" si="7"/>
        <v>0</v>
      </c>
      <c r="Y61" s="13">
        <f t="shared" si="7"/>
        <v>0</v>
      </c>
      <c r="Z61" s="14">
        <f t="shared" si="7"/>
        <v>79.3656715960256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69.99962780623899</v>
      </c>
      <c r="E62" s="13">
        <f t="shared" si="7"/>
        <v>69.99962780623899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69.99962780623899</v>
      </c>
      <c r="X62" s="13">
        <f t="shared" si="7"/>
        <v>0</v>
      </c>
      <c r="Y62" s="13">
        <f t="shared" si="7"/>
        <v>0</v>
      </c>
      <c r="Z62" s="14">
        <f t="shared" si="7"/>
        <v>69.99962780623899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69.99991367360731</v>
      </c>
      <c r="E63" s="13">
        <f t="shared" si="7"/>
        <v>69.99991367360731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69.99991367360731</v>
      </c>
      <c r="X63" s="13">
        <f t="shared" si="7"/>
        <v>0</v>
      </c>
      <c r="Y63" s="13">
        <f t="shared" si="7"/>
        <v>0</v>
      </c>
      <c r="Z63" s="14">
        <f t="shared" si="7"/>
        <v>69.99991367360731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69.99966756792695</v>
      </c>
      <c r="E64" s="13">
        <f t="shared" si="7"/>
        <v>69.99966756792695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69.99966756792695</v>
      </c>
      <c r="X64" s="13">
        <f t="shared" si="7"/>
        <v>0</v>
      </c>
      <c r="Y64" s="13">
        <f t="shared" si="7"/>
        <v>0</v>
      </c>
      <c r="Z64" s="14">
        <f t="shared" si="7"/>
        <v>69.99966756792695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99.99581766542084</v>
      </c>
      <c r="E66" s="16">
        <f t="shared" si="7"/>
        <v>99.99581766542084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61.05037431894483</v>
      </c>
      <c r="X66" s="16">
        <f t="shared" si="7"/>
        <v>0</v>
      </c>
      <c r="Y66" s="16">
        <f t="shared" si="7"/>
        <v>0</v>
      </c>
      <c r="Z66" s="17">
        <f t="shared" si="7"/>
        <v>99.99581766542084</v>
      </c>
    </row>
    <row r="67" spans="1:26" ht="13.5" hidden="1">
      <c r="A67" s="40" t="s">
        <v>113</v>
      </c>
      <c r="B67" s="23"/>
      <c r="C67" s="23"/>
      <c r="D67" s="24">
        <v>221466260</v>
      </c>
      <c r="E67" s="25">
        <v>221466260</v>
      </c>
      <c r="F67" s="25">
        <v>15239348</v>
      </c>
      <c r="G67" s="25">
        <v>12545401</v>
      </c>
      <c r="H67" s="25"/>
      <c r="I67" s="25">
        <v>27784749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27784749</v>
      </c>
      <c r="W67" s="25">
        <v>55366565</v>
      </c>
      <c r="X67" s="25"/>
      <c r="Y67" s="24"/>
      <c r="Z67" s="26">
        <v>221466260</v>
      </c>
    </row>
    <row r="68" spans="1:26" ht="13.5" hidden="1">
      <c r="A68" s="36" t="s">
        <v>31</v>
      </c>
      <c r="B68" s="18"/>
      <c r="C68" s="18"/>
      <c r="D68" s="19">
        <v>18418132</v>
      </c>
      <c r="E68" s="20">
        <v>18418132</v>
      </c>
      <c r="F68" s="20">
        <v>1062283</v>
      </c>
      <c r="G68" s="20">
        <v>849052</v>
      </c>
      <c r="H68" s="20"/>
      <c r="I68" s="20">
        <v>1911335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1911335</v>
      </c>
      <c r="W68" s="20">
        <v>4604533</v>
      </c>
      <c r="X68" s="20"/>
      <c r="Y68" s="19"/>
      <c r="Z68" s="22">
        <v>18418132</v>
      </c>
    </row>
    <row r="69" spans="1:26" ht="13.5" hidden="1">
      <c r="A69" s="37" t="s">
        <v>32</v>
      </c>
      <c r="B69" s="18"/>
      <c r="C69" s="18"/>
      <c r="D69" s="19">
        <v>192527688</v>
      </c>
      <c r="E69" s="20">
        <v>192527688</v>
      </c>
      <c r="F69" s="20">
        <v>14177065</v>
      </c>
      <c r="G69" s="20">
        <v>11696349</v>
      </c>
      <c r="H69" s="20"/>
      <c r="I69" s="20">
        <v>25873414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25873414</v>
      </c>
      <c r="W69" s="20">
        <v>48131922</v>
      </c>
      <c r="X69" s="20"/>
      <c r="Y69" s="19"/>
      <c r="Z69" s="22">
        <v>192527688</v>
      </c>
    </row>
    <row r="70" spans="1:26" ht="13.5" hidden="1">
      <c r="A70" s="38" t="s">
        <v>107</v>
      </c>
      <c r="B70" s="18"/>
      <c r="C70" s="18"/>
      <c r="D70" s="19">
        <v>97838280</v>
      </c>
      <c r="E70" s="20">
        <v>97838280</v>
      </c>
      <c r="F70" s="20">
        <v>5388659</v>
      </c>
      <c r="G70" s="20">
        <v>5363888</v>
      </c>
      <c r="H70" s="20"/>
      <c r="I70" s="20">
        <v>10752547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10752547</v>
      </c>
      <c r="W70" s="20">
        <v>24459570</v>
      </c>
      <c r="X70" s="20"/>
      <c r="Y70" s="19"/>
      <c r="Z70" s="22">
        <v>97838280</v>
      </c>
    </row>
    <row r="71" spans="1:26" ht="13.5" hidden="1">
      <c r="A71" s="38" t="s">
        <v>108</v>
      </c>
      <c r="B71" s="18"/>
      <c r="C71" s="18"/>
      <c r="D71" s="19">
        <v>47072256</v>
      </c>
      <c r="E71" s="20">
        <v>47072256</v>
      </c>
      <c r="F71" s="20">
        <v>5148531</v>
      </c>
      <c r="G71" s="20">
        <v>2699529</v>
      </c>
      <c r="H71" s="20"/>
      <c r="I71" s="20">
        <v>7848060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7848060</v>
      </c>
      <c r="W71" s="20">
        <v>11768064</v>
      </c>
      <c r="X71" s="20"/>
      <c r="Y71" s="19"/>
      <c r="Z71" s="22">
        <v>47072256</v>
      </c>
    </row>
    <row r="72" spans="1:26" ht="13.5" hidden="1">
      <c r="A72" s="38" t="s">
        <v>109</v>
      </c>
      <c r="B72" s="18"/>
      <c r="C72" s="18"/>
      <c r="D72" s="19">
        <v>19461024</v>
      </c>
      <c r="E72" s="20">
        <v>19461024</v>
      </c>
      <c r="F72" s="20">
        <v>1511643</v>
      </c>
      <c r="G72" s="20">
        <v>1507267</v>
      </c>
      <c r="H72" s="20"/>
      <c r="I72" s="20">
        <v>3018910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3018910</v>
      </c>
      <c r="W72" s="20">
        <v>4865256</v>
      </c>
      <c r="X72" s="20"/>
      <c r="Y72" s="19"/>
      <c r="Z72" s="22">
        <v>19461024</v>
      </c>
    </row>
    <row r="73" spans="1:26" ht="13.5" hidden="1">
      <c r="A73" s="38" t="s">
        <v>110</v>
      </c>
      <c r="B73" s="18"/>
      <c r="C73" s="18"/>
      <c r="D73" s="19">
        <v>28156128</v>
      </c>
      <c r="E73" s="20">
        <v>28156128</v>
      </c>
      <c r="F73" s="20">
        <v>2128232</v>
      </c>
      <c r="G73" s="20">
        <v>2125665</v>
      </c>
      <c r="H73" s="20"/>
      <c r="I73" s="20">
        <v>4253897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4253897</v>
      </c>
      <c r="W73" s="20">
        <v>7039032</v>
      </c>
      <c r="X73" s="20"/>
      <c r="Y73" s="19"/>
      <c r="Z73" s="22">
        <v>28156128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>
        <v>10520440</v>
      </c>
      <c r="E75" s="29">
        <v>10520440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2630110</v>
      </c>
      <c r="X75" s="29"/>
      <c r="Y75" s="28"/>
      <c r="Z75" s="30">
        <v>10520440</v>
      </c>
    </row>
    <row r="76" spans="1:26" ht="13.5" hidden="1">
      <c r="A76" s="41" t="s">
        <v>114</v>
      </c>
      <c r="B76" s="31"/>
      <c r="C76" s="31"/>
      <c r="D76" s="32">
        <v>167345000</v>
      </c>
      <c r="E76" s="33">
        <v>167345000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>
        <v>40811942</v>
      </c>
      <c r="X76" s="33"/>
      <c r="Y76" s="32"/>
      <c r="Z76" s="34">
        <v>167345000</v>
      </c>
    </row>
    <row r="77" spans="1:26" ht="13.5" hidden="1">
      <c r="A77" s="36" t="s">
        <v>31</v>
      </c>
      <c r="B77" s="18"/>
      <c r="C77" s="18"/>
      <c r="D77" s="19">
        <v>12892692</v>
      </c>
      <c r="E77" s="20">
        <v>12892692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>
        <v>3223173</v>
      </c>
      <c r="X77" s="20"/>
      <c r="Y77" s="19"/>
      <c r="Z77" s="22">
        <v>12892692</v>
      </c>
    </row>
    <row r="78" spans="1:26" ht="13.5" hidden="1">
      <c r="A78" s="37" t="s">
        <v>32</v>
      </c>
      <c r="B78" s="18"/>
      <c r="C78" s="18"/>
      <c r="D78" s="19">
        <v>143932308</v>
      </c>
      <c r="E78" s="20">
        <v>143932308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>
        <v>35983077</v>
      </c>
      <c r="X78" s="20"/>
      <c r="Y78" s="19"/>
      <c r="Z78" s="22">
        <v>143932308</v>
      </c>
    </row>
    <row r="79" spans="1:26" ht="13.5" hidden="1">
      <c r="A79" s="38" t="s">
        <v>107</v>
      </c>
      <c r="B79" s="18"/>
      <c r="C79" s="18"/>
      <c r="D79" s="19">
        <v>77650008</v>
      </c>
      <c r="E79" s="20">
        <v>77650008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>
        <v>19412502</v>
      </c>
      <c r="X79" s="20"/>
      <c r="Y79" s="19"/>
      <c r="Z79" s="22">
        <v>77650008</v>
      </c>
    </row>
    <row r="80" spans="1:26" ht="13.5" hidden="1">
      <c r="A80" s="38" t="s">
        <v>108</v>
      </c>
      <c r="B80" s="18"/>
      <c r="C80" s="18"/>
      <c r="D80" s="19">
        <v>32950404</v>
      </c>
      <c r="E80" s="20">
        <v>32950404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8237601</v>
      </c>
      <c r="X80" s="20"/>
      <c r="Y80" s="19"/>
      <c r="Z80" s="22">
        <v>32950404</v>
      </c>
    </row>
    <row r="81" spans="1:26" ht="13.5" hidden="1">
      <c r="A81" s="38" t="s">
        <v>109</v>
      </c>
      <c r="B81" s="18"/>
      <c r="C81" s="18"/>
      <c r="D81" s="19">
        <v>13622700</v>
      </c>
      <c r="E81" s="20">
        <v>13622700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3405675</v>
      </c>
      <c r="X81" s="20"/>
      <c r="Y81" s="19"/>
      <c r="Z81" s="22">
        <v>13622700</v>
      </c>
    </row>
    <row r="82" spans="1:26" ht="13.5" hidden="1">
      <c r="A82" s="38" t="s">
        <v>110</v>
      </c>
      <c r="B82" s="18"/>
      <c r="C82" s="18"/>
      <c r="D82" s="19">
        <v>19709196</v>
      </c>
      <c r="E82" s="20">
        <v>19709196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4927299</v>
      </c>
      <c r="X82" s="20"/>
      <c r="Y82" s="19"/>
      <c r="Z82" s="22">
        <v>19709196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>
        <v>10520000</v>
      </c>
      <c r="E84" s="29">
        <v>10520000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1605692</v>
      </c>
      <c r="X84" s="29"/>
      <c r="Y84" s="28"/>
      <c r="Z84" s="30">
        <v>10520000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2425189</v>
      </c>
      <c r="C7" s="18">
        <v>0</v>
      </c>
      <c r="D7" s="58">
        <v>1668000</v>
      </c>
      <c r="E7" s="59">
        <v>1668000</v>
      </c>
      <c r="F7" s="59">
        <v>33289</v>
      </c>
      <c r="G7" s="59">
        <v>105809</v>
      </c>
      <c r="H7" s="59">
        <v>63188</v>
      </c>
      <c r="I7" s="59">
        <v>202286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202286</v>
      </c>
      <c r="W7" s="59">
        <v>417000</v>
      </c>
      <c r="X7" s="59">
        <v>-214714</v>
      </c>
      <c r="Y7" s="60">
        <v>-51.49</v>
      </c>
      <c r="Z7" s="61">
        <v>1668000</v>
      </c>
    </row>
    <row r="8" spans="1:26" ht="13.5">
      <c r="A8" s="57" t="s">
        <v>34</v>
      </c>
      <c r="B8" s="18">
        <v>100129510</v>
      </c>
      <c r="C8" s="18">
        <v>0</v>
      </c>
      <c r="D8" s="58">
        <v>104076000</v>
      </c>
      <c r="E8" s="59">
        <v>104076000</v>
      </c>
      <c r="F8" s="59">
        <v>42057000</v>
      </c>
      <c r="G8" s="59">
        <v>2540000</v>
      </c>
      <c r="H8" s="59">
        <v>810</v>
      </c>
      <c r="I8" s="59">
        <v>44597810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44597810</v>
      </c>
      <c r="W8" s="59">
        <v>26019000</v>
      </c>
      <c r="X8" s="59">
        <v>18578810</v>
      </c>
      <c r="Y8" s="60">
        <v>71.4</v>
      </c>
      <c r="Z8" s="61">
        <v>104076000</v>
      </c>
    </row>
    <row r="9" spans="1:26" ht="13.5">
      <c r="A9" s="57" t="s">
        <v>35</v>
      </c>
      <c r="B9" s="18">
        <v>1327296</v>
      </c>
      <c r="C9" s="18">
        <v>0</v>
      </c>
      <c r="D9" s="58">
        <v>563976</v>
      </c>
      <c r="E9" s="59">
        <v>563976</v>
      </c>
      <c r="F9" s="59">
        <v>68010</v>
      </c>
      <c r="G9" s="59">
        <v>118549</v>
      </c>
      <c r="H9" s="59">
        <v>74236</v>
      </c>
      <c r="I9" s="59">
        <v>260795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260795</v>
      </c>
      <c r="W9" s="59">
        <v>140994</v>
      </c>
      <c r="X9" s="59">
        <v>119801</v>
      </c>
      <c r="Y9" s="60">
        <v>84.97</v>
      </c>
      <c r="Z9" s="61">
        <v>563976</v>
      </c>
    </row>
    <row r="10" spans="1:26" ht="25.5">
      <c r="A10" s="62" t="s">
        <v>99</v>
      </c>
      <c r="B10" s="63">
        <f>SUM(B5:B9)</f>
        <v>103881995</v>
      </c>
      <c r="C10" s="63">
        <f>SUM(C5:C9)</f>
        <v>0</v>
      </c>
      <c r="D10" s="64">
        <f aca="true" t="shared" si="0" ref="D10:Z10">SUM(D5:D9)</f>
        <v>106307976</v>
      </c>
      <c r="E10" s="65">
        <f t="shared" si="0"/>
        <v>106307976</v>
      </c>
      <c r="F10" s="65">
        <f t="shared" si="0"/>
        <v>42158299</v>
      </c>
      <c r="G10" s="65">
        <f t="shared" si="0"/>
        <v>2764358</v>
      </c>
      <c r="H10" s="65">
        <f t="shared" si="0"/>
        <v>138234</v>
      </c>
      <c r="I10" s="65">
        <f t="shared" si="0"/>
        <v>45060891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45060891</v>
      </c>
      <c r="W10" s="65">
        <f t="shared" si="0"/>
        <v>26576994</v>
      </c>
      <c r="X10" s="65">
        <f t="shared" si="0"/>
        <v>18483897</v>
      </c>
      <c r="Y10" s="66">
        <f>+IF(W10&lt;&gt;0,(X10/W10)*100,0)</f>
        <v>69.5484861832004</v>
      </c>
      <c r="Z10" s="67">
        <f t="shared" si="0"/>
        <v>106307976</v>
      </c>
    </row>
    <row r="11" spans="1:26" ht="13.5">
      <c r="A11" s="57" t="s">
        <v>36</v>
      </c>
      <c r="B11" s="18">
        <v>48001077</v>
      </c>
      <c r="C11" s="18">
        <v>0</v>
      </c>
      <c r="D11" s="58">
        <v>56466000</v>
      </c>
      <c r="E11" s="59">
        <v>56466000</v>
      </c>
      <c r="F11" s="59">
        <v>4303821</v>
      </c>
      <c r="G11" s="59">
        <v>4878915</v>
      </c>
      <c r="H11" s="59">
        <v>4394430</v>
      </c>
      <c r="I11" s="59">
        <v>13577166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13577166</v>
      </c>
      <c r="W11" s="59">
        <v>14116500</v>
      </c>
      <c r="X11" s="59">
        <v>-539334</v>
      </c>
      <c r="Y11" s="60">
        <v>-3.82</v>
      </c>
      <c r="Z11" s="61">
        <v>56466000</v>
      </c>
    </row>
    <row r="12" spans="1:26" ht="13.5">
      <c r="A12" s="57" t="s">
        <v>37</v>
      </c>
      <c r="B12" s="18">
        <v>8121452</v>
      </c>
      <c r="C12" s="18">
        <v>0</v>
      </c>
      <c r="D12" s="58">
        <v>8373642</v>
      </c>
      <c r="E12" s="59">
        <v>8373642</v>
      </c>
      <c r="F12" s="59">
        <v>671143</v>
      </c>
      <c r="G12" s="59">
        <v>670497</v>
      </c>
      <c r="H12" s="59">
        <v>675261</v>
      </c>
      <c r="I12" s="59">
        <v>2016901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2016901</v>
      </c>
      <c r="W12" s="59">
        <v>2093411</v>
      </c>
      <c r="X12" s="59">
        <v>-76510</v>
      </c>
      <c r="Y12" s="60">
        <v>-3.65</v>
      </c>
      <c r="Z12" s="61">
        <v>8373642</v>
      </c>
    </row>
    <row r="13" spans="1:26" ht="13.5">
      <c r="A13" s="57" t="s">
        <v>100</v>
      </c>
      <c r="B13" s="18">
        <v>-106879</v>
      </c>
      <c r="C13" s="18">
        <v>0</v>
      </c>
      <c r="D13" s="58">
        <v>6027000</v>
      </c>
      <c r="E13" s="59">
        <v>6027000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1506750</v>
      </c>
      <c r="X13" s="59">
        <v>-1506750</v>
      </c>
      <c r="Y13" s="60">
        <v>-100</v>
      </c>
      <c r="Z13" s="61">
        <v>6027000</v>
      </c>
    </row>
    <row r="14" spans="1:26" ht="13.5">
      <c r="A14" s="57" t="s">
        <v>38</v>
      </c>
      <c r="B14" s="18">
        <v>3112081</v>
      </c>
      <c r="C14" s="18">
        <v>0</v>
      </c>
      <c r="D14" s="58">
        <v>2582857</v>
      </c>
      <c r="E14" s="59">
        <v>2582857</v>
      </c>
      <c r="F14" s="59">
        <v>222041</v>
      </c>
      <c r="G14" s="59">
        <v>222041</v>
      </c>
      <c r="H14" s="59">
        <v>222041</v>
      </c>
      <c r="I14" s="59">
        <v>666123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666123</v>
      </c>
      <c r="W14" s="59">
        <v>645714</v>
      </c>
      <c r="X14" s="59">
        <v>20409</v>
      </c>
      <c r="Y14" s="60">
        <v>3.16</v>
      </c>
      <c r="Z14" s="61">
        <v>2582857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4450000</v>
      </c>
      <c r="C16" s="18">
        <v>0</v>
      </c>
      <c r="D16" s="58">
        <v>4450000</v>
      </c>
      <c r="E16" s="59">
        <v>4450000</v>
      </c>
      <c r="F16" s="59">
        <v>0</v>
      </c>
      <c r="G16" s="59">
        <v>2500000</v>
      </c>
      <c r="H16" s="59">
        <v>0</v>
      </c>
      <c r="I16" s="59">
        <v>2500000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2500000</v>
      </c>
      <c r="W16" s="59">
        <v>1112500</v>
      </c>
      <c r="X16" s="59">
        <v>1387500</v>
      </c>
      <c r="Y16" s="60">
        <v>124.72</v>
      </c>
      <c r="Z16" s="61">
        <v>4450000</v>
      </c>
    </row>
    <row r="17" spans="1:26" ht="13.5">
      <c r="A17" s="57" t="s">
        <v>41</v>
      </c>
      <c r="B17" s="18">
        <v>37273168</v>
      </c>
      <c r="C17" s="18">
        <v>0</v>
      </c>
      <c r="D17" s="58">
        <v>26964700</v>
      </c>
      <c r="E17" s="59">
        <v>26964700</v>
      </c>
      <c r="F17" s="59">
        <v>2573694</v>
      </c>
      <c r="G17" s="59">
        <v>2072382</v>
      </c>
      <c r="H17" s="59">
        <v>2577857</v>
      </c>
      <c r="I17" s="59">
        <v>7223933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7223933</v>
      </c>
      <c r="W17" s="59">
        <v>6741175</v>
      </c>
      <c r="X17" s="59">
        <v>482758</v>
      </c>
      <c r="Y17" s="60">
        <v>7.16</v>
      </c>
      <c r="Z17" s="61">
        <v>26964700</v>
      </c>
    </row>
    <row r="18" spans="1:26" ht="13.5">
      <c r="A18" s="69" t="s">
        <v>42</v>
      </c>
      <c r="B18" s="70">
        <f>SUM(B11:B17)</f>
        <v>100850899</v>
      </c>
      <c r="C18" s="70">
        <f>SUM(C11:C17)</f>
        <v>0</v>
      </c>
      <c r="D18" s="71">
        <f aca="true" t="shared" si="1" ref="D18:Z18">SUM(D11:D17)</f>
        <v>104864199</v>
      </c>
      <c r="E18" s="72">
        <f t="shared" si="1"/>
        <v>104864199</v>
      </c>
      <c r="F18" s="72">
        <f t="shared" si="1"/>
        <v>7770699</v>
      </c>
      <c r="G18" s="72">
        <f t="shared" si="1"/>
        <v>10343835</v>
      </c>
      <c r="H18" s="72">
        <f t="shared" si="1"/>
        <v>7869589</v>
      </c>
      <c r="I18" s="72">
        <f t="shared" si="1"/>
        <v>25984123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25984123</v>
      </c>
      <c r="W18" s="72">
        <f t="shared" si="1"/>
        <v>26216050</v>
      </c>
      <c r="X18" s="72">
        <f t="shared" si="1"/>
        <v>-231927</v>
      </c>
      <c r="Y18" s="66">
        <f>+IF(W18&lt;&gt;0,(X18/W18)*100,0)</f>
        <v>-0.8846756090257686</v>
      </c>
      <c r="Z18" s="73">
        <f t="shared" si="1"/>
        <v>104864199</v>
      </c>
    </row>
    <row r="19" spans="1:26" ht="13.5">
      <c r="A19" s="69" t="s">
        <v>43</v>
      </c>
      <c r="B19" s="74">
        <f>+B10-B18</f>
        <v>3031096</v>
      </c>
      <c r="C19" s="74">
        <f>+C10-C18</f>
        <v>0</v>
      </c>
      <c r="D19" s="75">
        <f aca="true" t="shared" si="2" ref="D19:Z19">+D10-D18</f>
        <v>1443777</v>
      </c>
      <c r="E19" s="76">
        <f t="shared" si="2"/>
        <v>1443777</v>
      </c>
      <c r="F19" s="76">
        <f t="shared" si="2"/>
        <v>34387600</v>
      </c>
      <c r="G19" s="76">
        <f t="shared" si="2"/>
        <v>-7579477</v>
      </c>
      <c r="H19" s="76">
        <f t="shared" si="2"/>
        <v>-7731355</v>
      </c>
      <c r="I19" s="76">
        <f t="shared" si="2"/>
        <v>19076768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19076768</v>
      </c>
      <c r="W19" s="76">
        <f>IF(E10=E18,0,W10-W18)</f>
        <v>360944</v>
      </c>
      <c r="X19" s="76">
        <f t="shared" si="2"/>
        <v>18715824</v>
      </c>
      <c r="Y19" s="77">
        <f>+IF(W19&lt;&gt;0,(X19/W19)*100,0)</f>
        <v>5185.243140210116</v>
      </c>
      <c r="Z19" s="78">
        <f t="shared" si="2"/>
        <v>1443777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3031096</v>
      </c>
      <c r="C22" s="85">
        <f>SUM(C19:C21)</f>
        <v>0</v>
      </c>
      <c r="D22" s="86">
        <f aca="true" t="shared" si="3" ref="D22:Z22">SUM(D19:D21)</f>
        <v>1443777</v>
      </c>
      <c r="E22" s="87">
        <f t="shared" si="3"/>
        <v>1443777</v>
      </c>
      <c r="F22" s="87">
        <f t="shared" si="3"/>
        <v>34387600</v>
      </c>
      <c r="G22" s="87">
        <f t="shared" si="3"/>
        <v>-7579477</v>
      </c>
      <c r="H22" s="87">
        <f t="shared" si="3"/>
        <v>-7731355</v>
      </c>
      <c r="I22" s="87">
        <f t="shared" si="3"/>
        <v>19076768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19076768</v>
      </c>
      <c r="W22" s="87">
        <f t="shared" si="3"/>
        <v>360944</v>
      </c>
      <c r="X22" s="87">
        <f t="shared" si="3"/>
        <v>18715824</v>
      </c>
      <c r="Y22" s="88">
        <f>+IF(W22&lt;&gt;0,(X22/W22)*100,0)</f>
        <v>5185.243140210116</v>
      </c>
      <c r="Z22" s="89">
        <f t="shared" si="3"/>
        <v>1443777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3031096</v>
      </c>
      <c r="C24" s="74">
        <f>SUM(C22:C23)</f>
        <v>0</v>
      </c>
      <c r="D24" s="75">
        <f aca="true" t="shared" si="4" ref="D24:Z24">SUM(D22:D23)</f>
        <v>1443777</v>
      </c>
      <c r="E24" s="76">
        <f t="shared" si="4"/>
        <v>1443777</v>
      </c>
      <c r="F24" s="76">
        <f t="shared" si="4"/>
        <v>34387600</v>
      </c>
      <c r="G24" s="76">
        <f t="shared" si="4"/>
        <v>-7579477</v>
      </c>
      <c r="H24" s="76">
        <f t="shared" si="4"/>
        <v>-7731355</v>
      </c>
      <c r="I24" s="76">
        <f t="shared" si="4"/>
        <v>19076768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19076768</v>
      </c>
      <c r="W24" s="76">
        <f t="shared" si="4"/>
        <v>360944</v>
      </c>
      <c r="X24" s="76">
        <f t="shared" si="4"/>
        <v>18715824</v>
      </c>
      <c r="Y24" s="77">
        <f>+IF(W24&lt;&gt;0,(X24/W24)*100,0)</f>
        <v>5185.243140210116</v>
      </c>
      <c r="Z24" s="78">
        <f t="shared" si="4"/>
        <v>1443777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1838437</v>
      </c>
      <c r="C27" s="21">
        <v>0</v>
      </c>
      <c r="D27" s="98">
        <v>3975100</v>
      </c>
      <c r="E27" s="99">
        <v>3975100</v>
      </c>
      <c r="F27" s="99">
        <v>67168</v>
      </c>
      <c r="G27" s="99">
        <v>39064</v>
      </c>
      <c r="H27" s="99">
        <v>64389</v>
      </c>
      <c r="I27" s="99">
        <v>170621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170621</v>
      </c>
      <c r="W27" s="99">
        <v>993775</v>
      </c>
      <c r="X27" s="99">
        <v>-823154</v>
      </c>
      <c r="Y27" s="100">
        <v>-82.83</v>
      </c>
      <c r="Z27" s="101">
        <v>3975100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1838437</v>
      </c>
      <c r="C31" s="18">
        <v>0</v>
      </c>
      <c r="D31" s="58">
        <v>3975100</v>
      </c>
      <c r="E31" s="59">
        <v>3975100</v>
      </c>
      <c r="F31" s="59">
        <v>67168</v>
      </c>
      <c r="G31" s="59">
        <v>39064</v>
      </c>
      <c r="H31" s="59">
        <v>64389</v>
      </c>
      <c r="I31" s="59">
        <v>170621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170621</v>
      </c>
      <c r="W31" s="59">
        <v>993775</v>
      </c>
      <c r="X31" s="59">
        <v>-823154</v>
      </c>
      <c r="Y31" s="60">
        <v>-82.83</v>
      </c>
      <c r="Z31" s="61">
        <v>3975100</v>
      </c>
    </row>
    <row r="32" spans="1:26" ht="13.5">
      <c r="A32" s="69" t="s">
        <v>50</v>
      </c>
      <c r="B32" s="21">
        <f>SUM(B28:B31)</f>
        <v>1838437</v>
      </c>
      <c r="C32" s="21">
        <f>SUM(C28:C31)</f>
        <v>0</v>
      </c>
      <c r="D32" s="98">
        <f aca="true" t="shared" si="5" ref="D32:Z32">SUM(D28:D31)</f>
        <v>3975100</v>
      </c>
      <c r="E32" s="99">
        <f t="shared" si="5"/>
        <v>3975100</v>
      </c>
      <c r="F32" s="99">
        <f t="shared" si="5"/>
        <v>67168</v>
      </c>
      <c r="G32" s="99">
        <f t="shared" si="5"/>
        <v>39064</v>
      </c>
      <c r="H32" s="99">
        <f t="shared" si="5"/>
        <v>64389</v>
      </c>
      <c r="I32" s="99">
        <f t="shared" si="5"/>
        <v>170621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170621</v>
      </c>
      <c r="W32" s="99">
        <f t="shared" si="5"/>
        <v>993775</v>
      </c>
      <c r="X32" s="99">
        <f t="shared" si="5"/>
        <v>-823154</v>
      </c>
      <c r="Y32" s="100">
        <f>+IF(W32&lt;&gt;0,(X32/W32)*100,0)</f>
        <v>-82.83102311891525</v>
      </c>
      <c r="Z32" s="101">
        <f t="shared" si="5"/>
        <v>3975100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37289723</v>
      </c>
      <c r="C35" s="18">
        <v>0</v>
      </c>
      <c r="D35" s="58">
        <v>19520602</v>
      </c>
      <c r="E35" s="59">
        <v>19520602</v>
      </c>
      <c r="F35" s="59">
        <v>78393371</v>
      </c>
      <c r="G35" s="59">
        <v>59125451</v>
      </c>
      <c r="H35" s="59">
        <v>59298811</v>
      </c>
      <c r="I35" s="59">
        <v>59298811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59298811</v>
      </c>
      <c r="W35" s="59">
        <v>4880151</v>
      </c>
      <c r="X35" s="59">
        <v>54418660</v>
      </c>
      <c r="Y35" s="60">
        <v>1115.1</v>
      </c>
      <c r="Z35" s="61">
        <v>19520602</v>
      </c>
    </row>
    <row r="36" spans="1:26" ht="13.5">
      <c r="A36" s="57" t="s">
        <v>53</v>
      </c>
      <c r="B36" s="18">
        <v>76346515</v>
      </c>
      <c r="C36" s="18">
        <v>0</v>
      </c>
      <c r="D36" s="58">
        <v>86934398</v>
      </c>
      <c r="E36" s="59">
        <v>86934398</v>
      </c>
      <c r="F36" s="59">
        <v>84612611</v>
      </c>
      <c r="G36" s="59">
        <v>76346515</v>
      </c>
      <c r="H36" s="59">
        <v>76410905</v>
      </c>
      <c r="I36" s="59">
        <v>76410905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76410905</v>
      </c>
      <c r="W36" s="59">
        <v>21733600</v>
      </c>
      <c r="X36" s="59">
        <v>54677305</v>
      </c>
      <c r="Y36" s="60">
        <v>251.58</v>
      </c>
      <c r="Z36" s="61">
        <v>86934398</v>
      </c>
    </row>
    <row r="37" spans="1:26" ht="13.5">
      <c r="A37" s="57" t="s">
        <v>54</v>
      </c>
      <c r="B37" s="18">
        <v>9778086</v>
      </c>
      <c r="C37" s="18">
        <v>0</v>
      </c>
      <c r="D37" s="58">
        <v>7768000</v>
      </c>
      <c r="E37" s="59">
        <v>7768000</v>
      </c>
      <c r="F37" s="59">
        <v>8382978</v>
      </c>
      <c r="G37" s="59">
        <v>8896079</v>
      </c>
      <c r="H37" s="59">
        <v>25363369</v>
      </c>
      <c r="I37" s="59">
        <v>25363369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25363369</v>
      </c>
      <c r="W37" s="59">
        <v>1942000</v>
      </c>
      <c r="X37" s="59">
        <v>23421369</v>
      </c>
      <c r="Y37" s="60">
        <v>1206.04</v>
      </c>
      <c r="Z37" s="61">
        <v>7768000</v>
      </c>
    </row>
    <row r="38" spans="1:26" ht="13.5">
      <c r="A38" s="57" t="s">
        <v>55</v>
      </c>
      <c r="B38" s="18">
        <v>22366898</v>
      </c>
      <c r="C38" s="18">
        <v>0</v>
      </c>
      <c r="D38" s="58">
        <v>19737000</v>
      </c>
      <c r="E38" s="59">
        <v>19737000</v>
      </c>
      <c r="F38" s="59">
        <v>22629858</v>
      </c>
      <c r="G38" s="59">
        <v>21922816</v>
      </c>
      <c r="H38" s="59">
        <v>21922816</v>
      </c>
      <c r="I38" s="59">
        <v>21922816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21922816</v>
      </c>
      <c r="W38" s="59">
        <v>4934250</v>
      </c>
      <c r="X38" s="59">
        <v>16988566</v>
      </c>
      <c r="Y38" s="60">
        <v>344.3</v>
      </c>
      <c r="Z38" s="61">
        <v>19737000</v>
      </c>
    </row>
    <row r="39" spans="1:26" ht="13.5">
      <c r="A39" s="57" t="s">
        <v>56</v>
      </c>
      <c r="B39" s="18">
        <v>81491254</v>
      </c>
      <c r="C39" s="18">
        <v>0</v>
      </c>
      <c r="D39" s="58">
        <v>78950000</v>
      </c>
      <c r="E39" s="59">
        <v>78950000</v>
      </c>
      <c r="F39" s="59">
        <v>131993146</v>
      </c>
      <c r="G39" s="59">
        <v>104653071</v>
      </c>
      <c r="H39" s="59">
        <v>88423531</v>
      </c>
      <c r="I39" s="59">
        <v>88423531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88423531</v>
      </c>
      <c r="W39" s="59">
        <v>19737500</v>
      </c>
      <c r="X39" s="59">
        <v>68686031</v>
      </c>
      <c r="Y39" s="60">
        <v>348</v>
      </c>
      <c r="Z39" s="61">
        <v>78950000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12680516</v>
      </c>
      <c r="C42" s="18">
        <v>0</v>
      </c>
      <c r="D42" s="58">
        <v>6886900</v>
      </c>
      <c r="E42" s="59">
        <v>6886900</v>
      </c>
      <c r="F42" s="59">
        <v>-416154</v>
      </c>
      <c r="G42" s="59">
        <v>2662035</v>
      </c>
      <c r="H42" s="59">
        <v>2334064</v>
      </c>
      <c r="I42" s="59">
        <v>4579945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4579945</v>
      </c>
      <c r="W42" s="59">
        <v>18017100</v>
      </c>
      <c r="X42" s="59">
        <v>-13437155</v>
      </c>
      <c r="Y42" s="60">
        <v>-74.58</v>
      </c>
      <c r="Z42" s="61">
        <v>6886900</v>
      </c>
    </row>
    <row r="43" spans="1:26" ht="13.5">
      <c r="A43" s="57" t="s">
        <v>59</v>
      </c>
      <c r="B43" s="18">
        <v>-15716361</v>
      </c>
      <c r="C43" s="18">
        <v>0</v>
      </c>
      <c r="D43" s="58">
        <v>-474983</v>
      </c>
      <c r="E43" s="59">
        <v>-474983</v>
      </c>
      <c r="F43" s="59">
        <v>-67168</v>
      </c>
      <c r="G43" s="59">
        <v>-39064</v>
      </c>
      <c r="H43" s="59">
        <v>-64390</v>
      </c>
      <c r="I43" s="59">
        <v>-170622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-170622</v>
      </c>
      <c r="W43" s="59">
        <v>1646000</v>
      </c>
      <c r="X43" s="59">
        <v>-1816622</v>
      </c>
      <c r="Y43" s="60">
        <v>-110.37</v>
      </c>
      <c r="Z43" s="61">
        <v>-474983</v>
      </c>
    </row>
    <row r="44" spans="1:26" ht="13.5">
      <c r="A44" s="57" t="s">
        <v>60</v>
      </c>
      <c r="B44" s="18">
        <v>-1044830</v>
      </c>
      <c r="C44" s="18">
        <v>0</v>
      </c>
      <c r="D44" s="58">
        <v>-1847000</v>
      </c>
      <c r="E44" s="59">
        <v>-1847000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-1847000</v>
      </c>
    </row>
    <row r="45" spans="1:26" ht="13.5">
      <c r="A45" s="69" t="s">
        <v>61</v>
      </c>
      <c r="B45" s="21">
        <v>11034621</v>
      </c>
      <c r="C45" s="21">
        <v>0</v>
      </c>
      <c r="D45" s="98">
        <v>37022407</v>
      </c>
      <c r="E45" s="99">
        <v>37022407</v>
      </c>
      <c r="F45" s="99">
        <v>3452382</v>
      </c>
      <c r="G45" s="99">
        <v>6075353</v>
      </c>
      <c r="H45" s="99">
        <v>8345027</v>
      </c>
      <c r="I45" s="99">
        <v>8345027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8345027</v>
      </c>
      <c r="W45" s="99">
        <v>52120590</v>
      </c>
      <c r="X45" s="99">
        <v>-43775563</v>
      </c>
      <c r="Y45" s="100">
        <v>-83.99</v>
      </c>
      <c r="Z45" s="101">
        <v>37022407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751826</v>
      </c>
      <c r="Z49" s="129">
        <v>751826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925126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925126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>
        <v>769874</v>
      </c>
      <c r="C67" s="23"/>
      <c r="D67" s="24">
        <v>483976</v>
      </c>
      <c r="E67" s="25">
        <v>483976</v>
      </c>
      <c r="F67" s="25">
        <v>64862</v>
      </c>
      <c r="G67" s="25">
        <v>64866</v>
      </c>
      <c r="H67" s="25">
        <v>64866</v>
      </c>
      <c r="I67" s="25">
        <v>194594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194594</v>
      </c>
      <c r="W67" s="25">
        <v>120994</v>
      </c>
      <c r="X67" s="25"/>
      <c r="Y67" s="24"/>
      <c r="Z67" s="26">
        <v>483976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107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108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109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110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>
        <v>769874</v>
      </c>
      <c r="C75" s="27"/>
      <c r="D75" s="28">
        <v>483976</v>
      </c>
      <c r="E75" s="29">
        <v>483976</v>
      </c>
      <c r="F75" s="29">
        <v>64862</v>
      </c>
      <c r="G75" s="29">
        <v>64866</v>
      </c>
      <c r="H75" s="29">
        <v>64866</v>
      </c>
      <c r="I75" s="29">
        <v>194594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194594</v>
      </c>
      <c r="W75" s="29">
        <v>120994</v>
      </c>
      <c r="X75" s="29"/>
      <c r="Y75" s="28"/>
      <c r="Z75" s="30">
        <v>483976</v>
      </c>
    </row>
    <row r="76" spans="1:26" ht="13.5" hidden="1">
      <c r="A76" s="41" t="s">
        <v>114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107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108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109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110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33194514</v>
      </c>
      <c r="C5" s="18">
        <v>0</v>
      </c>
      <c r="D5" s="58">
        <v>26809042</v>
      </c>
      <c r="E5" s="59">
        <v>26809042</v>
      </c>
      <c r="F5" s="59">
        <v>1164380</v>
      </c>
      <c r="G5" s="59">
        <v>36949148</v>
      </c>
      <c r="H5" s="59">
        <v>0</v>
      </c>
      <c r="I5" s="59">
        <v>38113528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38113528</v>
      </c>
      <c r="W5" s="59">
        <v>6702261</v>
      </c>
      <c r="X5" s="59">
        <v>31411267</v>
      </c>
      <c r="Y5" s="60">
        <v>468.67</v>
      </c>
      <c r="Z5" s="61">
        <v>26809042</v>
      </c>
    </row>
    <row r="6" spans="1:26" ht="13.5">
      <c r="A6" s="57" t="s">
        <v>32</v>
      </c>
      <c r="B6" s="18">
        <v>101690187</v>
      </c>
      <c r="C6" s="18">
        <v>0</v>
      </c>
      <c r="D6" s="58">
        <v>120951755</v>
      </c>
      <c r="E6" s="59">
        <v>120951755</v>
      </c>
      <c r="F6" s="59">
        <v>10041241</v>
      </c>
      <c r="G6" s="59">
        <v>12350743</v>
      </c>
      <c r="H6" s="59">
        <v>7696794</v>
      </c>
      <c r="I6" s="59">
        <v>30088778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30088778</v>
      </c>
      <c r="W6" s="59">
        <v>30237939</v>
      </c>
      <c r="X6" s="59">
        <v>-149161</v>
      </c>
      <c r="Y6" s="60">
        <v>-0.49</v>
      </c>
      <c r="Z6" s="61">
        <v>120951755</v>
      </c>
    </row>
    <row r="7" spans="1:26" ht="13.5">
      <c r="A7" s="57" t="s">
        <v>33</v>
      </c>
      <c r="B7" s="18">
        <v>2311523</v>
      </c>
      <c r="C7" s="18">
        <v>0</v>
      </c>
      <c r="D7" s="58">
        <v>600000</v>
      </c>
      <c r="E7" s="59">
        <v>600000</v>
      </c>
      <c r="F7" s="59">
        <v>134699</v>
      </c>
      <c r="G7" s="59">
        <v>0</v>
      </c>
      <c r="H7" s="59">
        <v>25364</v>
      </c>
      <c r="I7" s="59">
        <v>160063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160063</v>
      </c>
      <c r="W7" s="59">
        <v>150000</v>
      </c>
      <c r="X7" s="59">
        <v>10063</v>
      </c>
      <c r="Y7" s="60">
        <v>6.71</v>
      </c>
      <c r="Z7" s="61">
        <v>600000</v>
      </c>
    </row>
    <row r="8" spans="1:26" ht="13.5">
      <c r="A8" s="57" t="s">
        <v>34</v>
      </c>
      <c r="B8" s="18">
        <v>168858000</v>
      </c>
      <c r="C8" s="18">
        <v>0</v>
      </c>
      <c r="D8" s="58">
        <v>172834650</v>
      </c>
      <c r="E8" s="59">
        <v>172834650</v>
      </c>
      <c r="F8" s="59">
        <v>59460515</v>
      </c>
      <c r="G8" s="59">
        <v>0</v>
      </c>
      <c r="H8" s="59">
        <v>490099</v>
      </c>
      <c r="I8" s="59">
        <v>59950614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59950614</v>
      </c>
      <c r="W8" s="59">
        <v>43208663</v>
      </c>
      <c r="X8" s="59">
        <v>16741951</v>
      </c>
      <c r="Y8" s="60">
        <v>38.75</v>
      </c>
      <c r="Z8" s="61">
        <v>172834650</v>
      </c>
    </row>
    <row r="9" spans="1:26" ht="13.5">
      <c r="A9" s="57" t="s">
        <v>35</v>
      </c>
      <c r="B9" s="18">
        <v>33913243</v>
      </c>
      <c r="C9" s="18">
        <v>0</v>
      </c>
      <c r="D9" s="58">
        <v>50746087</v>
      </c>
      <c r="E9" s="59">
        <v>50746087</v>
      </c>
      <c r="F9" s="59">
        <v>271157</v>
      </c>
      <c r="G9" s="59">
        <v>1615203</v>
      </c>
      <c r="H9" s="59">
        <v>1615989</v>
      </c>
      <c r="I9" s="59">
        <v>3502349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3502349</v>
      </c>
      <c r="W9" s="59">
        <v>12686522</v>
      </c>
      <c r="X9" s="59">
        <v>-9184173</v>
      </c>
      <c r="Y9" s="60">
        <v>-72.39</v>
      </c>
      <c r="Z9" s="61">
        <v>50746087</v>
      </c>
    </row>
    <row r="10" spans="1:26" ht="25.5">
      <c r="A10" s="62" t="s">
        <v>99</v>
      </c>
      <c r="B10" s="63">
        <f>SUM(B5:B9)</f>
        <v>339967467</v>
      </c>
      <c r="C10" s="63">
        <f>SUM(C5:C9)</f>
        <v>0</v>
      </c>
      <c r="D10" s="64">
        <f aca="true" t="shared" si="0" ref="D10:Z10">SUM(D5:D9)</f>
        <v>371941534</v>
      </c>
      <c r="E10" s="65">
        <f t="shared" si="0"/>
        <v>371941534</v>
      </c>
      <c r="F10" s="65">
        <f t="shared" si="0"/>
        <v>71071992</v>
      </c>
      <c r="G10" s="65">
        <f t="shared" si="0"/>
        <v>50915094</v>
      </c>
      <c r="H10" s="65">
        <f t="shared" si="0"/>
        <v>9828246</v>
      </c>
      <c r="I10" s="65">
        <f t="shared" si="0"/>
        <v>131815332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131815332</v>
      </c>
      <c r="W10" s="65">
        <f t="shared" si="0"/>
        <v>92985385</v>
      </c>
      <c r="X10" s="65">
        <f t="shared" si="0"/>
        <v>38829947</v>
      </c>
      <c r="Y10" s="66">
        <f>+IF(W10&lt;&gt;0,(X10/W10)*100,0)</f>
        <v>41.75919366253095</v>
      </c>
      <c r="Z10" s="67">
        <f t="shared" si="0"/>
        <v>371941534</v>
      </c>
    </row>
    <row r="11" spans="1:26" ht="13.5">
      <c r="A11" s="57" t="s">
        <v>36</v>
      </c>
      <c r="B11" s="18">
        <v>128148255</v>
      </c>
      <c r="C11" s="18">
        <v>0</v>
      </c>
      <c r="D11" s="58">
        <v>123170428</v>
      </c>
      <c r="E11" s="59">
        <v>123170428</v>
      </c>
      <c r="F11" s="59">
        <v>10408814</v>
      </c>
      <c r="G11" s="59">
        <v>10722085</v>
      </c>
      <c r="H11" s="59">
        <v>10005602</v>
      </c>
      <c r="I11" s="59">
        <v>31136501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31136501</v>
      </c>
      <c r="W11" s="59">
        <v>30792607</v>
      </c>
      <c r="X11" s="59">
        <v>343894</v>
      </c>
      <c r="Y11" s="60">
        <v>1.12</v>
      </c>
      <c r="Z11" s="61">
        <v>123170428</v>
      </c>
    </row>
    <row r="12" spans="1:26" ht="13.5">
      <c r="A12" s="57" t="s">
        <v>37</v>
      </c>
      <c r="B12" s="18">
        <v>11081717</v>
      </c>
      <c r="C12" s="18">
        <v>0</v>
      </c>
      <c r="D12" s="58">
        <v>8943752</v>
      </c>
      <c r="E12" s="59">
        <v>8943752</v>
      </c>
      <c r="F12" s="59">
        <v>708658</v>
      </c>
      <c r="G12" s="59">
        <v>710872</v>
      </c>
      <c r="H12" s="59">
        <v>711521</v>
      </c>
      <c r="I12" s="59">
        <v>2131051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2131051</v>
      </c>
      <c r="W12" s="59">
        <v>2235938</v>
      </c>
      <c r="X12" s="59">
        <v>-104887</v>
      </c>
      <c r="Y12" s="60">
        <v>-4.69</v>
      </c>
      <c r="Z12" s="61">
        <v>8943752</v>
      </c>
    </row>
    <row r="13" spans="1:26" ht="13.5">
      <c r="A13" s="57" t="s">
        <v>100</v>
      </c>
      <c r="B13" s="18">
        <v>208622216</v>
      </c>
      <c r="C13" s="18">
        <v>0</v>
      </c>
      <c r="D13" s="58">
        <v>165501084</v>
      </c>
      <c r="E13" s="59">
        <v>165501084</v>
      </c>
      <c r="F13" s="59">
        <v>13742330</v>
      </c>
      <c r="G13" s="59">
        <v>0</v>
      </c>
      <c r="H13" s="59">
        <v>0</v>
      </c>
      <c r="I13" s="59">
        <v>13742330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13742330</v>
      </c>
      <c r="W13" s="59">
        <v>41375271</v>
      </c>
      <c r="X13" s="59">
        <v>-27632941</v>
      </c>
      <c r="Y13" s="60">
        <v>-66.79</v>
      </c>
      <c r="Z13" s="61">
        <v>165501084</v>
      </c>
    </row>
    <row r="14" spans="1:26" ht="13.5">
      <c r="A14" s="57" t="s">
        <v>38</v>
      </c>
      <c r="B14" s="18">
        <v>1265372</v>
      </c>
      <c r="C14" s="18">
        <v>0</v>
      </c>
      <c r="D14" s="58">
        <v>1880000</v>
      </c>
      <c r="E14" s="59">
        <v>1880000</v>
      </c>
      <c r="F14" s="59">
        <v>489</v>
      </c>
      <c r="G14" s="59">
        <v>2917</v>
      </c>
      <c r="H14" s="59">
        <v>4693</v>
      </c>
      <c r="I14" s="59">
        <v>8099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8099</v>
      </c>
      <c r="W14" s="59">
        <v>470000</v>
      </c>
      <c r="X14" s="59">
        <v>-461901</v>
      </c>
      <c r="Y14" s="60">
        <v>-98.28</v>
      </c>
      <c r="Z14" s="61">
        <v>1880000</v>
      </c>
    </row>
    <row r="15" spans="1:26" ht="13.5">
      <c r="A15" s="57" t="s">
        <v>39</v>
      </c>
      <c r="B15" s="18">
        <v>48436867</v>
      </c>
      <c r="C15" s="18">
        <v>0</v>
      </c>
      <c r="D15" s="58">
        <v>54000000</v>
      </c>
      <c r="E15" s="59">
        <v>54000000</v>
      </c>
      <c r="F15" s="59">
        <v>6954920</v>
      </c>
      <c r="G15" s="59">
        <v>7177176</v>
      </c>
      <c r="H15" s="59">
        <v>6135877</v>
      </c>
      <c r="I15" s="59">
        <v>20267973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20267973</v>
      </c>
      <c r="W15" s="59">
        <v>13500000</v>
      </c>
      <c r="X15" s="59">
        <v>6767973</v>
      </c>
      <c r="Y15" s="60">
        <v>50.13</v>
      </c>
      <c r="Z15" s="61">
        <v>54000000</v>
      </c>
    </row>
    <row r="16" spans="1:26" ht="13.5">
      <c r="A16" s="68" t="s">
        <v>40</v>
      </c>
      <c r="B16" s="18">
        <v>8132606</v>
      </c>
      <c r="C16" s="18">
        <v>0</v>
      </c>
      <c r="D16" s="58">
        <v>15665000</v>
      </c>
      <c r="E16" s="59">
        <v>15665000</v>
      </c>
      <c r="F16" s="59">
        <v>4350</v>
      </c>
      <c r="G16" s="59">
        <v>22094</v>
      </c>
      <c r="H16" s="59">
        <v>409153</v>
      </c>
      <c r="I16" s="59">
        <v>435597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435597</v>
      </c>
      <c r="W16" s="59">
        <v>3916250</v>
      </c>
      <c r="X16" s="59">
        <v>-3480653</v>
      </c>
      <c r="Y16" s="60">
        <v>-88.88</v>
      </c>
      <c r="Z16" s="61">
        <v>15665000</v>
      </c>
    </row>
    <row r="17" spans="1:26" ht="13.5">
      <c r="A17" s="57" t="s">
        <v>41</v>
      </c>
      <c r="B17" s="18">
        <v>165086253</v>
      </c>
      <c r="C17" s="18">
        <v>0</v>
      </c>
      <c r="D17" s="58">
        <v>124605731</v>
      </c>
      <c r="E17" s="59">
        <v>124605731</v>
      </c>
      <c r="F17" s="59">
        <v>11242340</v>
      </c>
      <c r="G17" s="59">
        <v>3152367</v>
      </c>
      <c r="H17" s="59">
        <v>6977520</v>
      </c>
      <c r="I17" s="59">
        <v>21372227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21372227</v>
      </c>
      <c r="W17" s="59">
        <v>31151433</v>
      </c>
      <c r="X17" s="59">
        <v>-9779206</v>
      </c>
      <c r="Y17" s="60">
        <v>-31.39</v>
      </c>
      <c r="Z17" s="61">
        <v>124605731</v>
      </c>
    </row>
    <row r="18" spans="1:26" ht="13.5">
      <c r="A18" s="69" t="s">
        <v>42</v>
      </c>
      <c r="B18" s="70">
        <f>SUM(B11:B17)</f>
        <v>570773286</v>
      </c>
      <c r="C18" s="70">
        <f>SUM(C11:C17)</f>
        <v>0</v>
      </c>
      <c r="D18" s="71">
        <f aca="true" t="shared" si="1" ref="D18:Z18">SUM(D11:D17)</f>
        <v>493765995</v>
      </c>
      <c r="E18" s="72">
        <f t="shared" si="1"/>
        <v>493765995</v>
      </c>
      <c r="F18" s="72">
        <f t="shared" si="1"/>
        <v>43061901</v>
      </c>
      <c r="G18" s="72">
        <f t="shared" si="1"/>
        <v>21787511</v>
      </c>
      <c r="H18" s="72">
        <f t="shared" si="1"/>
        <v>24244366</v>
      </c>
      <c r="I18" s="72">
        <f t="shared" si="1"/>
        <v>89093778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89093778</v>
      </c>
      <c r="W18" s="72">
        <f t="shared" si="1"/>
        <v>123441499</v>
      </c>
      <c r="X18" s="72">
        <f t="shared" si="1"/>
        <v>-34347721</v>
      </c>
      <c r="Y18" s="66">
        <f>+IF(W18&lt;&gt;0,(X18/W18)*100,0)</f>
        <v>-27.825100374064643</v>
      </c>
      <c r="Z18" s="73">
        <f t="shared" si="1"/>
        <v>493765995</v>
      </c>
    </row>
    <row r="19" spans="1:26" ht="13.5">
      <c r="A19" s="69" t="s">
        <v>43</v>
      </c>
      <c r="B19" s="74">
        <f>+B10-B18</f>
        <v>-230805819</v>
      </c>
      <c r="C19" s="74">
        <f>+C10-C18</f>
        <v>0</v>
      </c>
      <c r="D19" s="75">
        <f aca="true" t="shared" si="2" ref="D19:Z19">+D10-D18</f>
        <v>-121824461</v>
      </c>
      <c r="E19" s="76">
        <f t="shared" si="2"/>
        <v>-121824461</v>
      </c>
      <c r="F19" s="76">
        <f t="shared" si="2"/>
        <v>28010091</v>
      </c>
      <c r="G19" s="76">
        <f t="shared" si="2"/>
        <v>29127583</v>
      </c>
      <c r="H19" s="76">
        <f t="shared" si="2"/>
        <v>-14416120</v>
      </c>
      <c r="I19" s="76">
        <f t="shared" si="2"/>
        <v>42721554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42721554</v>
      </c>
      <c r="W19" s="76">
        <f>IF(E10=E18,0,W10-W18)</f>
        <v>-30456114</v>
      </c>
      <c r="X19" s="76">
        <f t="shared" si="2"/>
        <v>73177668</v>
      </c>
      <c r="Y19" s="77">
        <f>+IF(W19&lt;&gt;0,(X19/W19)*100,0)</f>
        <v>-240.2725048901511</v>
      </c>
      <c r="Z19" s="78">
        <f t="shared" si="2"/>
        <v>-121824461</v>
      </c>
    </row>
    <row r="20" spans="1:26" ht="13.5">
      <c r="A20" s="57" t="s">
        <v>44</v>
      </c>
      <c r="B20" s="18">
        <v>104815394</v>
      </c>
      <c r="C20" s="18">
        <v>0</v>
      </c>
      <c r="D20" s="58">
        <v>68887248</v>
      </c>
      <c r="E20" s="59">
        <v>68887248</v>
      </c>
      <c r="F20" s="59">
        <v>26323000</v>
      </c>
      <c r="G20" s="59">
        <v>0</v>
      </c>
      <c r="H20" s="59">
        <v>3357410</v>
      </c>
      <c r="I20" s="59">
        <v>29680410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29680410</v>
      </c>
      <c r="W20" s="59">
        <v>17221812</v>
      </c>
      <c r="X20" s="59">
        <v>12458598</v>
      </c>
      <c r="Y20" s="60">
        <v>72.34</v>
      </c>
      <c r="Z20" s="61">
        <v>68887248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-125990425</v>
      </c>
      <c r="C22" s="85">
        <f>SUM(C19:C21)</f>
        <v>0</v>
      </c>
      <c r="D22" s="86">
        <f aca="true" t="shared" si="3" ref="D22:Z22">SUM(D19:D21)</f>
        <v>-52937213</v>
      </c>
      <c r="E22" s="87">
        <f t="shared" si="3"/>
        <v>-52937213</v>
      </c>
      <c r="F22" s="87">
        <f t="shared" si="3"/>
        <v>54333091</v>
      </c>
      <c r="G22" s="87">
        <f t="shared" si="3"/>
        <v>29127583</v>
      </c>
      <c r="H22" s="87">
        <f t="shared" si="3"/>
        <v>-11058710</v>
      </c>
      <c r="I22" s="87">
        <f t="shared" si="3"/>
        <v>72401964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72401964</v>
      </c>
      <c r="W22" s="87">
        <f t="shared" si="3"/>
        <v>-13234302</v>
      </c>
      <c r="X22" s="87">
        <f t="shared" si="3"/>
        <v>85636266</v>
      </c>
      <c r="Y22" s="88">
        <f>+IF(W22&lt;&gt;0,(X22/W22)*100,0)</f>
        <v>-647.0780703054834</v>
      </c>
      <c r="Z22" s="89">
        <f t="shared" si="3"/>
        <v>-52937213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-125990425</v>
      </c>
      <c r="C24" s="74">
        <f>SUM(C22:C23)</f>
        <v>0</v>
      </c>
      <c r="D24" s="75">
        <f aca="true" t="shared" si="4" ref="D24:Z24">SUM(D22:D23)</f>
        <v>-52937213</v>
      </c>
      <c r="E24" s="76">
        <f t="shared" si="4"/>
        <v>-52937213</v>
      </c>
      <c r="F24" s="76">
        <f t="shared" si="4"/>
        <v>54333091</v>
      </c>
      <c r="G24" s="76">
        <f t="shared" si="4"/>
        <v>29127583</v>
      </c>
      <c r="H24" s="76">
        <f t="shared" si="4"/>
        <v>-11058710</v>
      </c>
      <c r="I24" s="76">
        <f t="shared" si="4"/>
        <v>72401964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72401964</v>
      </c>
      <c r="W24" s="76">
        <f t="shared" si="4"/>
        <v>-13234302</v>
      </c>
      <c r="X24" s="76">
        <f t="shared" si="4"/>
        <v>85636266</v>
      </c>
      <c r="Y24" s="77">
        <f>+IF(W24&lt;&gt;0,(X24/W24)*100,0)</f>
        <v>-647.0780703054834</v>
      </c>
      <c r="Z24" s="78">
        <f t="shared" si="4"/>
        <v>-52937213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80108796</v>
      </c>
      <c r="E27" s="99">
        <v>80108796</v>
      </c>
      <c r="F27" s="99">
        <v>114152</v>
      </c>
      <c r="G27" s="99">
        <v>6976218</v>
      </c>
      <c r="H27" s="99">
        <v>7255755</v>
      </c>
      <c r="I27" s="99">
        <v>14346125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14346125</v>
      </c>
      <c r="W27" s="99">
        <v>20027199</v>
      </c>
      <c r="X27" s="99">
        <v>-5681074</v>
      </c>
      <c r="Y27" s="100">
        <v>-28.37</v>
      </c>
      <c r="Z27" s="101">
        <v>80108796</v>
      </c>
    </row>
    <row r="28" spans="1:26" ht="13.5">
      <c r="A28" s="102" t="s">
        <v>44</v>
      </c>
      <c r="B28" s="18">
        <v>0</v>
      </c>
      <c r="C28" s="18">
        <v>0</v>
      </c>
      <c r="D28" s="58">
        <v>70508796</v>
      </c>
      <c r="E28" s="59">
        <v>70508796</v>
      </c>
      <c r="F28" s="59">
        <v>114152</v>
      </c>
      <c r="G28" s="59">
        <v>6976218</v>
      </c>
      <c r="H28" s="59">
        <v>7255755</v>
      </c>
      <c r="I28" s="59">
        <v>14346125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14346125</v>
      </c>
      <c r="W28" s="59">
        <v>17627199</v>
      </c>
      <c r="X28" s="59">
        <v>-3281074</v>
      </c>
      <c r="Y28" s="60">
        <v>-18.61</v>
      </c>
      <c r="Z28" s="61">
        <v>70508796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9600000</v>
      </c>
      <c r="E31" s="59">
        <v>9600000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2400000</v>
      </c>
      <c r="X31" s="59">
        <v>-2400000</v>
      </c>
      <c r="Y31" s="60">
        <v>-100</v>
      </c>
      <c r="Z31" s="61">
        <v>9600000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80108796</v>
      </c>
      <c r="E32" s="99">
        <f t="shared" si="5"/>
        <v>80108796</v>
      </c>
      <c r="F32" s="99">
        <f t="shared" si="5"/>
        <v>114152</v>
      </c>
      <c r="G32" s="99">
        <f t="shared" si="5"/>
        <v>6976218</v>
      </c>
      <c r="H32" s="99">
        <f t="shared" si="5"/>
        <v>7255755</v>
      </c>
      <c r="I32" s="99">
        <f t="shared" si="5"/>
        <v>14346125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14346125</v>
      </c>
      <c r="W32" s="99">
        <f t="shared" si="5"/>
        <v>20027199</v>
      </c>
      <c r="X32" s="99">
        <f t="shared" si="5"/>
        <v>-5681074</v>
      </c>
      <c r="Y32" s="100">
        <f>+IF(W32&lt;&gt;0,(X32/W32)*100,0)</f>
        <v>-28.366792580430243</v>
      </c>
      <c r="Z32" s="101">
        <f t="shared" si="5"/>
        <v>80108796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91560323</v>
      </c>
      <c r="C35" s="18">
        <v>0</v>
      </c>
      <c r="D35" s="58">
        <v>71389000</v>
      </c>
      <c r="E35" s="59">
        <v>71389000</v>
      </c>
      <c r="F35" s="59">
        <v>149716960</v>
      </c>
      <c r="G35" s="59">
        <v>137986032</v>
      </c>
      <c r="H35" s="59">
        <v>103557963</v>
      </c>
      <c r="I35" s="59">
        <v>103557963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103557963</v>
      </c>
      <c r="W35" s="59">
        <v>17847250</v>
      </c>
      <c r="X35" s="59">
        <v>85710713</v>
      </c>
      <c r="Y35" s="60">
        <v>480.25</v>
      </c>
      <c r="Z35" s="61">
        <v>71389000</v>
      </c>
    </row>
    <row r="36" spans="1:26" ht="13.5">
      <c r="A36" s="57" t="s">
        <v>53</v>
      </c>
      <c r="B36" s="18">
        <v>3673103494</v>
      </c>
      <c r="C36" s="18">
        <v>0</v>
      </c>
      <c r="D36" s="58">
        <v>2062476000</v>
      </c>
      <c r="E36" s="59">
        <v>2062476000</v>
      </c>
      <c r="F36" s="59">
        <v>2201920137</v>
      </c>
      <c r="G36" s="59">
        <v>3607311873</v>
      </c>
      <c r="H36" s="59">
        <v>3632571988</v>
      </c>
      <c r="I36" s="59">
        <v>3632571988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3632571988</v>
      </c>
      <c r="W36" s="59">
        <v>515619000</v>
      </c>
      <c r="X36" s="59">
        <v>3116952988</v>
      </c>
      <c r="Y36" s="60">
        <v>604.51</v>
      </c>
      <c r="Z36" s="61">
        <v>2062476000</v>
      </c>
    </row>
    <row r="37" spans="1:26" ht="13.5">
      <c r="A37" s="57" t="s">
        <v>54</v>
      </c>
      <c r="B37" s="18">
        <v>49466234</v>
      </c>
      <c r="C37" s="18">
        <v>0</v>
      </c>
      <c r="D37" s="58">
        <v>84038000</v>
      </c>
      <c r="E37" s="59">
        <v>84038000</v>
      </c>
      <c r="F37" s="59">
        <v>67852198</v>
      </c>
      <c r="G37" s="59">
        <v>30590422</v>
      </c>
      <c r="H37" s="59">
        <v>35902593</v>
      </c>
      <c r="I37" s="59">
        <v>35902593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35902593</v>
      </c>
      <c r="W37" s="59">
        <v>21009500</v>
      </c>
      <c r="X37" s="59">
        <v>14893093</v>
      </c>
      <c r="Y37" s="60">
        <v>70.89</v>
      </c>
      <c r="Z37" s="61">
        <v>84038000</v>
      </c>
    </row>
    <row r="38" spans="1:26" ht="13.5">
      <c r="A38" s="57" t="s">
        <v>55</v>
      </c>
      <c r="B38" s="18">
        <v>70601093</v>
      </c>
      <c r="C38" s="18">
        <v>0</v>
      </c>
      <c r="D38" s="58">
        <v>22643000</v>
      </c>
      <c r="E38" s="59">
        <v>22643000</v>
      </c>
      <c r="F38" s="59">
        <v>11923643</v>
      </c>
      <c r="G38" s="59">
        <v>70601093</v>
      </c>
      <c r="H38" s="59">
        <v>71315991</v>
      </c>
      <c r="I38" s="59">
        <v>71315991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71315991</v>
      </c>
      <c r="W38" s="59">
        <v>5660750</v>
      </c>
      <c r="X38" s="59">
        <v>65655241</v>
      </c>
      <c r="Y38" s="60">
        <v>1159.83</v>
      </c>
      <c r="Z38" s="61">
        <v>22643000</v>
      </c>
    </row>
    <row r="39" spans="1:26" ht="13.5">
      <c r="A39" s="57" t="s">
        <v>56</v>
      </c>
      <c r="B39" s="18">
        <v>3644596490</v>
      </c>
      <c r="C39" s="18">
        <v>0</v>
      </c>
      <c r="D39" s="58">
        <v>2027184000</v>
      </c>
      <c r="E39" s="59">
        <v>2027184000</v>
      </c>
      <c r="F39" s="59">
        <v>2271861256</v>
      </c>
      <c r="G39" s="59">
        <v>3644106390</v>
      </c>
      <c r="H39" s="59">
        <v>3628911367</v>
      </c>
      <c r="I39" s="59">
        <v>3628911367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3628911367</v>
      </c>
      <c r="W39" s="59">
        <v>506796000</v>
      </c>
      <c r="X39" s="59">
        <v>3122115367</v>
      </c>
      <c r="Y39" s="60">
        <v>616.05</v>
      </c>
      <c r="Z39" s="61">
        <v>2027184000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108977011</v>
      </c>
      <c r="C42" s="18">
        <v>0</v>
      </c>
      <c r="D42" s="58">
        <v>118917353</v>
      </c>
      <c r="E42" s="59">
        <v>118917353</v>
      </c>
      <c r="F42" s="59">
        <v>76994464</v>
      </c>
      <c r="G42" s="59">
        <v>-18037960</v>
      </c>
      <c r="H42" s="59">
        <v>-7567479</v>
      </c>
      <c r="I42" s="59">
        <v>51389025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51389025</v>
      </c>
      <c r="W42" s="59">
        <v>45788828</v>
      </c>
      <c r="X42" s="59">
        <v>5600197</v>
      </c>
      <c r="Y42" s="60">
        <v>12.23</v>
      </c>
      <c r="Z42" s="61">
        <v>118917353</v>
      </c>
    </row>
    <row r="43" spans="1:26" ht="13.5">
      <c r="A43" s="57" t="s">
        <v>59</v>
      </c>
      <c r="B43" s="18">
        <v>-91183181</v>
      </c>
      <c r="C43" s="18">
        <v>0</v>
      </c>
      <c r="D43" s="58">
        <v>-80105000</v>
      </c>
      <c r="E43" s="59">
        <v>-80105000</v>
      </c>
      <c r="F43" s="59">
        <v>-114152</v>
      </c>
      <c r="G43" s="59">
        <v>-8141026</v>
      </c>
      <c r="H43" s="59">
        <v>-78582</v>
      </c>
      <c r="I43" s="59">
        <v>-8333760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-8333760</v>
      </c>
      <c r="W43" s="59">
        <v>-20027250</v>
      </c>
      <c r="X43" s="59">
        <v>11693490</v>
      </c>
      <c r="Y43" s="60">
        <v>-58.39</v>
      </c>
      <c r="Z43" s="61">
        <v>-80105000</v>
      </c>
    </row>
    <row r="44" spans="1:26" ht="13.5">
      <c r="A44" s="57" t="s">
        <v>60</v>
      </c>
      <c r="B44" s="18">
        <v>-2093445</v>
      </c>
      <c r="C44" s="18">
        <v>0</v>
      </c>
      <c r="D44" s="58">
        <v>-972000</v>
      </c>
      <c r="E44" s="59">
        <v>-972000</v>
      </c>
      <c r="F44" s="59">
        <v>-17521</v>
      </c>
      <c r="G44" s="59">
        <v>-143464</v>
      </c>
      <c r="H44" s="59">
        <v>-50001</v>
      </c>
      <c r="I44" s="59">
        <v>-210986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-210986</v>
      </c>
      <c r="W44" s="59">
        <v>0</v>
      </c>
      <c r="X44" s="59">
        <v>-210986</v>
      </c>
      <c r="Y44" s="60">
        <v>0</v>
      </c>
      <c r="Z44" s="61">
        <v>-972000</v>
      </c>
    </row>
    <row r="45" spans="1:26" ht="13.5">
      <c r="A45" s="69" t="s">
        <v>61</v>
      </c>
      <c r="B45" s="21">
        <v>22491497</v>
      </c>
      <c r="C45" s="21">
        <v>0</v>
      </c>
      <c r="D45" s="98">
        <v>37840354</v>
      </c>
      <c r="E45" s="99">
        <v>37840354</v>
      </c>
      <c r="F45" s="99">
        <v>97486914</v>
      </c>
      <c r="G45" s="99">
        <v>71164464</v>
      </c>
      <c r="H45" s="99">
        <v>63468402</v>
      </c>
      <c r="I45" s="99">
        <v>63468402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63468402</v>
      </c>
      <c r="W45" s="99">
        <v>25761579</v>
      </c>
      <c r="X45" s="99">
        <v>37706823</v>
      </c>
      <c r="Y45" s="100">
        <v>146.37</v>
      </c>
      <c r="Z45" s="101">
        <v>37840354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12051301</v>
      </c>
      <c r="C49" s="51">
        <v>0</v>
      </c>
      <c r="D49" s="128">
        <v>13096229</v>
      </c>
      <c r="E49" s="53">
        <v>9172720</v>
      </c>
      <c r="F49" s="53">
        <v>0</v>
      </c>
      <c r="G49" s="53">
        <v>0</v>
      </c>
      <c r="H49" s="53">
        <v>0</v>
      </c>
      <c r="I49" s="53">
        <v>3294040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2991905</v>
      </c>
      <c r="W49" s="53">
        <v>3301303</v>
      </c>
      <c r="X49" s="53">
        <v>-10405507</v>
      </c>
      <c r="Y49" s="53">
        <v>174978880</v>
      </c>
      <c r="Z49" s="129">
        <v>208480871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236093</v>
      </c>
      <c r="C51" s="51">
        <v>0</v>
      </c>
      <c r="D51" s="128">
        <v>119402</v>
      </c>
      <c r="E51" s="53">
        <v>252219</v>
      </c>
      <c r="F51" s="53">
        <v>0</v>
      </c>
      <c r="G51" s="53">
        <v>0</v>
      </c>
      <c r="H51" s="53">
        <v>0</v>
      </c>
      <c r="I51" s="53">
        <v>21153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18635</v>
      </c>
      <c r="W51" s="53">
        <v>-143223</v>
      </c>
      <c r="X51" s="53">
        <v>-76945</v>
      </c>
      <c r="Y51" s="53">
        <v>338391</v>
      </c>
      <c r="Z51" s="129">
        <v>765725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58.13155120602968</v>
      </c>
      <c r="C58" s="5">
        <f>IF(C67=0,0,+(C76/C67)*100)</f>
        <v>0</v>
      </c>
      <c r="D58" s="6">
        <f aca="true" t="shared" si="6" ref="D58:Z58">IF(D67=0,0,+(D76/D67)*100)</f>
        <v>71.17058099148824</v>
      </c>
      <c r="E58" s="7">
        <f t="shared" si="6"/>
        <v>71.17058099148824</v>
      </c>
      <c r="F58" s="7">
        <f t="shared" si="6"/>
        <v>51.180046157192</v>
      </c>
      <c r="G58" s="7">
        <f t="shared" si="6"/>
        <v>12.883118603819534</v>
      </c>
      <c r="H58" s="7">
        <f t="shared" si="6"/>
        <v>192.38511210776008</v>
      </c>
      <c r="I58" s="7">
        <f t="shared" si="6"/>
        <v>42.08134271548297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42.08134271548297</v>
      </c>
      <c r="W58" s="7">
        <f t="shared" si="6"/>
        <v>81.03023388733625</v>
      </c>
      <c r="X58" s="7">
        <f t="shared" si="6"/>
        <v>0</v>
      </c>
      <c r="Y58" s="7">
        <f t="shared" si="6"/>
        <v>0</v>
      </c>
      <c r="Z58" s="8">
        <f t="shared" si="6"/>
        <v>71.17058099148824</v>
      </c>
    </row>
    <row r="59" spans="1:26" ht="13.5">
      <c r="A59" s="36" t="s">
        <v>31</v>
      </c>
      <c r="B59" s="9">
        <f aca="true" t="shared" si="7" ref="B59:Z66">IF(B68=0,0,+(B77/B68)*100)</f>
        <v>104.5410124094602</v>
      </c>
      <c r="C59" s="9">
        <f t="shared" si="7"/>
        <v>0</v>
      </c>
      <c r="D59" s="2">
        <f t="shared" si="7"/>
        <v>79.9998746691508</v>
      </c>
      <c r="E59" s="10">
        <f t="shared" si="7"/>
        <v>79.9998746691508</v>
      </c>
      <c r="F59" s="10">
        <f t="shared" si="7"/>
        <v>100</v>
      </c>
      <c r="G59" s="10">
        <f t="shared" si="7"/>
        <v>2.4067483233984177</v>
      </c>
      <c r="H59" s="10">
        <f t="shared" si="7"/>
        <v>0</v>
      </c>
      <c r="I59" s="10">
        <f t="shared" si="7"/>
        <v>34.205589679339056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34.205589679339056</v>
      </c>
      <c r="W59" s="10">
        <f t="shared" si="7"/>
        <v>80.56982561556467</v>
      </c>
      <c r="X59" s="10">
        <f t="shared" si="7"/>
        <v>0</v>
      </c>
      <c r="Y59" s="10">
        <f t="shared" si="7"/>
        <v>0</v>
      </c>
      <c r="Z59" s="11">
        <f t="shared" si="7"/>
        <v>79.9998746691508</v>
      </c>
    </row>
    <row r="60" spans="1:26" ht="13.5">
      <c r="A60" s="37" t="s">
        <v>32</v>
      </c>
      <c r="B60" s="12">
        <f t="shared" si="7"/>
        <v>59.264901341955444</v>
      </c>
      <c r="C60" s="12">
        <f t="shared" si="7"/>
        <v>0</v>
      </c>
      <c r="D60" s="3">
        <f t="shared" si="7"/>
        <v>69.99996982267848</v>
      </c>
      <c r="E60" s="13">
        <f t="shared" si="7"/>
        <v>69.99996982267848</v>
      </c>
      <c r="F60" s="13">
        <f t="shared" si="7"/>
        <v>45.51889552297371</v>
      </c>
      <c r="G60" s="13">
        <f t="shared" si="7"/>
        <v>45.736811137597144</v>
      </c>
      <c r="H60" s="13">
        <f t="shared" si="7"/>
        <v>86.76681485823838</v>
      </c>
      <c r="I60" s="13">
        <f t="shared" si="7"/>
        <v>56.159678535299776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56.159678535299776</v>
      </c>
      <c r="W60" s="13">
        <f t="shared" si="7"/>
        <v>84.36420881727422</v>
      </c>
      <c r="X60" s="13">
        <f t="shared" si="7"/>
        <v>0</v>
      </c>
      <c r="Y60" s="13">
        <f t="shared" si="7"/>
        <v>0</v>
      </c>
      <c r="Z60" s="14">
        <f t="shared" si="7"/>
        <v>69.99996982267848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69.99994446553926</v>
      </c>
      <c r="E61" s="13">
        <f t="shared" si="7"/>
        <v>69.99994446553926</v>
      </c>
      <c r="F61" s="13">
        <f t="shared" si="7"/>
        <v>105.07231456146049</v>
      </c>
      <c r="G61" s="13">
        <f t="shared" si="7"/>
        <v>59.26313485815818</v>
      </c>
      <c r="H61" s="13">
        <f t="shared" si="7"/>
        <v>229.9053140378936</v>
      </c>
      <c r="I61" s="13">
        <f t="shared" si="7"/>
        <v>100.43346398023468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100.43346398023468</v>
      </c>
      <c r="W61" s="13">
        <f t="shared" si="7"/>
        <v>109.41117821516019</v>
      </c>
      <c r="X61" s="13">
        <f t="shared" si="7"/>
        <v>0</v>
      </c>
      <c r="Y61" s="13">
        <f t="shared" si="7"/>
        <v>0</v>
      </c>
      <c r="Z61" s="14">
        <f t="shared" si="7"/>
        <v>69.99994446553926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70.00000036457953</v>
      </c>
      <c r="E62" s="13">
        <f t="shared" si="7"/>
        <v>70.00000036457953</v>
      </c>
      <c r="F62" s="13">
        <f t="shared" si="7"/>
        <v>19.98390737079759</v>
      </c>
      <c r="G62" s="13">
        <f t="shared" si="7"/>
        <v>34.839329788800114</v>
      </c>
      <c r="H62" s="13">
        <f t="shared" si="7"/>
        <v>13.352922359619193</v>
      </c>
      <c r="I62" s="13">
        <f t="shared" si="7"/>
        <v>21.728806450232618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21.728806450232618</v>
      </c>
      <c r="W62" s="13">
        <f t="shared" si="7"/>
        <v>46.66618250502318</v>
      </c>
      <c r="X62" s="13">
        <f t="shared" si="7"/>
        <v>0</v>
      </c>
      <c r="Y62" s="13">
        <f t="shared" si="7"/>
        <v>0</v>
      </c>
      <c r="Z62" s="14">
        <f t="shared" si="7"/>
        <v>70.00000036457953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70.00000131194048</v>
      </c>
      <c r="E63" s="13">
        <f t="shared" si="7"/>
        <v>70.00000131194048</v>
      </c>
      <c r="F63" s="13">
        <f t="shared" si="7"/>
        <v>10.371252933404921</v>
      </c>
      <c r="G63" s="13">
        <f t="shared" si="7"/>
        <v>17.684822213661214</v>
      </c>
      <c r="H63" s="13">
        <f t="shared" si="7"/>
        <v>30.8250128276078</v>
      </c>
      <c r="I63" s="13">
        <f t="shared" si="7"/>
        <v>18.806018029762388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18.806018029762388</v>
      </c>
      <c r="W63" s="13">
        <f t="shared" si="7"/>
        <v>69.99999212835814</v>
      </c>
      <c r="X63" s="13">
        <f t="shared" si="7"/>
        <v>0</v>
      </c>
      <c r="Y63" s="13">
        <f t="shared" si="7"/>
        <v>0</v>
      </c>
      <c r="Z63" s="14">
        <f t="shared" si="7"/>
        <v>70.00000131194048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69.99998162112688</v>
      </c>
      <c r="E64" s="13">
        <f t="shared" si="7"/>
        <v>69.99998162112688</v>
      </c>
      <c r="F64" s="13">
        <f t="shared" si="7"/>
        <v>13.30040264632493</v>
      </c>
      <c r="G64" s="13">
        <f t="shared" si="7"/>
        <v>22.383723835364545</v>
      </c>
      <c r="H64" s="13">
        <f t="shared" si="7"/>
        <v>35.265169961534134</v>
      </c>
      <c r="I64" s="13">
        <f t="shared" si="7"/>
        <v>22.72666885466269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22.72666885466269</v>
      </c>
      <c r="W64" s="13">
        <f t="shared" si="7"/>
        <v>69.99997772257927</v>
      </c>
      <c r="X64" s="13">
        <f t="shared" si="7"/>
        <v>0</v>
      </c>
      <c r="Y64" s="13">
        <f t="shared" si="7"/>
        <v>0</v>
      </c>
      <c r="Z64" s="14">
        <f t="shared" si="7"/>
        <v>69.99998162112688</v>
      </c>
    </row>
    <row r="65" spans="1:26" ht="13.5">
      <c r="A65" s="38" t="s">
        <v>111</v>
      </c>
      <c r="B65" s="12">
        <f t="shared" si="7"/>
        <v>31426.494759347133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68</v>
      </c>
      <c r="E66" s="16">
        <f t="shared" si="7"/>
        <v>68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68</v>
      </c>
      <c r="X66" s="16">
        <f t="shared" si="7"/>
        <v>0</v>
      </c>
      <c r="Y66" s="16">
        <f t="shared" si="7"/>
        <v>0</v>
      </c>
      <c r="Z66" s="17">
        <f t="shared" si="7"/>
        <v>68</v>
      </c>
    </row>
    <row r="67" spans="1:26" ht="13.5" hidden="1">
      <c r="A67" s="40" t="s">
        <v>113</v>
      </c>
      <c r="B67" s="23">
        <v>163368202</v>
      </c>
      <c r="C67" s="23"/>
      <c r="D67" s="24">
        <v>177760797</v>
      </c>
      <c r="E67" s="25">
        <v>177760797</v>
      </c>
      <c r="F67" s="25">
        <v>11205621</v>
      </c>
      <c r="G67" s="25">
        <v>50749428</v>
      </c>
      <c r="H67" s="25">
        <v>9180319</v>
      </c>
      <c r="I67" s="25">
        <v>71135368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71135368</v>
      </c>
      <c r="W67" s="25">
        <v>44440200</v>
      </c>
      <c r="X67" s="25"/>
      <c r="Y67" s="24"/>
      <c r="Z67" s="26">
        <v>177760797</v>
      </c>
    </row>
    <row r="68" spans="1:26" ht="13.5" hidden="1">
      <c r="A68" s="36" t="s">
        <v>31</v>
      </c>
      <c r="B68" s="18">
        <v>33194514</v>
      </c>
      <c r="C68" s="18"/>
      <c r="D68" s="19">
        <v>26809042</v>
      </c>
      <c r="E68" s="20">
        <v>26809042</v>
      </c>
      <c r="F68" s="20">
        <v>1164380</v>
      </c>
      <c r="G68" s="20">
        <v>36949148</v>
      </c>
      <c r="H68" s="20"/>
      <c r="I68" s="20">
        <v>38113528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38113528</v>
      </c>
      <c r="W68" s="20">
        <v>6702261</v>
      </c>
      <c r="X68" s="20"/>
      <c r="Y68" s="19"/>
      <c r="Z68" s="22">
        <v>26809042</v>
      </c>
    </row>
    <row r="69" spans="1:26" ht="13.5" hidden="1">
      <c r="A69" s="37" t="s">
        <v>32</v>
      </c>
      <c r="B69" s="18">
        <v>101690187</v>
      </c>
      <c r="C69" s="18"/>
      <c r="D69" s="19">
        <v>120951755</v>
      </c>
      <c r="E69" s="20">
        <v>120951755</v>
      </c>
      <c r="F69" s="20">
        <v>10041241</v>
      </c>
      <c r="G69" s="20">
        <v>12350743</v>
      </c>
      <c r="H69" s="20">
        <v>7696794</v>
      </c>
      <c r="I69" s="20">
        <v>30088778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30088778</v>
      </c>
      <c r="W69" s="20">
        <v>30237939</v>
      </c>
      <c r="X69" s="20"/>
      <c r="Y69" s="19"/>
      <c r="Z69" s="22">
        <v>120951755</v>
      </c>
    </row>
    <row r="70" spans="1:26" ht="13.5" hidden="1">
      <c r="A70" s="38" t="s">
        <v>107</v>
      </c>
      <c r="B70" s="18">
        <v>53417344</v>
      </c>
      <c r="C70" s="18"/>
      <c r="D70" s="19">
        <v>60322905</v>
      </c>
      <c r="E70" s="20">
        <v>60322905</v>
      </c>
      <c r="F70" s="20">
        <v>3632740</v>
      </c>
      <c r="G70" s="20">
        <v>7297319</v>
      </c>
      <c r="H70" s="20">
        <v>2190293</v>
      </c>
      <c r="I70" s="20">
        <v>13120352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13120352</v>
      </c>
      <c r="W70" s="20">
        <v>15080726</v>
      </c>
      <c r="X70" s="20"/>
      <c r="Y70" s="19"/>
      <c r="Z70" s="22">
        <v>60322905</v>
      </c>
    </row>
    <row r="71" spans="1:26" ht="13.5" hidden="1">
      <c r="A71" s="38" t="s">
        <v>108</v>
      </c>
      <c r="B71" s="18">
        <v>20536078</v>
      </c>
      <c r="C71" s="18"/>
      <c r="D71" s="19">
        <v>27428857</v>
      </c>
      <c r="E71" s="20">
        <v>27428857</v>
      </c>
      <c r="F71" s="20">
        <v>2785126</v>
      </c>
      <c r="G71" s="20">
        <v>2092236</v>
      </c>
      <c r="H71" s="20">
        <v>2694706</v>
      </c>
      <c r="I71" s="20">
        <v>7572068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7572068</v>
      </c>
      <c r="W71" s="20">
        <v>6857214</v>
      </c>
      <c r="X71" s="20"/>
      <c r="Y71" s="19"/>
      <c r="Z71" s="22">
        <v>27428857</v>
      </c>
    </row>
    <row r="72" spans="1:26" ht="13.5" hidden="1">
      <c r="A72" s="38" t="s">
        <v>109</v>
      </c>
      <c r="B72" s="18">
        <v>12623030</v>
      </c>
      <c r="C72" s="18"/>
      <c r="D72" s="19">
        <v>15244594</v>
      </c>
      <c r="E72" s="20">
        <v>15244594</v>
      </c>
      <c r="F72" s="20">
        <v>1657630</v>
      </c>
      <c r="G72" s="20">
        <v>1360172</v>
      </c>
      <c r="H72" s="20">
        <v>1290186</v>
      </c>
      <c r="I72" s="20">
        <v>4307988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4307988</v>
      </c>
      <c r="W72" s="20">
        <v>3811149</v>
      </c>
      <c r="X72" s="20"/>
      <c r="Y72" s="19"/>
      <c r="Z72" s="22">
        <v>15244594</v>
      </c>
    </row>
    <row r="73" spans="1:26" ht="13.5" hidden="1">
      <c r="A73" s="38" t="s">
        <v>110</v>
      </c>
      <c r="B73" s="18">
        <v>14921965</v>
      </c>
      <c r="C73" s="18"/>
      <c r="D73" s="19">
        <v>17955399</v>
      </c>
      <c r="E73" s="20">
        <v>17955399</v>
      </c>
      <c r="F73" s="20">
        <v>1965745</v>
      </c>
      <c r="G73" s="20">
        <v>1601016</v>
      </c>
      <c r="H73" s="20">
        <v>1521609</v>
      </c>
      <c r="I73" s="20">
        <v>5088370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5088370</v>
      </c>
      <c r="W73" s="20">
        <v>4488850</v>
      </c>
      <c r="X73" s="20"/>
      <c r="Y73" s="19"/>
      <c r="Z73" s="22">
        <v>17955399</v>
      </c>
    </row>
    <row r="74" spans="1:26" ht="13.5" hidden="1">
      <c r="A74" s="38" t="s">
        <v>111</v>
      </c>
      <c r="B74" s="18">
        <v>191770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>
        <v>28483501</v>
      </c>
      <c r="C75" s="27"/>
      <c r="D75" s="28">
        <v>30000000</v>
      </c>
      <c r="E75" s="29">
        <v>30000000</v>
      </c>
      <c r="F75" s="29"/>
      <c r="G75" s="29">
        <v>1449537</v>
      </c>
      <c r="H75" s="29">
        <v>1483525</v>
      </c>
      <c r="I75" s="29">
        <v>2933062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2933062</v>
      </c>
      <c r="W75" s="29">
        <v>7500000</v>
      </c>
      <c r="X75" s="29"/>
      <c r="Y75" s="28"/>
      <c r="Z75" s="30">
        <v>30000000</v>
      </c>
    </row>
    <row r="76" spans="1:26" ht="13.5" hidden="1">
      <c r="A76" s="41" t="s">
        <v>114</v>
      </c>
      <c r="B76" s="31">
        <v>94968470</v>
      </c>
      <c r="C76" s="31"/>
      <c r="D76" s="32">
        <v>126513392</v>
      </c>
      <c r="E76" s="33">
        <v>126513392</v>
      </c>
      <c r="F76" s="33">
        <v>5735042</v>
      </c>
      <c r="G76" s="33">
        <v>6538109</v>
      </c>
      <c r="H76" s="33">
        <v>17661567</v>
      </c>
      <c r="I76" s="33">
        <v>29934718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29934718</v>
      </c>
      <c r="W76" s="33">
        <v>36009998</v>
      </c>
      <c r="X76" s="33"/>
      <c r="Y76" s="32"/>
      <c r="Z76" s="34">
        <v>126513392</v>
      </c>
    </row>
    <row r="77" spans="1:26" ht="13.5" hidden="1">
      <c r="A77" s="36" t="s">
        <v>31</v>
      </c>
      <c r="B77" s="18">
        <v>34701881</v>
      </c>
      <c r="C77" s="18"/>
      <c r="D77" s="19">
        <v>21447200</v>
      </c>
      <c r="E77" s="20">
        <v>21447200</v>
      </c>
      <c r="F77" s="20">
        <v>1164380</v>
      </c>
      <c r="G77" s="20">
        <v>889273</v>
      </c>
      <c r="H77" s="20">
        <v>10983304</v>
      </c>
      <c r="I77" s="20">
        <v>13036957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13036957</v>
      </c>
      <c r="W77" s="20">
        <v>5400000</v>
      </c>
      <c r="X77" s="20"/>
      <c r="Y77" s="19"/>
      <c r="Z77" s="22">
        <v>21447200</v>
      </c>
    </row>
    <row r="78" spans="1:26" ht="13.5" hidden="1">
      <c r="A78" s="37" t="s">
        <v>32</v>
      </c>
      <c r="B78" s="18">
        <v>60266589</v>
      </c>
      <c r="C78" s="18"/>
      <c r="D78" s="19">
        <v>84666192</v>
      </c>
      <c r="E78" s="20">
        <v>84666192</v>
      </c>
      <c r="F78" s="20">
        <v>4570662</v>
      </c>
      <c r="G78" s="20">
        <v>5648836</v>
      </c>
      <c r="H78" s="20">
        <v>6678263</v>
      </c>
      <c r="I78" s="20">
        <v>16897761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16897761</v>
      </c>
      <c r="W78" s="20">
        <v>25509998</v>
      </c>
      <c r="X78" s="20"/>
      <c r="Y78" s="19"/>
      <c r="Z78" s="22">
        <v>84666192</v>
      </c>
    </row>
    <row r="79" spans="1:26" ht="13.5" hidden="1">
      <c r="A79" s="38" t="s">
        <v>107</v>
      </c>
      <c r="B79" s="18"/>
      <c r="C79" s="18"/>
      <c r="D79" s="19">
        <v>42226000</v>
      </c>
      <c r="E79" s="20">
        <v>42226000</v>
      </c>
      <c r="F79" s="20">
        <v>3817004</v>
      </c>
      <c r="G79" s="20">
        <v>4324620</v>
      </c>
      <c r="H79" s="20">
        <v>5035600</v>
      </c>
      <c r="I79" s="20">
        <v>13177224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13177224</v>
      </c>
      <c r="W79" s="20">
        <v>16500000</v>
      </c>
      <c r="X79" s="20"/>
      <c r="Y79" s="19"/>
      <c r="Z79" s="22">
        <v>42226000</v>
      </c>
    </row>
    <row r="80" spans="1:26" ht="13.5" hidden="1">
      <c r="A80" s="38" t="s">
        <v>108</v>
      </c>
      <c r="B80" s="18"/>
      <c r="C80" s="18"/>
      <c r="D80" s="19">
        <v>19200200</v>
      </c>
      <c r="E80" s="20">
        <v>19200200</v>
      </c>
      <c r="F80" s="20">
        <v>556577</v>
      </c>
      <c r="G80" s="20">
        <v>728921</v>
      </c>
      <c r="H80" s="20">
        <v>359822</v>
      </c>
      <c r="I80" s="20">
        <v>1645320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1645320</v>
      </c>
      <c r="W80" s="20">
        <v>3200000</v>
      </c>
      <c r="X80" s="20"/>
      <c r="Y80" s="19"/>
      <c r="Z80" s="22">
        <v>19200200</v>
      </c>
    </row>
    <row r="81" spans="1:26" ht="13.5" hidden="1">
      <c r="A81" s="38" t="s">
        <v>109</v>
      </c>
      <c r="B81" s="18"/>
      <c r="C81" s="18"/>
      <c r="D81" s="19">
        <v>10671216</v>
      </c>
      <c r="E81" s="20">
        <v>10671216</v>
      </c>
      <c r="F81" s="20">
        <v>171917</v>
      </c>
      <c r="G81" s="20">
        <v>240544</v>
      </c>
      <c r="H81" s="20">
        <v>397700</v>
      </c>
      <c r="I81" s="20">
        <v>810161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810161</v>
      </c>
      <c r="W81" s="20">
        <v>2667804</v>
      </c>
      <c r="X81" s="20"/>
      <c r="Y81" s="19"/>
      <c r="Z81" s="22">
        <v>10671216</v>
      </c>
    </row>
    <row r="82" spans="1:26" ht="13.5" hidden="1">
      <c r="A82" s="38" t="s">
        <v>110</v>
      </c>
      <c r="B82" s="18"/>
      <c r="C82" s="18"/>
      <c r="D82" s="19">
        <v>12568776</v>
      </c>
      <c r="E82" s="20">
        <v>12568776</v>
      </c>
      <c r="F82" s="20">
        <v>261452</v>
      </c>
      <c r="G82" s="20">
        <v>358367</v>
      </c>
      <c r="H82" s="20">
        <v>536598</v>
      </c>
      <c r="I82" s="20">
        <v>1156417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1156417</v>
      </c>
      <c r="W82" s="20">
        <v>3142194</v>
      </c>
      <c r="X82" s="20"/>
      <c r="Y82" s="19"/>
      <c r="Z82" s="22">
        <v>12568776</v>
      </c>
    </row>
    <row r="83" spans="1:26" ht="13.5" hidden="1">
      <c r="A83" s="38" t="s">
        <v>111</v>
      </c>
      <c r="B83" s="18">
        <v>60266589</v>
      </c>
      <c r="C83" s="18"/>
      <c r="D83" s="19"/>
      <c r="E83" s="20"/>
      <c r="F83" s="20">
        <v>-236288</v>
      </c>
      <c r="G83" s="20">
        <v>-3616</v>
      </c>
      <c r="H83" s="20">
        <v>348543</v>
      </c>
      <c r="I83" s="20">
        <v>108639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108639</v>
      </c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>
        <v>20400000</v>
      </c>
      <c r="E84" s="29">
        <v>20400000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5100000</v>
      </c>
      <c r="X84" s="29"/>
      <c r="Y84" s="28"/>
      <c r="Z84" s="30">
        <v>20400000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66850440</v>
      </c>
      <c r="C5" s="18">
        <v>0</v>
      </c>
      <c r="D5" s="58">
        <v>76950000</v>
      </c>
      <c r="E5" s="59">
        <v>76950000</v>
      </c>
      <c r="F5" s="59">
        <v>13304749</v>
      </c>
      <c r="G5" s="59">
        <v>5917168</v>
      </c>
      <c r="H5" s="59">
        <v>5971046</v>
      </c>
      <c r="I5" s="59">
        <v>25192963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25192963</v>
      </c>
      <c r="W5" s="59">
        <v>19237500</v>
      </c>
      <c r="X5" s="59">
        <v>5955463</v>
      </c>
      <c r="Y5" s="60">
        <v>30.96</v>
      </c>
      <c r="Z5" s="61">
        <v>76950000</v>
      </c>
    </row>
    <row r="6" spans="1:26" ht="13.5">
      <c r="A6" s="57" t="s">
        <v>32</v>
      </c>
      <c r="B6" s="18">
        <v>265410619</v>
      </c>
      <c r="C6" s="18">
        <v>0</v>
      </c>
      <c r="D6" s="58">
        <v>301775000</v>
      </c>
      <c r="E6" s="59">
        <v>301775000</v>
      </c>
      <c r="F6" s="59">
        <v>28634944</v>
      </c>
      <c r="G6" s="59">
        <v>28577142</v>
      </c>
      <c r="H6" s="59">
        <v>27332408</v>
      </c>
      <c r="I6" s="59">
        <v>84544494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84544494</v>
      </c>
      <c r="W6" s="59">
        <v>75443750</v>
      </c>
      <c r="X6" s="59">
        <v>9100744</v>
      </c>
      <c r="Y6" s="60">
        <v>12.06</v>
      </c>
      <c r="Z6" s="61">
        <v>301775000</v>
      </c>
    </row>
    <row r="7" spans="1:26" ht="13.5">
      <c r="A7" s="57" t="s">
        <v>33</v>
      </c>
      <c r="B7" s="18">
        <v>11095</v>
      </c>
      <c r="C7" s="18">
        <v>0</v>
      </c>
      <c r="D7" s="58">
        <v>0</v>
      </c>
      <c r="E7" s="59">
        <v>0</v>
      </c>
      <c r="F7" s="59">
        <v>0</v>
      </c>
      <c r="G7" s="59">
        <v>360</v>
      </c>
      <c r="H7" s="59">
        <v>593</v>
      </c>
      <c r="I7" s="59">
        <v>953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953</v>
      </c>
      <c r="W7" s="59">
        <v>0</v>
      </c>
      <c r="X7" s="59">
        <v>953</v>
      </c>
      <c r="Y7" s="60">
        <v>0</v>
      </c>
      <c r="Z7" s="61">
        <v>0</v>
      </c>
    </row>
    <row r="8" spans="1:26" ht="13.5">
      <c r="A8" s="57" t="s">
        <v>34</v>
      </c>
      <c r="B8" s="18">
        <v>132667000</v>
      </c>
      <c r="C8" s="18">
        <v>0</v>
      </c>
      <c r="D8" s="58">
        <v>133174000</v>
      </c>
      <c r="E8" s="59">
        <v>133174000</v>
      </c>
      <c r="F8" s="59">
        <v>55606000</v>
      </c>
      <c r="G8" s="59">
        <v>0</v>
      </c>
      <c r="H8" s="59">
        <v>890000</v>
      </c>
      <c r="I8" s="59">
        <v>56496000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56496000</v>
      </c>
      <c r="W8" s="59">
        <v>33293500</v>
      </c>
      <c r="X8" s="59">
        <v>23202500</v>
      </c>
      <c r="Y8" s="60">
        <v>69.69</v>
      </c>
      <c r="Z8" s="61">
        <v>133174000</v>
      </c>
    </row>
    <row r="9" spans="1:26" ht="13.5">
      <c r="A9" s="57" t="s">
        <v>35</v>
      </c>
      <c r="B9" s="18">
        <v>35946172</v>
      </c>
      <c r="C9" s="18">
        <v>0</v>
      </c>
      <c r="D9" s="58">
        <v>43444000</v>
      </c>
      <c r="E9" s="59">
        <v>43444000</v>
      </c>
      <c r="F9" s="59">
        <v>4056022</v>
      </c>
      <c r="G9" s="59">
        <v>1544832</v>
      </c>
      <c r="H9" s="59">
        <v>4618412</v>
      </c>
      <c r="I9" s="59">
        <v>10219266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10219266</v>
      </c>
      <c r="W9" s="59">
        <v>10861000</v>
      </c>
      <c r="X9" s="59">
        <v>-641734</v>
      </c>
      <c r="Y9" s="60">
        <v>-5.91</v>
      </c>
      <c r="Z9" s="61">
        <v>43444000</v>
      </c>
    </row>
    <row r="10" spans="1:26" ht="25.5">
      <c r="A10" s="62" t="s">
        <v>99</v>
      </c>
      <c r="B10" s="63">
        <f>SUM(B5:B9)</f>
        <v>500885326</v>
      </c>
      <c r="C10" s="63">
        <f>SUM(C5:C9)</f>
        <v>0</v>
      </c>
      <c r="D10" s="64">
        <f aca="true" t="shared" si="0" ref="D10:Z10">SUM(D5:D9)</f>
        <v>555343000</v>
      </c>
      <c r="E10" s="65">
        <f t="shared" si="0"/>
        <v>555343000</v>
      </c>
      <c r="F10" s="65">
        <f t="shared" si="0"/>
        <v>101601715</v>
      </c>
      <c r="G10" s="65">
        <f t="shared" si="0"/>
        <v>36039502</v>
      </c>
      <c r="H10" s="65">
        <f t="shared" si="0"/>
        <v>38812459</v>
      </c>
      <c r="I10" s="65">
        <f t="shared" si="0"/>
        <v>176453676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176453676</v>
      </c>
      <c r="W10" s="65">
        <f t="shared" si="0"/>
        <v>138835750</v>
      </c>
      <c r="X10" s="65">
        <f t="shared" si="0"/>
        <v>37617926</v>
      </c>
      <c r="Y10" s="66">
        <f>+IF(W10&lt;&gt;0,(X10/W10)*100,0)</f>
        <v>27.095273371591972</v>
      </c>
      <c r="Z10" s="67">
        <f t="shared" si="0"/>
        <v>555343000</v>
      </c>
    </row>
    <row r="11" spans="1:26" ht="13.5">
      <c r="A11" s="57" t="s">
        <v>36</v>
      </c>
      <c r="B11" s="18">
        <v>158209029</v>
      </c>
      <c r="C11" s="18">
        <v>0</v>
      </c>
      <c r="D11" s="58">
        <v>161408000</v>
      </c>
      <c r="E11" s="59">
        <v>161408000</v>
      </c>
      <c r="F11" s="59">
        <v>14086763</v>
      </c>
      <c r="G11" s="59">
        <v>14496934</v>
      </c>
      <c r="H11" s="59">
        <v>13751365</v>
      </c>
      <c r="I11" s="59">
        <v>42335062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42335062</v>
      </c>
      <c r="W11" s="59">
        <v>40352000</v>
      </c>
      <c r="X11" s="59">
        <v>1983062</v>
      </c>
      <c r="Y11" s="60">
        <v>4.91</v>
      </c>
      <c r="Z11" s="61">
        <v>161408000</v>
      </c>
    </row>
    <row r="12" spans="1:26" ht="13.5">
      <c r="A12" s="57" t="s">
        <v>37</v>
      </c>
      <c r="B12" s="18">
        <v>13060025</v>
      </c>
      <c r="C12" s="18">
        <v>0</v>
      </c>
      <c r="D12" s="58">
        <v>12671000</v>
      </c>
      <c r="E12" s="59">
        <v>12671000</v>
      </c>
      <c r="F12" s="59">
        <v>647091</v>
      </c>
      <c r="G12" s="59">
        <v>1434455</v>
      </c>
      <c r="H12" s="59">
        <v>1011710</v>
      </c>
      <c r="I12" s="59">
        <v>3093256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3093256</v>
      </c>
      <c r="W12" s="59">
        <v>3167750</v>
      </c>
      <c r="X12" s="59">
        <v>-74494</v>
      </c>
      <c r="Y12" s="60">
        <v>-2.35</v>
      </c>
      <c r="Z12" s="61">
        <v>12671000</v>
      </c>
    </row>
    <row r="13" spans="1:26" ht="13.5">
      <c r="A13" s="57" t="s">
        <v>100</v>
      </c>
      <c r="B13" s="18">
        <v>68534170</v>
      </c>
      <c r="C13" s="18">
        <v>0</v>
      </c>
      <c r="D13" s="58">
        <v>41083000</v>
      </c>
      <c r="E13" s="59">
        <v>41083000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10270750</v>
      </c>
      <c r="X13" s="59">
        <v>-10270750</v>
      </c>
      <c r="Y13" s="60">
        <v>-100</v>
      </c>
      <c r="Z13" s="61">
        <v>41083000</v>
      </c>
    </row>
    <row r="14" spans="1:26" ht="13.5">
      <c r="A14" s="57" t="s">
        <v>38</v>
      </c>
      <c r="B14" s="18">
        <v>15858386</v>
      </c>
      <c r="C14" s="18">
        <v>0</v>
      </c>
      <c r="D14" s="58">
        <v>4734000</v>
      </c>
      <c r="E14" s="59">
        <v>4734000</v>
      </c>
      <c r="F14" s="59">
        <v>0</v>
      </c>
      <c r="G14" s="59">
        <v>0</v>
      </c>
      <c r="H14" s="59">
        <v>1350</v>
      </c>
      <c r="I14" s="59">
        <v>1350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1350</v>
      </c>
      <c r="W14" s="59">
        <v>1183500</v>
      </c>
      <c r="X14" s="59">
        <v>-1182150</v>
      </c>
      <c r="Y14" s="60">
        <v>-99.89</v>
      </c>
      <c r="Z14" s="61">
        <v>4734000</v>
      </c>
    </row>
    <row r="15" spans="1:26" ht="13.5">
      <c r="A15" s="57" t="s">
        <v>39</v>
      </c>
      <c r="B15" s="18">
        <v>134393606</v>
      </c>
      <c r="C15" s="18">
        <v>0</v>
      </c>
      <c r="D15" s="58">
        <v>152550000</v>
      </c>
      <c r="E15" s="59">
        <v>152550000</v>
      </c>
      <c r="F15" s="59">
        <v>1967104</v>
      </c>
      <c r="G15" s="59">
        <v>1868363</v>
      </c>
      <c r="H15" s="59">
        <v>5720411</v>
      </c>
      <c r="I15" s="59">
        <v>9555878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9555878</v>
      </c>
      <c r="W15" s="59">
        <v>38137500</v>
      </c>
      <c r="X15" s="59">
        <v>-28581622</v>
      </c>
      <c r="Y15" s="60">
        <v>-74.94</v>
      </c>
      <c r="Z15" s="61">
        <v>152550000</v>
      </c>
    </row>
    <row r="16" spans="1:26" ht="13.5">
      <c r="A16" s="68" t="s">
        <v>40</v>
      </c>
      <c r="B16" s="18">
        <v>9138285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205460402</v>
      </c>
      <c r="C17" s="18">
        <v>0</v>
      </c>
      <c r="D17" s="58">
        <v>164448000</v>
      </c>
      <c r="E17" s="59">
        <v>164448000</v>
      </c>
      <c r="F17" s="59">
        <v>6763728</v>
      </c>
      <c r="G17" s="59">
        <v>6101099</v>
      </c>
      <c r="H17" s="59">
        <v>8738009</v>
      </c>
      <c r="I17" s="59">
        <v>21602836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21602836</v>
      </c>
      <c r="W17" s="59">
        <v>41112000</v>
      </c>
      <c r="X17" s="59">
        <v>-19509164</v>
      </c>
      <c r="Y17" s="60">
        <v>-47.45</v>
      </c>
      <c r="Z17" s="61">
        <v>164448000</v>
      </c>
    </row>
    <row r="18" spans="1:26" ht="13.5">
      <c r="A18" s="69" t="s">
        <v>42</v>
      </c>
      <c r="B18" s="70">
        <f>SUM(B11:B17)</f>
        <v>604653903</v>
      </c>
      <c r="C18" s="70">
        <f>SUM(C11:C17)</f>
        <v>0</v>
      </c>
      <c r="D18" s="71">
        <f aca="true" t="shared" si="1" ref="D18:Z18">SUM(D11:D17)</f>
        <v>536894000</v>
      </c>
      <c r="E18" s="72">
        <f t="shared" si="1"/>
        <v>536894000</v>
      </c>
      <c r="F18" s="72">
        <f t="shared" si="1"/>
        <v>23464686</v>
      </c>
      <c r="G18" s="72">
        <f t="shared" si="1"/>
        <v>23900851</v>
      </c>
      <c r="H18" s="72">
        <f t="shared" si="1"/>
        <v>29222845</v>
      </c>
      <c r="I18" s="72">
        <f t="shared" si="1"/>
        <v>76588382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76588382</v>
      </c>
      <c r="W18" s="72">
        <f t="shared" si="1"/>
        <v>134223500</v>
      </c>
      <c r="X18" s="72">
        <f t="shared" si="1"/>
        <v>-57635118</v>
      </c>
      <c r="Y18" s="66">
        <f>+IF(W18&lt;&gt;0,(X18/W18)*100,0)</f>
        <v>-42.939662577715524</v>
      </c>
      <c r="Z18" s="73">
        <f t="shared" si="1"/>
        <v>536894000</v>
      </c>
    </row>
    <row r="19" spans="1:26" ht="13.5">
      <c r="A19" s="69" t="s">
        <v>43</v>
      </c>
      <c r="B19" s="74">
        <f>+B10-B18</f>
        <v>-103768577</v>
      </c>
      <c r="C19" s="74">
        <f>+C10-C18</f>
        <v>0</v>
      </c>
      <c r="D19" s="75">
        <f aca="true" t="shared" si="2" ref="D19:Z19">+D10-D18</f>
        <v>18449000</v>
      </c>
      <c r="E19" s="76">
        <f t="shared" si="2"/>
        <v>18449000</v>
      </c>
      <c r="F19" s="76">
        <f t="shared" si="2"/>
        <v>78137029</v>
      </c>
      <c r="G19" s="76">
        <f t="shared" si="2"/>
        <v>12138651</v>
      </c>
      <c r="H19" s="76">
        <f t="shared" si="2"/>
        <v>9589614</v>
      </c>
      <c r="I19" s="76">
        <f t="shared" si="2"/>
        <v>99865294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99865294</v>
      </c>
      <c r="W19" s="76">
        <f>IF(E10=E18,0,W10-W18)</f>
        <v>4612250</v>
      </c>
      <c r="X19" s="76">
        <f t="shared" si="2"/>
        <v>95253044</v>
      </c>
      <c r="Y19" s="77">
        <f>+IF(W19&lt;&gt;0,(X19/W19)*100,0)</f>
        <v>2065.2185809528974</v>
      </c>
      <c r="Z19" s="78">
        <f t="shared" si="2"/>
        <v>18449000</v>
      </c>
    </row>
    <row r="20" spans="1:26" ht="13.5">
      <c r="A20" s="57" t="s">
        <v>44</v>
      </c>
      <c r="B20" s="18">
        <v>91313838</v>
      </c>
      <c r="C20" s="18">
        <v>0</v>
      </c>
      <c r="D20" s="58">
        <v>72196000</v>
      </c>
      <c r="E20" s="59">
        <v>72196000</v>
      </c>
      <c r="F20" s="59">
        <v>1219793</v>
      </c>
      <c r="G20" s="59">
        <v>5179275</v>
      </c>
      <c r="H20" s="59">
        <v>0</v>
      </c>
      <c r="I20" s="59">
        <v>6399068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6399068</v>
      </c>
      <c r="W20" s="59">
        <v>18049000</v>
      </c>
      <c r="X20" s="59">
        <v>-11649932</v>
      </c>
      <c r="Y20" s="60">
        <v>-64.55</v>
      </c>
      <c r="Z20" s="61">
        <v>72196000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-12454739</v>
      </c>
      <c r="C22" s="85">
        <f>SUM(C19:C21)</f>
        <v>0</v>
      </c>
      <c r="D22" s="86">
        <f aca="true" t="shared" si="3" ref="D22:Z22">SUM(D19:D21)</f>
        <v>90645000</v>
      </c>
      <c r="E22" s="87">
        <f t="shared" si="3"/>
        <v>90645000</v>
      </c>
      <c r="F22" s="87">
        <f t="shared" si="3"/>
        <v>79356822</v>
      </c>
      <c r="G22" s="87">
        <f t="shared" si="3"/>
        <v>17317926</v>
      </c>
      <c r="H22" s="87">
        <f t="shared" si="3"/>
        <v>9589614</v>
      </c>
      <c r="I22" s="87">
        <f t="shared" si="3"/>
        <v>106264362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106264362</v>
      </c>
      <c r="W22" s="87">
        <f t="shared" si="3"/>
        <v>22661250</v>
      </c>
      <c r="X22" s="87">
        <f t="shared" si="3"/>
        <v>83603112</v>
      </c>
      <c r="Y22" s="88">
        <f>+IF(W22&lt;&gt;0,(X22/W22)*100,0)</f>
        <v>368.9254211484362</v>
      </c>
      <c r="Z22" s="89">
        <f t="shared" si="3"/>
        <v>90645000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-12454739</v>
      </c>
      <c r="C24" s="74">
        <f>SUM(C22:C23)</f>
        <v>0</v>
      </c>
      <c r="D24" s="75">
        <f aca="true" t="shared" si="4" ref="D24:Z24">SUM(D22:D23)</f>
        <v>90645000</v>
      </c>
      <c r="E24" s="76">
        <f t="shared" si="4"/>
        <v>90645000</v>
      </c>
      <c r="F24" s="76">
        <f t="shared" si="4"/>
        <v>79356822</v>
      </c>
      <c r="G24" s="76">
        <f t="shared" si="4"/>
        <v>17317926</v>
      </c>
      <c r="H24" s="76">
        <f t="shared" si="4"/>
        <v>9589614</v>
      </c>
      <c r="I24" s="76">
        <f t="shared" si="4"/>
        <v>106264362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106264362</v>
      </c>
      <c r="W24" s="76">
        <f t="shared" si="4"/>
        <v>22661250</v>
      </c>
      <c r="X24" s="76">
        <f t="shared" si="4"/>
        <v>83603112</v>
      </c>
      <c r="Y24" s="77">
        <f>+IF(W24&lt;&gt;0,(X24/W24)*100,0)</f>
        <v>368.9254211484362</v>
      </c>
      <c r="Z24" s="78">
        <f t="shared" si="4"/>
        <v>90645000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106229391</v>
      </c>
      <c r="C27" s="21">
        <v>0</v>
      </c>
      <c r="D27" s="98">
        <v>90645857</v>
      </c>
      <c r="E27" s="99">
        <v>90645857</v>
      </c>
      <c r="F27" s="99">
        <v>12998336</v>
      </c>
      <c r="G27" s="99">
        <v>6105101</v>
      </c>
      <c r="H27" s="99">
        <v>2535458</v>
      </c>
      <c r="I27" s="99">
        <v>21638895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21638895</v>
      </c>
      <c r="W27" s="99">
        <v>22661464</v>
      </c>
      <c r="X27" s="99">
        <v>-1022569</v>
      </c>
      <c r="Y27" s="100">
        <v>-4.51</v>
      </c>
      <c r="Z27" s="101">
        <v>90645857</v>
      </c>
    </row>
    <row r="28" spans="1:26" ht="13.5">
      <c r="A28" s="102" t="s">
        <v>44</v>
      </c>
      <c r="B28" s="18">
        <v>106229391</v>
      </c>
      <c r="C28" s="18">
        <v>0</v>
      </c>
      <c r="D28" s="58">
        <v>72196178</v>
      </c>
      <c r="E28" s="59">
        <v>72196178</v>
      </c>
      <c r="F28" s="59">
        <v>3023408</v>
      </c>
      <c r="G28" s="59">
        <v>4946424</v>
      </c>
      <c r="H28" s="59">
        <v>2239233</v>
      </c>
      <c r="I28" s="59">
        <v>10209065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10209065</v>
      </c>
      <c r="W28" s="59">
        <v>18049045</v>
      </c>
      <c r="X28" s="59">
        <v>-7839980</v>
      </c>
      <c r="Y28" s="60">
        <v>-43.44</v>
      </c>
      <c r="Z28" s="61">
        <v>72196178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18449679</v>
      </c>
      <c r="E31" s="59">
        <v>18449679</v>
      </c>
      <c r="F31" s="59">
        <v>9974928</v>
      </c>
      <c r="G31" s="59">
        <v>1158677</v>
      </c>
      <c r="H31" s="59">
        <v>296225</v>
      </c>
      <c r="I31" s="59">
        <v>11429830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11429830</v>
      </c>
      <c r="W31" s="59">
        <v>4612420</v>
      </c>
      <c r="X31" s="59">
        <v>6817410</v>
      </c>
      <c r="Y31" s="60">
        <v>147.81</v>
      </c>
      <c r="Z31" s="61">
        <v>18449679</v>
      </c>
    </row>
    <row r="32" spans="1:26" ht="13.5">
      <c r="A32" s="69" t="s">
        <v>50</v>
      </c>
      <c r="B32" s="21">
        <f>SUM(B28:B31)</f>
        <v>106229391</v>
      </c>
      <c r="C32" s="21">
        <f>SUM(C28:C31)</f>
        <v>0</v>
      </c>
      <c r="D32" s="98">
        <f aca="true" t="shared" si="5" ref="D32:Z32">SUM(D28:D31)</f>
        <v>90645857</v>
      </c>
      <c r="E32" s="99">
        <f t="shared" si="5"/>
        <v>90645857</v>
      </c>
      <c r="F32" s="99">
        <f t="shared" si="5"/>
        <v>12998336</v>
      </c>
      <c r="G32" s="99">
        <f t="shared" si="5"/>
        <v>6105101</v>
      </c>
      <c r="H32" s="99">
        <f t="shared" si="5"/>
        <v>2535458</v>
      </c>
      <c r="I32" s="99">
        <f t="shared" si="5"/>
        <v>21638895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21638895</v>
      </c>
      <c r="W32" s="99">
        <f t="shared" si="5"/>
        <v>22661465</v>
      </c>
      <c r="X32" s="99">
        <f t="shared" si="5"/>
        <v>-1022570</v>
      </c>
      <c r="Y32" s="100">
        <f>+IF(W32&lt;&gt;0,(X32/W32)*100,0)</f>
        <v>-4.512373758713305</v>
      </c>
      <c r="Z32" s="101">
        <f t="shared" si="5"/>
        <v>90645857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75159676</v>
      </c>
      <c r="C35" s="18">
        <v>0</v>
      </c>
      <c r="D35" s="58">
        <v>70343794</v>
      </c>
      <c r="E35" s="59">
        <v>70343794</v>
      </c>
      <c r="F35" s="59">
        <v>10897299</v>
      </c>
      <c r="G35" s="59">
        <v>9046803</v>
      </c>
      <c r="H35" s="59">
        <v>8573961</v>
      </c>
      <c r="I35" s="59">
        <v>8573961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8573961</v>
      </c>
      <c r="W35" s="59">
        <v>17585949</v>
      </c>
      <c r="X35" s="59">
        <v>-9011988</v>
      </c>
      <c r="Y35" s="60">
        <v>-51.25</v>
      </c>
      <c r="Z35" s="61">
        <v>70343794</v>
      </c>
    </row>
    <row r="36" spans="1:26" ht="13.5">
      <c r="A36" s="57" t="s">
        <v>53</v>
      </c>
      <c r="B36" s="18">
        <v>1915270483</v>
      </c>
      <c r="C36" s="18">
        <v>0</v>
      </c>
      <c r="D36" s="58">
        <v>1911299829</v>
      </c>
      <c r="E36" s="59">
        <v>1911299829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477824957</v>
      </c>
      <c r="X36" s="59">
        <v>-477824957</v>
      </c>
      <c r="Y36" s="60">
        <v>-100</v>
      </c>
      <c r="Z36" s="61">
        <v>1911299829</v>
      </c>
    </row>
    <row r="37" spans="1:26" ht="13.5">
      <c r="A37" s="57" t="s">
        <v>54</v>
      </c>
      <c r="B37" s="18">
        <v>202971462</v>
      </c>
      <c r="C37" s="18">
        <v>0</v>
      </c>
      <c r="D37" s="58">
        <v>290500000</v>
      </c>
      <c r="E37" s="59">
        <v>290500000</v>
      </c>
      <c r="F37" s="59">
        <v>-54538344</v>
      </c>
      <c r="G37" s="59">
        <v>-742606</v>
      </c>
      <c r="H37" s="59">
        <v>2946872</v>
      </c>
      <c r="I37" s="59">
        <v>2946872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2946872</v>
      </c>
      <c r="W37" s="59">
        <v>72625000</v>
      </c>
      <c r="X37" s="59">
        <v>-69678128</v>
      </c>
      <c r="Y37" s="60">
        <v>-95.94</v>
      </c>
      <c r="Z37" s="61">
        <v>290500000</v>
      </c>
    </row>
    <row r="38" spans="1:26" ht="13.5">
      <c r="A38" s="57" t="s">
        <v>55</v>
      </c>
      <c r="B38" s="18">
        <v>104698363</v>
      </c>
      <c r="C38" s="18">
        <v>0</v>
      </c>
      <c r="D38" s="58">
        <v>90005000</v>
      </c>
      <c r="E38" s="59">
        <v>90005000</v>
      </c>
      <c r="F38" s="59">
        <v>0</v>
      </c>
      <c r="G38" s="59">
        <v>0</v>
      </c>
      <c r="H38" s="59">
        <v>-113520</v>
      </c>
      <c r="I38" s="59">
        <v>-113520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-113520</v>
      </c>
      <c r="W38" s="59">
        <v>22501250</v>
      </c>
      <c r="X38" s="59">
        <v>-22614770</v>
      </c>
      <c r="Y38" s="60">
        <v>-100.5</v>
      </c>
      <c r="Z38" s="61">
        <v>90005000</v>
      </c>
    </row>
    <row r="39" spans="1:26" ht="13.5">
      <c r="A39" s="57" t="s">
        <v>56</v>
      </c>
      <c r="B39" s="18">
        <v>1682760334</v>
      </c>
      <c r="C39" s="18">
        <v>0</v>
      </c>
      <c r="D39" s="58">
        <v>1601138623</v>
      </c>
      <c r="E39" s="59">
        <v>1601138623</v>
      </c>
      <c r="F39" s="59">
        <v>65435643</v>
      </c>
      <c r="G39" s="59">
        <v>9789409</v>
      </c>
      <c r="H39" s="59">
        <v>5740609</v>
      </c>
      <c r="I39" s="59">
        <v>5740609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5740609</v>
      </c>
      <c r="W39" s="59">
        <v>400284656</v>
      </c>
      <c r="X39" s="59">
        <v>-394544047</v>
      </c>
      <c r="Y39" s="60">
        <v>-98.57</v>
      </c>
      <c r="Z39" s="61">
        <v>1601138623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96323065</v>
      </c>
      <c r="C42" s="18">
        <v>0</v>
      </c>
      <c r="D42" s="58">
        <v>92924521</v>
      </c>
      <c r="E42" s="59">
        <v>92924521</v>
      </c>
      <c r="F42" s="59">
        <v>77983985</v>
      </c>
      <c r="G42" s="59">
        <v>15940427</v>
      </c>
      <c r="H42" s="59">
        <v>8476067</v>
      </c>
      <c r="I42" s="59">
        <v>102400479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102400479</v>
      </c>
      <c r="W42" s="59">
        <v>44874750</v>
      </c>
      <c r="X42" s="59">
        <v>57525729</v>
      </c>
      <c r="Y42" s="60">
        <v>128.19</v>
      </c>
      <c r="Z42" s="61">
        <v>92924521</v>
      </c>
    </row>
    <row r="43" spans="1:26" ht="13.5">
      <c r="A43" s="57" t="s">
        <v>59</v>
      </c>
      <c r="B43" s="18">
        <v>-106049510</v>
      </c>
      <c r="C43" s="18">
        <v>0</v>
      </c>
      <c r="D43" s="58">
        <v>-73196000</v>
      </c>
      <c r="E43" s="59">
        <v>-73196000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-11643000</v>
      </c>
      <c r="X43" s="59">
        <v>11643000</v>
      </c>
      <c r="Y43" s="60">
        <v>-100</v>
      </c>
      <c r="Z43" s="61">
        <v>-73196000</v>
      </c>
    </row>
    <row r="44" spans="1:26" ht="13.5">
      <c r="A44" s="57" t="s">
        <v>60</v>
      </c>
      <c r="B44" s="18">
        <v>338057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-5844720</v>
      </c>
      <c r="C45" s="21">
        <v>0</v>
      </c>
      <c r="D45" s="98">
        <v>17487521</v>
      </c>
      <c r="E45" s="99">
        <v>17487521</v>
      </c>
      <c r="F45" s="99">
        <v>-1563832</v>
      </c>
      <c r="G45" s="99">
        <v>14376595</v>
      </c>
      <c r="H45" s="99">
        <v>22852662</v>
      </c>
      <c r="I45" s="99">
        <v>22852662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22852662</v>
      </c>
      <c r="W45" s="99">
        <v>30990750</v>
      </c>
      <c r="X45" s="99">
        <v>-8138088</v>
      </c>
      <c r="Y45" s="100">
        <v>-26.26</v>
      </c>
      <c r="Z45" s="101">
        <v>17487521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31909461</v>
      </c>
      <c r="C49" s="51">
        <v>0</v>
      </c>
      <c r="D49" s="128">
        <v>18112340</v>
      </c>
      <c r="E49" s="53">
        <v>20712657</v>
      </c>
      <c r="F49" s="53">
        <v>0</v>
      </c>
      <c r="G49" s="53">
        <v>0</v>
      </c>
      <c r="H49" s="53">
        <v>0</v>
      </c>
      <c r="I49" s="53">
        <v>367029108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437763566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16596438</v>
      </c>
      <c r="C51" s="51">
        <v>0</v>
      </c>
      <c r="D51" s="128">
        <v>17093476</v>
      </c>
      <c r="E51" s="53">
        <v>13223092</v>
      </c>
      <c r="F51" s="53">
        <v>0</v>
      </c>
      <c r="G51" s="53">
        <v>0</v>
      </c>
      <c r="H51" s="53">
        <v>0</v>
      </c>
      <c r="I51" s="53">
        <v>15590639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62503645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100.00000099056487</v>
      </c>
      <c r="E58" s="7">
        <f t="shared" si="6"/>
        <v>100.00000099056487</v>
      </c>
      <c r="F58" s="7">
        <f t="shared" si="6"/>
        <v>99.99999772197985</v>
      </c>
      <c r="G58" s="7">
        <f t="shared" si="6"/>
        <v>99.99999726099257</v>
      </c>
      <c r="H58" s="7">
        <f t="shared" si="6"/>
        <v>100.00141651705825</v>
      </c>
      <c r="I58" s="7">
        <f t="shared" si="6"/>
        <v>100.00043100549911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100.00043100549911</v>
      </c>
      <c r="W58" s="7">
        <f t="shared" si="6"/>
        <v>100.70998836086278</v>
      </c>
      <c r="X58" s="7">
        <f t="shared" si="6"/>
        <v>0</v>
      </c>
      <c r="Y58" s="7">
        <f t="shared" si="6"/>
        <v>0</v>
      </c>
      <c r="Z58" s="8">
        <f t="shared" si="6"/>
        <v>100.00000099056487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99.1976098158635</v>
      </c>
      <c r="G59" s="10">
        <f t="shared" si="7"/>
        <v>100</v>
      </c>
      <c r="H59" s="10">
        <f t="shared" si="7"/>
        <v>100.00837444347637</v>
      </c>
      <c r="I59" s="10">
        <f t="shared" si="7"/>
        <v>99.57822305822181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99.57822305822181</v>
      </c>
      <c r="W59" s="10">
        <f t="shared" si="7"/>
        <v>100.00259909031838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100.37281372018747</v>
      </c>
      <c r="G60" s="13">
        <f t="shared" si="7"/>
        <v>99.99999650069975</v>
      </c>
      <c r="H60" s="13">
        <f t="shared" si="7"/>
        <v>100</v>
      </c>
      <c r="I60" s="13">
        <f t="shared" si="7"/>
        <v>100.12626960662867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100.12626960662867</v>
      </c>
      <c r="W60" s="13">
        <f t="shared" si="7"/>
        <v>100.9493828183249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100.62361081497882</v>
      </c>
      <c r="G61" s="13">
        <f t="shared" si="7"/>
        <v>100.61765110059733</v>
      </c>
      <c r="H61" s="13">
        <f t="shared" si="7"/>
        <v>100.44544902561437</v>
      </c>
      <c r="I61" s="13">
        <f t="shared" si="7"/>
        <v>100.56430167945503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100.56430167945503</v>
      </c>
      <c r="W61" s="13">
        <f t="shared" si="7"/>
        <v>101.72430471584039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100.0075970523437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99.99283924095954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100</v>
      </c>
      <c r="G64" s="13">
        <f t="shared" si="7"/>
        <v>100</v>
      </c>
      <c r="H64" s="13">
        <f t="shared" si="7"/>
        <v>100.00002996659623</v>
      </c>
      <c r="I64" s="13">
        <f t="shared" si="7"/>
        <v>100.00001017005864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100.00001017005864</v>
      </c>
      <c r="W64" s="13">
        <f t="shared" si="7"/>
        <v>100.02868891651526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100</v>
      </c>
      <c r="C66" s="15">
        <f t="shared" si="7"/>
        <v>0</v>
      </c>
      <c r="D66" s="4">
        <f t="shared" si="7"/>
        <v>100.00001594578434</v>
      </c>
      <c r="E66" s="16">
        <f t="shared" si="7"/>
        <v>100.00001594578434</v>
      </c>
      <c r="F66" s="16">
        <f t="shared" si="7"/>
        <v>100</v>
      </c>
      <c r="G66" s="16">
        <f t="shared" si="7"/>
        <v>100</v>
      </c>
      <c r="H66" s="16">
        <f t="shared" si="7"/>
        <v>100.00004841473222</v>
      </c>
      <c r="I66" s="16">
        <f t="shared" si="7"/>
        <v>100.00001655950459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100.00001655950459</v>
      </c>
      <c r="W66" s="16">
        <f t="shared" si="7"/>
        <v>100.00001594578434</v>
      </c>
      <c r="X66" s="16">
        <f t="shared" si="7"/>
        <v>0</v>
      </c>
      <c r="Y66" s="16">
        <f t="shared" si="7"/>
        <v>0</v>
      </c>
      <c r="Z66" s="17">
        <f t="shared" si="7"/>
        <v>100.00001594578434</v>
      </c>
    </row>
    <row r="67" spans="1:26" ht="13.5" hidden="1">
      <c r="A67" s="40" t="s">
        <v>113</v>
      </c>
      <c r="B67" s="23">
        <v>355322058</v>
      </c>
      <c r="C67" s="23"/>
      <c r="D67" s="24">
        <v>403810000</v>
      </c>
      <c r="E67" s="25">
        <v>403810000</v>
      </c>
      <c r="F67" s="25">
        <v>43897768</v>
      </c>
      <c r="G67" s="25">
        <v>36509576</v>
      </c>
      <c r="H67" s="25">
        <v>35368441</v>
      </c>
      <c r="I67" s="25">
        <v>115775785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115775785</v>
      </c>
      <c r="W67" s="25">
        <v>100952500</v>
      </c>
      <c r="X67" s="25"/>
      <c r="Y67" s="24"/>
      <c r="Z67" s="26">
        <v>403810000</v>
      </c>
    </row>
    <row r="68" spans="1:26" ht="13.5" hidden="1">
      <c r="A68" s="36" t="s">
        <v>31</v>
      </c>
      <c r="B68" s="18">
        <v>66850440</v>
      </c>
      <c r="C68" s="18"/>
      <c r="D68" s="19">
        <v>76950000</v>
      </c>
      <c r="E68" s="20">
        <v>76950000</v>
      </c>
      <c r="F68" s="20">
        <v>13304749</v>
      </c>
      <c r="G68" s="20">
        <v>5917168</v>
      </c>
      <c r="H68" s="20">
        <v>5970546</v>
      </c>
      <c r="I68" s="20">
        <v>25192463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25192463</v>
      </c>
      <c r="W68" s="20">
        <v>19237500</v>
      </c>
      <c r="X68" s="20"/>
      <c r="Y68" s="19"/>
      <c r="Z68" s="22">
        <v>76950000</v>
      </c>
    </row>
    <row r="69" spans="1:26" ht="13.5" hidden="1">
      <c r="A69" s="37" t="s">
        <v>32</v>
      </c>
      <c r="B69" s="18">
        <v>265410619</v>
      </c>
      <c r="C69" s="18"/>
      <c r="D69" s="19">
        <v>301775000</v>
      </c>
      <c r="E69" s="20">
        <v>301775000</v>
      </c>
      <c r="F69" s="20">
        <v>28634944</v>
      </c>
      <c r="G69" s="20">
        <v>28577142</v>
      </c>
      <c r="H69" s="20">
        <v>27332408</v>
      </c>
      <c r="I69" s="20">
        <v>84544494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84544494</v>
      </c>
      <c r="W69" s="20">
        <v>75443750</v>
      </c>
      <c r="X69" s="20"/>
      <c r="Y69" s="19"/>
      <c r="Z69" s="22">
        <v>301775000</v>
      </c>
    </row>
    <row r="70" spans="1:26" ht="13.5" hidden="1">
      <c r="A70" s="38" t="s">
        <v>107</v>
      </c>
      <c r="B70" s="18"/>
      <c r="C70" s="18"/>
      <c r="D70" s="19">
        <v>165400000</v>
      </c>
      <c r="E70" s="20">
        <v>165400000</v>
      </c>
      <c r="F70" s="20">
        <v>17118850</v>
      </c>
      <c r="G70" s="20">
        <v>16074771</v>
      </c>
      <c r="H70" s="20">
        <v>15758032</v>
      </c>
      <c r="I70" s="20">
        <v>48951653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48951653</v>
      </c>
      <c r="W70" s="20">
        <v>41350000</v>
      </c>
      <c r="X70" s="20"/>
      <c r="Y70" s="19"/>
      <c r="Z70" s="22">
        <v>165400000</v>
      </c>
    </row>
    <row r="71" spans="1:26" ht="13.5" hidden="1">
      <c r="A71" s="38" t="s">
        <v>108</v>
      </c>
      <c r="B71" s="18"/>
      <c r="C71" s="18"/>
      <c r="D71" s="19">
        <v>52652000</v>
      </c>
      <c r="E71" s="20">
        <v>52652000</v>
      </c>
      <c r="F71" s="20">
        <v>4902701</v>
      </c>
      <c r="G71" s="20">
        <v>5600019</v>
      </c>
      <c r="H71" s="20">
        <v>4684377</v>
      </c>
      <c r="I71" s="20">
        <v>15187097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15187097</v>
      </c>
      <c r="W71" s="20">
        <v>13163000</v>
      </c>
      <c r="X71" s="20"/>
      <c r="Y71" s="19"/>
      <c r="Z71" s="22">
        <v>52652000</v>
      </c>
    </row>
    <row r="72" spans="1:26" ht="13.5" hidden="1">
      <c r="A72" s="38" t="s">
        <v>109</v>
      </c>
      <c r="B72" s="18"/>
      <c r="C72" s="18"/>
      <c r="D72" s="19">
        <v>41895000</v>
      </c>
      <c r="E72" s="20">
        <v>41895000</v>
      </c>
      <c r="F72" s="20">
        <v>3437315</v>
      </c>
      <c r="G72" s="20">
        <v>3483407</v>
      </c>
      <c r="H72" s="20">
        <v>3482755</v>
      </c>
      <c r="I72" s="20">
        <v>10403477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10403477</v>
      </c>
      <c r="W72" s="20">
        <v>10473750</v>
      </c>
      <c r="X72" s="20"/>
      <c r="Y72" s="19"/>
      <c r="Z72" s="22">
        <v>41895000</v>
      </c>
    </row>
    <row r="73" spans="1:26" ht="13.5" hidden="1">
      <c r="A73" s="38" t="s">
        <v>110</v>
      </c>
      <c r="B73" s="18"/>
      <c r="C73" s="18"/>
      <c r="D73" s="19">
        <v>41828000</v>
      </c>
      <c r="E73" s="20">
        <v>41828000</v>
      </c>
      <c r="F73" s="20">
        <v>3176078</v>
      </c>
      <c r="G73" s="20">
        <v>3319658</v>
      </c>
      <c r="H73" s="20">
        <v>3337049</v>
      </c>
      <c r="I73" s="20">
        <v>9832785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9832785</v>
      </c>
      <c r="W73" s="20">
        <v>10457000</v>
      </c>
      <c r="X73" s="20"/>
      <c r="Y73" s="19"/>
      <c r="Z73" s="22">
        <v>41828000</v>
      </c>
    </row>
    <row r="74" spans="1:26" ht="13.5" hidden="1">
      <c r="A74" s="38" t="s">
        <v>111</v>
      </c>
      <c r="B74" s="18">
        <v>265410619</v>
      </c>
      <c r="C74" s="18"/>
      <c r="D74" s="19"/>
      <c r="E74" s="20"/>
      <c r="F74" s="20"/>
      <c r="G74" s="20">
        <v>99287</v>
      </c>
      <c r="H74" s="20">
        <v>70195</v>
      </c>
      <c r="I74" s="20">
        <v>169482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169482</v>
      </c>
      <c r="W74" s="20"/>
      <c r="X74" s="20"/>
      <c r="Y74" s="19"/>
      <c r="Z74" s="22"/>
    </row>
    <row r="75" spans="1:26" ht="13.5" hidden="1">
      <c r="A75" s="39" t="s">
        <v>112</v>
      </c>
      <c r="B75" s="27">
        <v>23060999</v>
      </c>
      <c r="C75" s="27"/>
      <c r="D75" s="28">
        <v>25085000</v>
      </c>
      <c r="E75" s="29">
        <v>25085000</v>
      </c>
      <c r="F75" s="29">
        <v>1958075</v>
      </c>
      <c r="G75" s="29">
        <v>2015266</v>
      </c>
      <c r="H75" s="29">
        <v>2065487</v>
      </c>
      <c r="I75" s="29">
        <v>6038828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6038828</v>
      </c>
      <c r="W75" s="29">
        <v>6271250</v>
      </c>
      <c r="X75" s="29"/>
      <c r="Y75" s="28"/>
      <c r="Z75" s="30">
        <v>25085000</v>
      </c>
    </row>
    <row r="76" spans="1:26" ht="13.5" hidden="1">
      <c r="A76" s="41" t="s">
        <v>114</v>
      </c>
      <c r="B76" s="31">
        <v>355322058</v>
      </c>
      <c r="C76" s="31"/>
      <c r="D76" s="32">
        <v>403810004</v>
      </c>
      <c r="E76" s="33">
        <v>403810004</v>
      </c>
      <c r="F76" s="33">
        <v>43897767</v>
      </c>
      <c r="G76" s="33">
        <v>36509575</v>
      </c>
      <c r="H76" s="33">
        <v>35368942</v>
      </c>
      <c r="I76" s="33">
        <v>115776284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115776284</v>
      </c>
      <c r="W76" s="33">
        <v>101669251</v>
      </c>
      <c r="X76" s="33"/>
      <c r="Y76" s="32"/>
      <c r="Z76" s="34">
        <v>403810004</v>
      </c>
    </row>
    <row r="77" spans="1:26" ht="13.5" hidden="1">
      <c r="A77" s="36" t="s">
        <v>31</v>
      </c>
      <c r="B77" s="18">
        <v>66850440</v>
      </c>
      <c r="C77" s="18"/>
      <c r="D77" s="19">
        <v>76950000</v>
      </c>
      <c r="E77" s="20">
        <v>76950000</v>
      </c>
      <c r="F77" s="20">
        <v>13197993</v>
      </c>
      <c r="G77" s="20">
        <v>5917168</v>
      </c>
      <c r="H77" s="20">
        <v>5971046</v>
      </c>
      <c r="I77" s="20">
        <v>25086207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25086207</v>
      </c>
      <c r="W77" s="20">
        <v>19238000</v>
      </c>
      <c r="X77" s="20"/>
      <c r="Y77" s="19"/>
      <c r="Z77" s="22">
        <v>76950000</v>
      </c>
    </row>
    <row r="78" spans="1:26" ht="13.5" hidden="1">
      <c r="A78" s="37" t="s">
        <v>32</v>
      </c>
      <c r="B78" s="18">
        <v>265410619</v>
      </c>
      <c r="C78" s="18"/>
      <c r="D78" s="19">
        <v>301775000</v>
      </c>
      <c r="E78" s="20">
        <v>301775000</v>
      </c>
      <c r="F78" s="20">
        <v>28741699</v>
      </c>
      <c r="G78" s="20">
        <v>28577141</v>
      </c>
      <c r="H78" s="20">
        <v>27332408</v>
      </c>
      <c r="I78" s="20">
        <v>84651248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84651248</v>
      </c>
      <c r="W78" s="20">
        <v>76160000</v>
      </c>
      <c r="X78" s="20"/>
      <c r="Y78" s="19"/>
      <c r="Z78" s="22">
        <v>301775000</v>
      </c>
    </row>
    <row r="79" spans="1:26" ht="13.5" hidden="1">
      <c r="A79" s="38" t="s">
        <v>107</v>
      </c>
      <c r="B79" s="18">
        <v>145335427</v>
      </c>
      <c r="C79" s="18"/>
      <c r="D79" s="19">
        <v>165400000</v>
      </c>
      <c r="E79" s="20">
        <v>165400000</v>
      </c>
      <c r="F79" s="20">
        <v>17225605</v>
      </c>
      <c r="G79" s="20">
        <v>16174057</v>
      </c>
      <c r="H79" s="20">
        <v>15828226</v>
      </c>
      <c r="I79" s="20">
        <v>49227888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49227888</v>
      </c>
      <c r="W79" s="20">
        <v>42063000</v>
      </c>
      <c r="X79" s="20"/>
      <c r="Y79" s="19"/>
      <c r="Z79" s="22">
        <v>165400000</v>
      </c>
    </row>
    <row r="80" spans="1:26" ht="13.5" hidden="1">
      <c r="A80" s="38" t="s">
        <v>108</v>
      </c>
      <c r="B80" s="18">
        <v>44800888</v>
      </c>
      <c r="C80" s="18"/>
      <c r="D80" s="19">
        <v>52652000</v>
      </c>
      <c r="E80" s="20">
        <v>52652000</v>
      </c>
      <c r="F80" s="20">
        <v>4902701</v>
      </c>
      <c r="G80" s="20">
        <v>5600019</v>
      </c>
      <c r="H80" s="20">
        <v>4684377</v>
      </c>
      <c r="I80" s="20">
        <v>15187097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15187097</v>
      </c>
      <c r="W80" s="20">
        <v>13164000</v>
      </c>
      <c r="X80" s="20"/>
      <c r="Y80" s="19"/>
      <c r="Z80" s="22">
        <v>52652000</v>
      </c>
    </row>
    <row r="81" spans="1:26" ht="13.5" hidden="1">
      <c r="A81" s="38" t="s">
        <v>109</v>
      </c>
      <c r="B81" s="18">
        <v>38026001</v>
      </c>
      <c r="C81" s="18"/>
      <c r="D81" s="19">
        <v>41895000</v>
      </c>
      <c r="E81" s="20">
        <v>41895000</v>
      </c>
      <c r="F81" s="20">
        <v>3437315</v>
      </c>
      <c r="G81" s="20">
        <v>3483407</v>
      </c>
      <c r="H81" s="20">
        <v>3482755</v>
      </c>
      <c r="I81" s="20">
        <v>10403477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10403477</v>
      </c>
      <c r="W81" s="20">
        <v>10473000</v>
      </c>
      <c r="X81" s="20"/>
      <c r="Y81" s="19"/>
      <c r="Z81" s="22">
        <v>41895000</v>
      </c>
    </row>
    <row r="82" spans="1:26" ht="13.5" hidden="1">
      <c r="A82" s="38" t="s">
        <v>110</v>
      </c>
      <c r="B82" s="18">
        <v>37248303</v>
      </c>
      <c r="C82" s="18"/>
      <c r="D82" s="19">
        <v>41828000</v>
      </c>
      <c r="E82" s="20">
        <v>41828000</v>
      </c>
      <c r="F82" s="20">
        <v>3176078</v>
      </c>
      <c r="G82" s="20">
        <v>3319658</v>
      </c>
      <c r="H82" s="20">
        <v>3337050</v>
      </c>
      <c r="I82" s="20">
        <v>9832786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9832786</v>
      </c>
      <c r="W82" s="20">
        <v>10460000</v>
      </c>
      <c r="X82" s="20"/>
      <c r="Y82" s="19"/>
      <c r="Z82" s="22">
        <v>41828000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>
        <v>23060999</v>
      </c>
      <c r="C84" s="27"/>
      <c r="D84" s="28">
        <v>25085004</v>
      </c>
      <c r="E84" s="29">
        <v>25085004</v>
      </c>
      <c r="F84" s="29">
        <v>1958075</v>
      </c>
      <c r="G84" s="29">
        <v>2015266</v>
      </c>
      <c r="H84" s="29">
        <v>2065488</v>
      </c>
      <c r="I84" s="29">
        <v>6038829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6038829</v>
      </c>
      <c r="W84" s="29">
        <v>6271251</v>
      </c>
      <c r="X84" s="29"/>
      <c r="Y84" s="28"/>
      <c r="Z84" s="30">
        <v>25085004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16194067</v>
      </c>
      <c r="C5" s="18">
        <v>0</v>
      </c>
      <c r="D5" s="58">
        <v>19102000</v>
      </c>
      <c r="E5" s="59">
        <v>19102000</v>
      </c>
      <c r="F5" s="59">
        <v>843499</v>
      </c>
      <c r="G5" s="59">
        <v>6868663</v>
      </c>
      <c r="H5" s="59">
        <v>1473209</v>
      </c>
      <c r="I5" s="59">
        <v>9185371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9185371</v>
      </c>
      <c r="W5" s="59">
        <v>4775500</v>
      </c>
      <c r="X5" s="59">
        <v>4409871</v>
      </c>
      <c r="Y5" s="60">
        <v>92.34</v>
      </c>
      <c r="Z5" s="61">
        <v>19102000</v>
      </c>
    </row>
    <row r="6" spans="1:26" ht="13.5">
      <c r="A6" s="57" t="s">
        <v>32</v>
      </c>
      <c r="B6" s="18">
        <v>76524578</v>
      </c>
      <c r="C6" s="18">
        <v>0</v>
      </c>
      <c r="D6" s="58">
        <v>90928000</v>
      </c>
      <c r="E6" s="59">
        <v>90928000</v>
      </c>
      <c r="F6" s="59">
        <v>9163416</v>
      </c>
      <c r="G6" s="59">
        <v>11042327</v>
      </c>
      <c r="H6" s="59">
        <v>9120462</v>
      </c>
      <c r="I6" s="59">
        <v>29326205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29326205</v>
      </c>
      <c r="W6" s="59">
        <v>22732000</v>
      </c>
      <c r="X6" s="59">
        <v>6594205</v>
      </c>
      <c r="Y6" s="60">
        <v>29.01</v>
      </c>
      <c r="Z6" s="61">
        <v>90928000</v>
      </c>
    </row>
    <row r="7" spans="1:26" ht="13.5">
      <c r="A7" s="57" t="s">
        <v>33</v>
      </c>
      <c r="B7" s="18">
        <v>1501123</v>
      </c>
      <c r="C7" s="18">
        <v>0</v>
      </c>
      <c r="D7" s="58">
        <v>1389000</v>
      </c>
      <c r="E7" s="59">
        <v>1389000</v>
      </c>
      <c r="F7" s="59">
        <v>61523</v>
      </c>
      <c r="G7" s="59">
        <v>0</v>
      </c>
      <c r="H7" s="59">
        <v>18709</v>
      </c>
      <c r="I7" s="59">
        <v>80232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80232</v>
      </c>
      <c r="W7" s="59">
        <v>347250</v>
      </c>
      <c r="X7" s="59">
        <v>-267018</v>
      </c>
      <c r="Y7" s="60">
        <v>-76.9</v>
      </c>
      <c r="Z7" s="61">
        <v>1389000</v>
      </c>
    </row>
    <row r="8" spans="1:26" ht="13.5">
      <c r="A8" s="57" t="s">
        <v>34</v>
      </c>
      <c r="B8" s="18">
        <v>81472818</v>
      </c>
      <c r="C8" s="18">
        <v>0</v>
      </c>
      <c r="D8" s="58">
        <v>81559000</v>
      </c>
      <c r="E8" s="59">
        <v>81559000</v>
      </c>
      <c r="F8" s="59">
        <v>28798000</v>
      </c>
      <c r="G8" s="59">
        <v>1290000</v>
      </c>
      <c r="H8" s="59">
        <v>0</v>
      </c>
      <c r="I8" s="59">
        <v>30088000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30088000</v>
      </c>
      <c r="W8" s="59">
        <v>20389750</v>
      </c>
      <c r="X8" s="59">
        <v>9698250</v>
      </c>
      <c r="Y8" s="60">
        <v>47.56</v>
      </c>
      <c r="Z8" s="61">
        <v>81559000</v>
      </c>
    </row>
    <row r="9" spans="1:26" ht="13.5">
      <c r="A9" s="57" t="s">
        <v>35</v>
      </c>
      <c r="B9" s="18">
        <v>20596872</v>
      </c>
      <c r="C9" s="18">
        <v>0</v>
      </c>
      <c r="D9" s="58">
        <v>6661000</v>
      </c>
      <c r="E9" s="59">
        <v>6661000</v>
      </c>
      <c r="F9" s="59">
        <v>1419340</v>
      </c>
      <c r="G9" s="59">
        <v>2704583</v>
      </c>
      <c r="H9" s="59">
        <v>1693309</v>
      </c>
      <c r="I9" s="59">
        <v>5817232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5817232</v>
      </c>
      <c r="W9" s="59">
        <v>1665250</v>
      </c>
      <c r="X9" s="59">
        <v>4151982</v>
      </c>
      <c r="Y9" s="60">
        <v>249.33</v>
      </c>
      <c r="Z9" s="61">
        <v>6661000</v>
      </c>
    </row>
    <row r="10" spans="1:26" ht="25.5">
      <c r="A10" s="62" t="s">
        <v>99</v>
      </c>
      <c r="B10" s="63">
        <f>SUM(B5:B9)</f>
        <v>196289458</v>
      </c>
      <c r="C10" s="63">
        <f>SUM(C5:C9)</f>
        <v>0</v>
      </c>
      <c r="D10" s="64">
        <f aca="true" t="shared" si="0" ref="D10:Z10">SUM(D5:D9)</f>
        <v>199639000</v>
      </c>
      <c r="E10" s="65">
        <f t="shared" si="0"/>
        <v>199639000</v>
      </c>
      <c r="F10" s="65">
        <f t="shared" si="0"/>
        <v>40285778</v>
      </c>
      <c r="G10" s="65">
        <f t="shared" si="0"/>
        <v>21905573</v>
      </c>
      <c r="H10" s="65">
        <f t="shared" si="0"/>
        <v>12305689</v>
      </c>
      <c r="I10" s="65">
        <f t="shared" si="0"/>
        <v>74497040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74497040</v>
      </c>
      <c r="W10" s="65">
        <f t="shared" si="0"/>
        <v>49909750</v>
      </c>
      <c r="X10" s="65">
        <f t="shared" si="0"/>
        <v>24587290</v>
      </c>
      <c r="Y10" s="66">
        <f>+IF(W10&lt;&gt;0,(X10/W10)*100,0)</f>
        <v>49.263500618616604</v>
      </c>
      <c r="Z10" s="67">
        <f t="shared" si="0"/>
        <v>199639000</v>
      </c>
    </row>
    <row r="11" spans="1:26" ht="13.5">
      <c r="A11" s="57" t="s">
        <v>36</v>
      </c>
      <c r="B11" s="18">
        <v>56390155</v>
      </c>
      <c r="C11" s="18">
        <v>0</v>
      </c>
      <c r="D11" s="58">
        <v>53445000</v>
      </c>
      <c r="E11" s="59">
        <v>53445000</v>
      </c>
      <c r="F11" s="59">
        <v>5607756</v>
      </c>
      <c r="G11" s="59">
        <v>5523436</v>
      </c>
      <c r="H11" s="59">
        <v>5714782</v>
      </c>
      <c r="I11" s="59">
        <v>16845974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16845974</v>
      </c>
      <c r="W11" s="59">
        <v>13361250</v>
      </c>
      <c r="X11" s="59">
        <v>3484724</v>
      </c>
      <c r="Y11" s="60">
        <v>26.08</v>
      </c>
      <c r="Z11" s="61">
        <v>53445000</v>
      </c>
    </row>
    <row r="12" spans="1:26" ht="13.5">
      <c r="A12" s="57" t="s">
        <v>37</v>
      </c>
      <c r="B12" s="18">
        <v>5547013</v>
      </c>
      <c r="C12" s="18">
        <v>0</v>
      </c>
      <c r="D12" s="58">
        <v>5385000</v>
      </c>
      <c r="E12" s="59">
        <v>5385000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1346250</v>
      </c>
      <c r="X12" s="59">
        <v>-1346250</v>
      </c>
      <c r="Y12" s="60">
        <v>-100</v>
      </c>
      <c r="Z12" s="61">
        <v>5385000</v>
      </c>
    </row>
    <row r="13" spans="1:26" ht="13.5">
      <c r="A13" s="57" t="s">
        <v>100</v>
      </c>
      <c r="B13" s="18">
        <v>0</v>
      </c>
      <c r="C13" s="18">
        <v>0</v>
      </c>
      <c r="D13" s="58">
        <v>67516000</v>
      </c>
      <c r="E13" s="59">
        <v>67516000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16879000</v>
      </c>
      <c r="X13" s="59">
        <v>-16879000</v>
      </c>
      <c r="Y13" s="60">
        <v>-100</v>
      </c>
      <c r="Z13" s="61">
        <v>67516000</v>
      </c>
    </row>
    <row r="14" spans="1:26" ht="13.5">
      <c r="A14" s="57" t="s">
        <v>38</v>
      </c>
      <c r="B14" s="18">
        <v>1990427</v>
      </c>
      <c r="C14" s="18">
        <v>0</v>
      </c>
      <c r="D14" s="58">
        <v>1080000</v>
      </c>
      <c r="E14" s="59">
        <v>1080000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270000</v>
      </c>
      <c r="X14" s="59">
        <v>-270000</v>
      </c>
      <c r="Y14" s="60">
        <v>-100</v>
      </c>
      <c r="Z14" s="61">
        <v>1080000</v>
      </c>
    </row>
    <row r="15" spans="1:26" ht="13.5">
      <c r="A15" s="57" t="s">
        <v>39</v>
      </c>
      <c r="B15" s="18">
        <v>0</v>
      </c>
      <c r="C15" s="18">
        <v>0</v>
      </c>
      <c r="D15" s="58">
        <v>33830000</v>
      </c>
      <c r="E15" s="59">
        <v>33830000</v>
      </c>
      <c r="F15" s="59">
        <v>1259371</v>
      </c>
      <c r="G15" s="59">
        <v>9075408</v>
      </c>
      <c r="H15" s="59">
        <v>1256124</v>
      </c>
      <c r="I15" s="59">
        <v>11590903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11590903</v>
      </c>
      <c r="W15" s="59">
        <v>8457500</v>
      </c>
      <c r="X15" s="59">
        <v>3133403</v>
      </c>
      <c r="Y15" s="60">
        <v>37.05</v>
      </c>
      <c r="Z15" s="61">
        <v>33830000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204898055</v>
      </c>
      <c r="C17" s="18">
        <v>0</v>
      </c>
      <c r="D17" s="58">
        <v>45722000</v>
      </c>
      <c r="E17" s="59">
        <v>45722000</v>
      </c>
      <c r="F17" s="59">
        <v>7708080</v>
      </c>
      <c r="G17" s="59">
        <v>16780740</v>
      </c>
      <c r="H17" s="59">
        <v>6961766</v>
      </c>
      <c r="I17" s="59">
        <v>31450586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31450586</v>
      </c>
      <c r="W17" s="59">
        <v>11430500</v>
      </c>
      <c r="X17" s="59">
        <v>20020086</v>
      </c>
      <c r="Y17" s="60">
        <v>175.15</v>
      </c>
      <c r="Z17" s="61">
        <v>45722000</v>
      </c>
    </row>
    <row r="18" spans="1:26" ht="13.5">
      <c r="A18" s="69" t="s">
        <v>42</v>
      </c>
      <c r="B18" s="70">
        <f>SUM(B11:B17)</f>
        <v>268825650</v>
      </c>
      <c r="C18" s="70">
        <f>SUM(C11:C17)</f>
        <v>0</v>
      </c>
      <c r="D18" s="71">
        <f aca="true" t="shared" si="1" ref="D18:Z18">SUM(D11:D17)</f>
        <v>206978000</v>
      </c>
      <c r="E18" s="72">
        <f t="shared" si="1"/>
        <v>206978000</v>
      </c>
      <c r="F18" s="72">
        <f t="shared" si="1"/>
        <v>14575207</v>
      </c>
      <c r="G18" s="72">
        <f t="shared" si="1"/>
        <v>31379584</v>
      </c>
      <c r="H18" s="72">
        <f t="shared" si="1"/>
        <v>13932672</v>
      </c>
      <c r="I18" s="72">
        <f t="shared" si="1"/>
        <v>59887463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59887463</v>
      </c>
      <c r="W18" s="72">
        <f t="shared" si="1"/>
        <v>51744500</v>
      </c>
      <c r="X18" s="72">
        <f t="shared" si="1"/>
        <v>8142963</v>
      </c>
      <c r="Y18" s="66">
        <f>+IF(W18&lt;&gt;0,(X18/W18)*100,0)</f>
        <v>15.736866720134508</v>
      </c>
      <c r="Z18" s="73">
        <f t="shared" si="1"/>
        <v>206978000</v>
      </c>
    </row>
    <row r="19" spans="1:26" ht="13.5">
      <c r="A19" s="69" t="s">
        <v>43</v>
      </c>
      <c r="B19" s="74">
        <f>+B10-B18</f>
        <v>-72536192</v>
      </c>
      <c r="C19" s="74">
        <f>+C10-C18</f>
        <v>0</v>
      </c>
      <c r="D19" s="75">
        <f aca="true" t="shared" si="2" ref="D19:Z19">+D10-D18</f>
        <v>-7339000</v>
      </c>
      <c r="E19" s="76">
        <f t="shared" si="2"/>
        <v>-7339000</v>
      </c>
      <c r="F19" s="76">
        <f t="shared" si="2"/>
        <v>25710571</v>
      </c>
      <c r="G19" s="76">
        <f t="shared" si="2"/>
        <v>-9474011</v>
      </c>
      <c r="H19" s="76">
        <f t="shared" si="2"/>
        <v>-1626983</v>
      </c>
      <c r="I19" s="76">
        <f t="shared" si="2"/>
        <v>14609577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14609577</v>
      </c>
      <c r="W19" s="76">
        <f>IF(E10=E18,0,W10-W18)</f>
        <v>-1834750</v>
      </c>
      <c r="X19" s="76">
        <f t="shared" si="2"/>
        <v>16444327</v>
      </c>
      <c r="Y19" s="77">
        <f>+IF(W19&lt;&gt;0,(X19/W19)*100,0)</f>
        <v>-896.2707180814824</v>
      </c>
      <c r="Z19" s="78">
        <f t="shared" si="2"/>
        <v>-7339000</v>
      </c>
    </row>
    <row r="20" spans="1:26" ht="13.5">
      <c r="A20" s="57" t="s">
        <v>44</v>
      </c>
      <c r="B20" s="18">
        <v>36764183</v>
      </c>
      <c r="C20" s="18">
        <v>0</v>
      </c>
      <c r="D20" s="58">
        <v>51297000</v>
      </c>
      <c r="E20" s="59">
        <v>51297000</v>
      </c>
      <c r="F20" s="59">
        <v>19593000</v>
      </c>
      <c r="G20" s="59">
        <v>1000000</v>
      </c>
      <c r="H20" s="59">
        <v>1000000</v>
      </c>
      <c r="I20" s="59">
        <v>21593000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21593000</v>
      </c>
      <c r="W20" s="59">
        <v>12824250</v>
      </c>
      <c r="X20" s="59">
        <v>8768750</v>
      </c>
      <c r="Y20" s="60">
        <v>68.38</v>
      </c>
      <c r="Z20" s="61">
        <v>51297000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-35772009</v>
      </c>
      <c r="C22" s="85">
        <f>SUM(C19:C21)</f>
        <v>0</v>
      </c>
      <c r="D22" s="86">
        <f aca="true" t="shared" si="3" ref="D22:Z22">SUM(D19:D21)</f>
        <v>43958000</v>
      </c>
      <c r="E22" s="87">
        <f t="shared" si="3"/>
        <v>43958000</v>
      </c>
      <c r="F22" s="87">
        <f t="shared" si="3"/>
        <v>45303571</v>
      </c>
      <c r="G22" s="87">
        <f t="shared" si="3"/>
        <v>-8474011</v>
      </c>
      <c r="H22" s="87">
        <f t="shared" si="3"/>
        <v>-626983</v>
      </c>
      <c r="I22" s="87">
        <f t="shared" si="3"/>
        <v>36202577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36202577</v>
      </c>
      <c r="W22" s="87">
        <f t="shared" si="3"/>
        <v>10989500</v>
      </c>
      <c r="X22" s="87">
        <f t="shared" si="3"/>
        <v>25213077</v>
      </c>
      <c r="Y22" s="88">
        <f>+IF(W22&lt;&gt;0,(X22/W22)*100,0)</f>
        <v>229.4287911187952</v>
      </c>
      <c r="Z22" s="89">
        <f t="shared" si="3"/>
        <v>43958000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-35772009</v>
      </c>
      <c r="C24" s="74">
        <f>SUM(C22:C23)</f>
        <v>0</v>
      </c>
      <c r="D24" s="75">
        <f aca="true" t="shared" si="4" ref="D24:Z24">SUM(D22:D23)</f>
        <v>43958000</v>
      </c>
      <c r="E24" s="76">
        <f t="shared" si="4"/>
        <v>43958000</v>
      </c>
      <c r="F24" s="76">
        <f t="shared" si="4"/>
        <v>45303571</v>
      </c>
      <c r="G24" s="76">
        <f t="shared" si="4"/>
        <v>-8474011</v>
      </c>
      <c r="H24" s="76">
        <f t="shared" si="4"/>
        <v>-626983</v>
      </c>
      <c r="I24" s="76">
        <f t="shared" si="4"/>
        <v>36202577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36202577</v>
      </c>
      <c r="W24" s="76">
        <f t="shared" si="4"/>
        <v>10989500</v>
      </c>
      <c r="X24" s="76">
        <f t="shared" si="4"/>
        <v>25213077</v>
      </c>
      <c r="Y24" s="77">
        <f>+IF(W24&lt;&gt;0,(X24/W24)*100,0)</f>
        <v>229.4287911187952</v>
      </c>
      <c r="Z24" s="78">
        <f t="shared" si="4"/>
        <v>43958000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40837796</v>
      </c>
      <c r="C27" s="21">
        <v>0</v>
      </c>
      <c r="D27" s="98">
        <v>68696809</v>
      </c>
      <c r="E27" s="99">
        <v>68696809</v>
      </c>
      <c r="F27" s="99">
        <v>7674102</v>
      </c>
      <c r="G27" s="99">
        <v>4682966</v>
      </c>
      <c r="H27" s="99">
        <v>1438993</v>
      </c>
      <c r="I27" s="99">
        <v>13796061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13796061</v>
      </c>
      <c r="W27" s="99">
        <v>17174202</v>
      </c>
      <c r="X27" s="99">
        <v>-3378141</v>
      </c>
      <c r="Y27" s="100">
        <v>-19.67</v>
      </c>
      <c r="Z27" s="101">
        <v>68696809</v>
      </c>
    </row>
    <row r="28" spans="1:26" ht="13.5">
      <c r="A28" s="102" t="s">
        <v>44</v>
      </c>
      <c r="B28" s="18">
        <v>36764183</v>
      </c>
      <c r="C28" s="18">
        <v>0</v>
      </c>
      <c r="D28" s="58">
        <v>51296514</v>
      </c>
      <c r="E28" s="59">
        <v>51296514</v>
      </c>
      <c r="F28" s="59">
        <v>6089372</v>
      </c>
      <c r="G28" s="59">
        <v>4388462</v>
      </c>
      <c r="H28" s="59">
        <v>997189</v>
      </c>
      <c r="I28" s="59">
        <v>11475023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11475023</v>
      </c>
      <c r="W28" s="59">
        <v>12824129</v>
      </c>
      <c r="X28" s="59">
        <v>-1349106</v>
      </c>
      <c r="Y28" s="60">
        <v>-10.52</v>
      </c>
      <c r="Z28" s="61">
        <v>51296514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4073613</v>
      </c>
      <c r="C31" s="18">
        <v>0</v>
      </c>
      <c r="D31" s="58">
        <v>17400295</v>
      </c>
      <c r="E31" s="59">
        <v>17400295</v>
      </c>
      <c r="F31" s="59">
        <v>1584730</v>
      </c>
      <c r="G31" s="59">
        <v>294504</v>
      </c>
      <c r="H31" s="59">
        <v>441804</v>
      </c>
      <c r="I31" s="59">
        <v>2321038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2321038</v>
      </c>
      <c r="W31" s="59">
        <v>4350074</v>
      </c>
      <c r="X31" s="59">
        <v>-2029036</v>
      </c>
      <c r="Y31" s="60">
        <v>-46.64</v>
      </c>
      <c r="Z31" s="61">
        <v>17400295</v>
      </c>
    </row>
    <row r="32" spans="1:26" ht="13.5">
      <c r="A32" s="69" t="s">
        <v>50</v>
      </c>
      <c r="B32" s="21">
        <f>SUM(B28:B31)</f>
        <v>40837796</v>
      </c>
      <c r="C32" s="21">
        <f>SUM(C28:C31)</f>
        <v>0</v>
      </c>
      <c r="D32" s="98">
        <f aca="true" t="shared" si="5" ref="D32:Z32">SUM(D28:D31)</f>
        <v>68696809</v>
      </c>
      <c r="E32" s="99">
        <f t="shared" si="5"/>
        <v>68696809</v>
      </c>
      <c r="F32" s="99">
        <f t="shared" si="5"/>
        <v>7674102</v>
      </c>
      <c r="G32" s="99">
        <f t="shared" si="5"/>
        <v>4682966</v>
      </c>
      <c r="H32" s="99">
        <f t="shared" si="5"/>
        <v>1438993</v>
      </c>
      <c r="I32" s="99">
        <f t="shared" si="5"/>
        <v>13796061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13796061</v>
      </c>
      <c r="W32" s="99">
        <f t="shared" si="5"/>
        <v>17174203</v>
      </c>
      <c r="X32" s="99">
        <f t="shared" si="5"/>
        <v>-3378142</v>
      </c>
      <c r="Y32" s="100">
        <f>+IF(W32&lt;&gt;0,(X32/W32)*100,0)</f>
        <v>-19.669861827067024</v>
      </c>
      <c r="Z32" s="101">
        <f t="shared" si="5"/>
        <v>68696809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87891650</v>
      </c>
      <c r="C35" s="18">
        <v>0</v>
      </c>
      <c r="D35" s="58">
        <v>202251000</v>
      </c>
      <c r="E35" s="59">
        <v>202251000</v>
      </c>
      <c r="F35" s="59">
        <v>281770114</v>
      </c>
      <c r="G35" s="59">
        <v>278008224</v>
      </c>
      <c r="H35" s="59">
        <v>267634309</v>
      </c>
      <c r="I35" s="59">
        <v>267634309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267634309</v>
      </c>
      <c r="W35" s="59">
        <v>50562750</v>
      </c>
      <c r="X35" s="59">
        <v>217071559</v>
      </c>
      <c r="Y35" s="60">
        <v>429.31</v>
      </c>
      <c r="Z35" s="61">
        <v>202251000</v>
      </c>
    </row>
    <row r="36" spans="1:26" ht="13.5">
      <c r="A36" s="57" t="s">
        <v>53</v>
      </c>
      <c r="B36" s="18">
        <v>610966416</v>
      </c>
      <c r="C36" s="18">
        <v>0</v>
      </c>
      <c r="D36" s="58">
        <v>1186506000</v>
      </c>
      <c r="E36" s="59">
        <v>1186506000</v>
      </c>
      <c r="F36" s="59">
        <v>565869784</v>
      </c>
      <c r="G36" s="59">
        <v>607421142</v>
      </c>
      <c r="H36" s="59">
        <v>617284669</v>
      </c>
      <c r="I36" s="59">
        <v>617284669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617284669</v>
      </c>
      <c r="W36" s="59">
        <v>296626500</v>
      </c>
      <c r="X36" s="59">
        <v>320658169</v>
      </c>
      <c r="Y36" s="60">
        <v>108.1</v>
      </c>
      <c r="Z36" s="61">
        <v>1186506000</v>
      </c>
    </row>
    <row r="37" spans="1:26" ht="13.5">
      <c r="A37" s="57" t="s">
        <v>54</v>
      </c>
      <c r="B37" s="18">
        <v>55629118</v>
      </c>
      <c r="C37" s="18">
        <v>0</v>
      </c>
      <c r="D37" s="58">
        <v>35654000</v>
      </c>
      <c r="E37" s="59">
        <v>35654000</v>
      </c>
      <c r="F37" s="59">
        <v>166495442</v>
      </c>
      <c r="G37" s="59">
        <v>48173040</v>
      </c>
      <c r="H37" s="59">
        <v>48813071</v>
      </c>
      <c r="I37" s="59">
        <v>48813071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48813071</v>
      </c>
      <c r="W37" s="59">
        <v>8913500</v>
      </c>
      <c r="X37" s="59">
        <v>39899571</v>
      </c>
      <c r="Y37" s="60">
        <v>447.63</v>
      </c>
      <c r="Z37" s="61">
        <v>35654000</v>
      </c>
    </row>
    <row r="38" spans="1:26" ht="13.5">
      <c r="A38" s="57" t="s">
        <v>55</v>
      </c>
      <c r="B38" s="18">
        <v>27386348</v>
      </c>
      <c r="C38" s="18">
        <v>0</v>
      </c>
      <c r="D38" s="58">
        <v>20195000</v>
      </c>
      <c r="E38" s="59">
        <v>20195000</v>
      </c>
      <c r="F38" s="59">
        <v>24271548</v>
      </c>
      <c r="G38" s="59">
        <v>187640832</v>
      </c>
      <c r="H38" s="59">
        <v>187416007</v>
      </c>
      <c r="I38" s="59">
        <v>187416007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187416007</v>
      </c>
      <c r="W38" s="59">
        <v>5048750</v>
      </c>
      <c r="X38" s="59">
        <v>182367257</v>
      </c>
      <c r="Y38" s="60">
        <v>3612.13</v>
      </c>
      <c r="Z38" s="61">
        <v>20195000</v>
      </c>
    </row>
    <row r="39" spans="1:26" ht="13.5">
      <c r="A39" s="57" t="s">
        <v>56</v>
      </c>
      <c r="B39" s="18">
        <v>615842600</v>
      </c>
      <c r="C39" s="18">
        <v>0</v>
      </c>
      <c r="D39" s="58">
        <v>1332908000</v>
      </c>
      <c r="E39" s="59">
        <v>1332908000</v>
      </c>
      <c r="F39" s="59">
        <v>656872908</v>
      </c>
      <c r="G39" s="59">
        <v>649615494</v>
      </c>
      <c r="H39" s="59">
        <v>648689900</v>
      </c>
      <c r="I39" s="59">
        <v>648689900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648689900</v>
      </c>
      <c r="W39" s="59">
        <v>333227000</v>
      </c>
      <c r="X39" s="59">
        <v>315462900</v>
      </c>
      <c r="Y39" s="60">
        <v>94.67</v>
      </c>
      <c r="Z39" s="61">
        <v>1332908000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29494109</v>
      </c>
      <c r="C42" s="18">
        <v>0</v>
      </c>
      <c r="D42" s="58">
        <v>51892215</v>
      </c>
      <c r="E42" s="59">
        <v>51892215</v>
      </c>
      <c r="F42" s="59">
        <v>37912406</v>
      </c>
      <c r="G42" s="59">
        <v>-19842878</v>
      </c>
      <c r="H42" s="59">
        <v>-8525012</v>
      </c>
      <c r="I42" s="59">
        <v>9544516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9544516</v>
      </c>
      <c r="W42" s="59">
        <v>27683847</v>
      </c>
      <c r="X42" s="59">
        <v>-18139331</v>
      </c>
      <c r="Y42" s="60">
        <v>-65.52</v>
      </c>
      <c r="Z42" s="61">
        <v>51892215</v>
      </c>
    </row>
    <row r="43" spans="1:26" ht="13.5">
      <c r="A43" s="57" t="s">
        <v>59</v>
      </c>
      <c r="B43" s="18">
        <v>-40508434</v>
      </c>
      <c r="C43" s="18">
        <v>0</v>
      </c>
      <c r="D43" s="58">
        <v>-62840000</v>
      </c>
      <c r="E43" s="59">
        <v>-62840000</v>
      </c>
      <c r="F43" s="59">
        <v>-6459204</v>
      </c>
      <c r="G43" s="59">
        <v>-5471965</v>
      </c>
      <c r="H43" s="59">
        <v>2078303</v>
      </c>
      <c r="I43" s="59">
        <v>-9852866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-9852866</v>
      </c>
      <c r="W43" s="59">
        <v>-15556000</v>
      </c>
      <c r="X43" s="59">
        <v>5703134</v>
      </c>
      <c r="Y43" s="60">
        <v>-36.66</v>
      </c>
      <c r="Z43" s="61">
        <v>-62840000</v>
      </c>
    </row>
    <row r="44" spans="1:26" ht="13.5">
      <c r="A44" s="57" t="s">
        <v>60</v>
      </c>
      <c r="B44" s="18">
        <v>-743363</v>
      </c>
      <c r="C44" s="18">
        <v>0</v>
      </c>
      <c r="D44" s="58">
        <v>-365004</v>
      </c>
      <c r="E44" s="59">
        <v>-365004</v>
      </c>
      <c r="F44" s="59">
        <v>-110897</v>
      </c>
      <c r="G44" s="59">
        <v>22584</v>
      </c>
      <c r="H44" s="59">
        <v>-214240</v>
      </c>
      <c r="I44" s="59">
        <v>-302553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-302553</v>
      </c>
      <c r="W44" s="59">
        <v>-91251</v>
      </c>
      <c r="X44" s="59">
        <v>-211302</v>
      </c>
      <c r="Y44" s="60">
        <v>231.56</v>
      </c>
      <c r="Z44" s="61">
        <v>-365004</v>
      </c>
    </row>
    <row r="45" spans="1:26" ht="13.5">
      <c r="A45" s="69" t="s">
        <v>61</v>
      </c>
      <c r="B45" s="21">
        <v>5370681</v>
      </c>
      <c r="C45" s="21">
        <v>0</v>
      </c>
      <c r="D45" s="98">
        <v>3736211</v>
      </c>
      <c r="E45" s="99">
        <v>3736211</v>
      </c>
      <c r="F45" s="99">
        <v>33014617</v>
      </c>
      <c r="G45" s="99">
        <v>7722358</v>
      </c>
      <c r="H45" s="99">
        <v>1061409</v>
      </c>
      <c r="I45" s="99">
        <v>1061409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1061409</v>
      </c>
      <c r="W45" s="99">
        <v>27085596</v>
      </c>
      <c r="X45" s="99">
        <v>-26024187</v>
      </c>
      <c r="Y45" s="100">
        <v>-96.08</v>
      </c>
      <c r="Z45" s="101">
        <v>3736211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10115312</v>
      </c>
      <c r="C49" s="51">
        <v>0</v>
      </c>
      <c r="D49" s="128">
        <v>12438783</v>
      </c>
      <c r="E49" s="53">
        <v>6189498</v>
      </c>
      <c r="F49" s="53">
        <v>0</v>
      </c>
      <c r="G49" s="53">
        <v>0</v>
      </c>
      <c r="H49" s="53">
        <v>0</v>
      </c>
      <c r="I49" s="53">
        <v>5919820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4187661</v>
      </c>
      <c r="W49" s="53">
        <v>209955849</v>
      </c>
      <c r="X49" s="53">
        <v>0</v>
      </c>
      <c r="Y49" s="53">
        <v>0</v>
      </c>
      <c r="Z49" s="129">
        <v>248806923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8511653</v>
      </c>
      <c r="C51" s="51">
        <v>0</v>
      </c>
      <c r="D51" s="128">
        <v>581654</v>
      </c>
      <c r="E51" s="53">
        <v>0</v>
      </c>
      <c r="F51" s="53">
        <v>0</v>
      </c>
      <c r="G51" s="53">
        <v>0</v>
      </c>
      <c r="H51" s="53">
        <v>0</v>
      </c>
      <c r="I51" s="53">
        <v>327924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9421231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97.81907020532591</v>
      </c>
      <c r="E58" s="7">
        <f t="shared" si="6"/>
        <v>97.81907020532591</v>
      </c>
      <c r="F58" s="7">
        <f t="shared" si="6"/>
        <v>31.991081075496293</v>
      </c>
      <c r="G58" s="7">
        <f t="shared" si="6"/>
        <v>17.26105129082314</v>
      </c>
      <c r="H58" s="7">
        <f t="shared" si="6"/>
        <v>30.335122813393017</v>
      </c>
      <c r="I58" s="7">
        <f t="shared" si="6"/>
        <v>24.830149694228265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24.830149694228265</v>
      </c>
      <c r="W58" s="7">
        <f t="shared" si="6"/>
        <v>96.6496870797095</v>
      </c>
      <c r="X58" s="7">
        <f t="shared" si="6"/>
        <v>0</v>
      </c>
      <c r="Y58" s="7">
        <f t="shared" si="6"/>
        <v>0</v>
      </c>
      <c r="Z58" s="8">
        <f t="shared" si="6"/>
        <v>97.81907020532591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109.4333405010214</v>
      </c>
      <c r="E59" s="10">
        <f t="shared" si="7"/>
        <v>109.4333405010214</v>
      </c>
      <c r="F59" s="10">
        <f t="shared" si="7"/>
        <v>81.29541350967814</v>
      </c>
      <c r="G59" s="10">
        <f t="shared" si="7"/>
        <v>3.5622944377967007</v>
      </c>
      <c r="H59" s="10">
        <f t="shared" si="7"/>
        <v>32.824602619180304</v>
      </c>
      <c r="I59" s="10">
        <f t="shared" si="7"/>
        <v>15.39385834279312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15.39385834279312</v>
      </c>
      <c r="W59" s="10">
        <f t="shared" si="7"/>
        <v>131.93114718847437</v>
      </c>
      <c r="X59" s="10">
        <f t="shared" si="7"/>
        <v>0</v>
      </c>
      <c r="Y59" s="10">
        <f t="shared" si="7"/>
        <v>0</v>
      </c>
      <c r="Z59" s="11">
        <f t="shared" si="7"/>
        <v>109.4333405010214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96.70174093788492</v>
      </c>
      <c r="E60" s="13">
        <f t="shared" si="7"/>
        <v>96.70174093788492</v>
      </c>
      <c r="F60" s="13">
        <f t="shared" si="7"/>
        <v>31.882477015121875</v>
      </c>
      <c r="G60" s="13">
        <f t="shared" si="7"/>
        <v>28.224875064830083</v>
      </c>
      <c r="H60" s="13">
        <f t="shared" si="7"/>
        <v>34.96907283863471</v>
      </c>
      <c r="I60" s="13">
        <f t="shared" si="7"/>
        <v>31.465196400284317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31.465196400284317</v>
      </c>
      <c r="W60" s="13">
        <f t="shared" si="7"/>
        <v>91.55767640330811</v>
      </c>
      <c r="X60" s="13">
        <f t="shared" si="7"/>
        <v>0</v>
      </c>
      <c r="Y60" s="13">
        <f t="shared" si="7"/>
        <v>0</v>
      </c>
      <c r="Z60" s="14">
        <f t="shared" si="7"/>
        <v>96.70174093788492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90.00456878165822</v>
      </c>
      <c r="E61" s="13">
        <f t="shared" si="7"/>
        <v>90.00456878165822</v>
      </c>
      <c r="F61" s="13">
        <f t="shared" si="7"/>
        <v>65.84589614151898</v>
      </c>
      <c r="G61" s="13">
        <f t="shared" si="7"/>
        <v>21.976063851323083</v>
      </c>
      <c r="H61" s="13">
        <f t="shared" si="7"/>
        <v>73.25724243119424</v>
      </c>
      <c r="I61" s="13">
        <f t="shared" si="7"/>
        <v>47.769167027030235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47.769167027030235</v>
      </c>
      <c r="W61" s="13">
        <f t="shared" si="7"/>
        <v>105.12219408157823</v>
      </c>
      <c r="X61" s="13">
        <f t="shared" si="7"/>
        <v>0</v>
      </c>
      <c r="Y61" s="13">
        <f t="shared" si="7"/>
        <v>0</v>
      </c>
      <c r="Z61" s="14">
        <f t="shared" si="7"/>
        <v>90.00456878165822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100.00280106317727</v>
      </c>
      <c r="E62" s="13">
        <f t="shared" si="7"/>
        <v>100.00280106317727</v>
      </c>
      <c r="F62" s="13">
        <f t="shared" si="7"/>
        <v>16.79037363245333</v>
      </c>
      <c r="G62" s="13">
        <f t="shared" si="7"/>
        <v>39.639184339617394</v>
      </c>
      <c r="H62" s="13">
        <f t="shared" si="7"/>
        <v>20.24882985040545</v>
      </c>
      <c r="I62" s="13">
        <f t="shared" si="7"/>
        <v>25.754798762183682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25.754798762183682</v>
      </c>
      <c r="W62" s="13">
        <f t="shared" si="7"/>
        <v>108.18226674844954</v>
      </c>
      <c r="X62" s="13">
        <f t="shared" si="7"/>
        <v>0</v>
      </c>
      <c r="Y62" s="13">
        <f t="shared" si="7"/>
        <v>0</v>
      </c>
      <c r="Z62" s="14">
        <f t="shared" si="7"/>
        <v>100.00280106317727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99.99962029459903</v>
      </c>
      <c r="E63" s="13">
        <f t="shared" si="7"/>
        <v>99.99962029459903</v>
      </c>
      <c r="F63" s="13">
        <f t="shared" si="7"/>
        <v>16.760960674475108</v>
      </c>
      <c r="G63" s="13">
        <f t="shared" si="7"/>
        <v>23.928015045402873</v>
      </c>
      <c r="H63" s="13">
        <f t="shared" si="7"/>
        <v>26.514178448167552</v>
      </c>
      <c r="I63" s="13">
        <f t="shared" si="7"/>
        <v>22.321620503947866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22.321620503947866</v>
      </c>
      <c r="W63" s="13">
        <f t="shared" si="7"/>
        <v>65.95014075286416</v>
      </c>
      <c r="X63" s="13">
        <f t="shared" si="7"/>
        <v>0</v>
      </c>
      <c r="Y63" s="13">
        <f t="shared" si="7"/>
        <v>0</v>
      </c>
      <c r="Z63" s="14">
        <f t="shared" si="7"/>
        <v>99.99962029459903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99.99769311000675</v>
      </c>
      <c r="E64" s="13">
        <f t="shared" si="7"/>
        <v>99.99769311000675</v>
      </c>
      <c r="F64" s="13">
        <f t="shared" si="7"/>
        <v>15.931486429251757</v>
      </c>
      <c r="G64" s="13">
        <f t="shared" si="7"/>
        <v>22.944570361998014</v>
      </c>
      <c r="H64" s="13">
        <f t="shared" si="7"/>
        <v>16.91169679738853</v>
      </c>
      <c r="I64" s="13">
        <f t="shared" si="7"/>
        <v>18.59365764134118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18.59365764134118</v>
      </c>
      <c r="W64" s="13">
        <f t="shared" si="7"/>
        <v>60.650616602245535</v>
      </c>
      <c r="X64" s="13">
        <f t="shared" si="7"/>
        <v>0</v>
      </c>
      <c r="Y64" s="13">
        <f t="shared" si="7"/>
        <v>0</v>
      </c>
      <c r="Z64" s="14">
        <f t="shared" si="7"/>
        <v>99.99769311000675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40.593</v>
      </c>
      <c r="E66" s="16">
        <f t="shared" si="7"/>
        <v>40.593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40.593</v>
      </c>
    </row>
    <row r="67" spans="1:26" ht="13.5" hidden="1">
      <c r="A67" s="40" t="s">
        <v>113</v>
      </c>
      <c r="B67" s="23">
        <v>109134856</v>
      </c>
      <c r="C67" s="23"/>
      <c r="D67" s="24">
        <v>111530000</v>
      </c>
      <c r="E67" s="25">
        <v>111530000</v>
      </c>
      <c r="F67" s="25">
        <v>11275799</v>
      </c>
      <c r="G67" s="25">
        <v>19473698</v>
      </c>
      <c r="H67" s="25">
        <v>12107800</v>
      </c>
      <c r="I67" s="25">
        <v>42857297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42857297</v>
      </c>
      <c r="W67" s="25">
        <v>27882500</v>
      </c>
      <c r="X67" s="25"/>
      <c r="Y67" s="24"/>
      <c r="Z67" s="26">
        <v>111530000</v>
      </c>
    </row>
    <row r="68" spans="1:26" ht="13.5" hidden="1">
      <c r="A68" s="36" t="s">
        <v>31</v>
      </c>
      <c r="B68" s="18">
        <v>16194067</v>
      </c>
      <c r="C68" s="18"/>
      <c r="D68" s="19">
        <v>18602000</v>
      </c>
      <c r="E68" s="20">
        <v>18602000</v>
      </c>
      <c r="F68" s="20">
        <v>843499</v>
      </c>
      <c r="G68" s="20">
        <v>6868663</v>
      </c>
      <c r="H68" s="20">
        <v>1473209</v>
      </c>
      <c r="I68" s="20">
        <v>9185371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9185371</v>
      </c>
      <c r="W68" s="20">
        <v>4650500</v>
      </c>
      <c r="X68" s="20"/>
      <c r="Y68" s="19"/>
      <c r="Z68" s="22">
        <v>18602000</v>
      </c>
    </row>
    <row r="69" spans="1:26" ht="13.5" hidden="1">
      <c r="A69" s="37" t="s">
        <v>32</v>
      </c>
      <c r="B69" s="18">
        <v>76524578</v>
      </c>
      <c r="C69" s="18"/>
      <c r="D69" s="19">
        <v>90928000</v>
      </c>
      <c r="E69" s="20">
        <v>90928000</v>
      </c>
      <c r="F69" s="20">
        <v>9163416</v>
      </c>
      <c r="G69" s="20">
        <v>11042327</v>
      </c>
      <c r="H69" s="20">
        <v>9120462</v>
      </c>
      <c r="I69" s="20">
        <v>29326205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29326205</v>
      </c>
      <c r="W69" s="20">
        <v>22732000</v>
      </c>
      <c r="X69" s="20"/>
      <c r="Y69" s="19"/>
      <c r="Z69" s="22">
        <v>90928000</v>
      </c>
    </row>
    <row r="70" spans="1:26" ht="13.5" hidden="1">
      <c r="A70" s="38" t="s">
        <v>107</v>
      </c>
      <c r="B70" s="18">
        <v>29513657</v>
      </c>
      <c r="C70" s="18"/>
      <c r="D70" s="19">
        <v>30008000</v>
      </c>
      <c r="E70" s="20">
        <v>30008000</v>
      </c>
      <c r="F70" s="20">
        <v>2846431</v>
      </c>
      <c r="G70" s="20">
        <v>4445828</v>
      </c>
      <c r="H70" s="20">
        <v>2480279</v>
      </c>
      <c r="I70" s="20">
        <v>9772538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9772538</v>
      </c>
      <c r="W70" s="20">
        <v>7502000</v>
      </c>
      <c r="X70" s="20"/>
      <c r="Y70" s="19"/>
      <c r="Z70" s="22">
        <v>30008000</v>
      </c>
    </row>
    <row r="71" spans="1:26" ht="13.5" hidden="1">
      <c r="A71" s="38" t="s">
        <v>108</v>
      </c>
      <c r="B71" s="18">
        <v>24247485</v>
      </c>
      <c r="C71" s="18"/>
      <c r="D71" s="19">
        <v>29346000</v>
      </c>
      <c r="E71" s="20">
        <v>29346000</v>
      </c>
      <c r="F71" s="20">
        <v>3376393</v>
      </c>
      <c r="G71" s="20">
        <v>3666526</v>
      </c>
      <c r="H71" s="20">
        <v>3748666</v>
      </c>
      <c r="I71" s="20">
        <v>10791585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10791585</v>
      </c>
      <c r="W71" s="20">
        <v>7336500</v>
      </c>
      <c r="X71" s="20"/>
      <c r="Y71" s="19"/>
      <c r="Z71" s="22">
        <v>29346000</v>
      </c>
    </row>
    <row r="72" spans="1:26" ht="13.5" hidden="1">
      <c r="A72" s="38" t="s">
        <v>109</v>
      </c>
      <c r="B72" s="18">
        <v>11279735</v>
      </c>
      <c r="C72" s="18"/>
      <c r="D72" s="19">
        <v>15275000</v>
      </c>
      <c r="E72" s="20">
        <v>15275000</v>
      </c>
      <c r="F72" s="20">
        <v>1431869</v>
      </c>
      <c r="G72" s="20">
        <v>1425020</v>
      </c>
      <c r="H72" s="20">
        <v>1353110</v>
      </c>
      <c r="I72" s="20">
        <v>4209999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4209999</v>
      </c>
      <c r="W72" s="20">
        <v>3818750</v>
      </c>
      <c r="X72" s="20"/>
      <c r="Y72" s="19"/>
      <c r="Z72" s="22">
        <v>15275000</v>
      </c>
    </row>
    <row r="73" spans="1:26" ht="13.5" hidden="1">
      <c r="A73" s="38" t="s">
        <v>110</v>
      </c>
      <c r="B73" s="18">
        <v>11483701</v>
      </c>
      <c r="C73" s="18"/>
      <c r="D73" s="19">
        <v>16299000</v>
      </c>
      <c r="E73" s="20">
        <v>16299000</v>
      </c>
      <c r="F73" s="20">
        <v>1508723</v>
      </c>
      <c r="G73" s="20">
        <v>1504953</v>
      </c>
      <c r="H73" s="20">
        <v>1505053</v>
      </c>
      <c r="I73" s="20">
        <v>4518729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4518729</v>
      </c>
      <c r="W73" s="20">
        <v>4074750</v>
      </c>
      <c r="X73" s="20"/>
      <c r="Y73" s="19"/>
      <c r="Z73" s="22">
        <v>16299000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>
        <v>33354</v>
      </c>
      <c r="I74" s="20">
        <v>33354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33354</v>
      </c>
      <c r="W74" s="20"/>
      <c r="X74" s="20"/>
      <c r="Y74" s="19"/>
      <c r="Z74" s="22"/>
    </row>
    <row r="75" spans="1:26" ht="13.5" hidden="1">
      <c r="A75" s="39" t="s">
        <v>112</v>
      </c>
      <c r="B75" s="27">
        <v>16416211</v>
      </c>
      <c r="C75" s="27"/>
      <c r="D75" s="28">
        <v>2000000</v>
      </c>
      <c r="E75" s="29">
        <v>2000000</v>
      </c>
      <c r="F75" s="29">
        <v>1268884</v>
      </c>
      <c r="G75" s="29">
        <v>1562708</v>
      </c>
      <c r="H75" s="29">
        <v>1514129</v>
      </c>
      <c r="I75" s="29">
        <v>4345721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4345721</v>
      </c>
      <c r="W75" s="29">
        <v>500000</v>
      </c>
      <c r="X75" s="29"/>
      <c r="Y75" s="28"/>
      <c r="Z75" s="30">
        <v>2000000</v>
      </c>
    </row>
    <row r="76" spans="1:26" ht="13.5" hidden="1">
      <c r="A76" s="41" t="s">
        <v>114</v>
      </c>
      <c r="B76" s="31"/>
      <c r="C76" s="31"/>
      <c r="D76" s="32">
        <v>109097609</v>
      </c>
      <c r="E76" s="33">
        <v>109097609</v>
      </c>
      <c r="F76" s="33">
        <v>3607250</v>
      </c>
      <c r="G76" s="33">
        <v>3361365</v>
      </c>
      <c r="H76" s="33">
        <v>3672916</v>
      </c>
      <c r="I76" s="33">
        <v>10641531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10641531</v>
      </c>
      <c r="W76" s="33">
        <v>26948349</v>
      </c>
      <c r="X76" s="33"/>
      <c r="Y76" s="32"/>
      <c r="Z76" s="34">
        <v>109097609</v>
      </c>
    </row>
    <row r="77" spans="1:26" ht="13.5" hidden="1">
      <c r="A77" s="36" t="s">
        <v>31</v>
      </c>
      <c r="B77" s="18"/>
      <c r="C77" s="18"/>
      <c r="D77" s="19">
        <v>20356790</v>
      </c>
      <c r="E77" s="20">
        <v>20356790</v>
      </c>
      <c r="F77" s="20">
        <v>685726</v>
      </c>
      <c r="G77" s="20">
        <v>244682</v>
      </c>
      <c r="H77" s="20">
        <v>483575</v>
      </c>
      <c r="I77" s="20">
        <v>1413983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1413983</v>
      </c>
      <c r="W77" s="20">
        <v>6135458</v>
      </c>
      <c r="X77" s="20"/>
      <c r="Y77" s="19"/>
      <c r="Z77" s="22">
        <v>20356790</v>
      </c>
    </row>
    <row r="78" spans="1:26" ht="13.5" hidden="1">
      <c r="A78" s="37" t="s">
        <v>32</v>
      </c>
      <c r="B78" s="18"/>
      <c r="C78" s="18"/>
      <c r="D78" s="19">
        <v>87928959</v>
      </c>
      <c r="E78" s="20">
        <v>87928959</v>
      </c>
      <c r="F78" s="20">
        <v>2921524</v>
      </c>
      <c r="G78" s="20">
        <v>3116683</v>
      </c>
      <c r="H78" s="20">
        <v>3189341</v>
      </c>
      <c r="I78" s="20">
        <v>9227548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9227548</v>
      </c>
      <c r="W78" s="20">
        <v>20812891</v>
      </c>
      <c r="X78" s="20"/>
      <c r="Y78" s="19"/>
      <c r="Z78" s="22">
        <v>87928959</v>
      </c>
    </row>
    <row r="79" spans="1:26" ht="13.5" hidden="1">
      <c r="A79" s="38" t="s">
        <v>107</v>
      </c>
      <c r="B79" s="18"/>
      <c r="C79" s="18"/>
      <c r="D79" s="19">
        <v>27008571</v>
      </c>
      <c r="E79" s="20">
        <v>27008571</v>
      </c>
      <c r="F79" s="20">
        <v>1874258</v>
      </c>
      <c r="G79" s="20">
        <v>977018</v>
      </c>
      <c r="H79" s="20">
        <v>1816984</v>
      </c>
      <c r="I79" s="20">
        <v>4668260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4668260</v>
      </c>
      <c r="W79" s="20">
        <v>7886267</v>
      </c>
      <c r="X79" s="20"/>
      <c r="Y79" s="19"/>
      <c r="Z79" s="22">
        <v>27008571</v>
      </c>
    </row>
    <row r="80" spans="1:26" ht="13.5" hidden="1">
      <c r="A80" s="38" t="s">
        <v>108</v>
      </c>
      <c r="B80" s="18"/>
      <c r="C80" s="18"/>
      <c r="D80" s="19">
        <v>29346822</v>
      </c>
      <c r="E80" s="20">
        <v>29346822</v>
      </c>
      <c r="F80" s="20">
        <v>566909</v>
      </c>
      <c r="G80" s="20">
        <v>1453381</v>
      </c>
      <c r="H80" s="20">
        <v>759061</v>
      </c>
      <c r="I80" s="20">
        <v>2779351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2779351</v>
      </c>
      <c r="W80" s="20">
        <v>7936792</v>
      </c>
      <c r="X80" s="20"/>
      <c r="Y80" s="19"/>
      <c r="Z80" s="22">
        <v>29346822</v>
      </c>
    </row>
    <row r="81" spans="1:26" ht="13.5" hidden="1">
      <c r="A81" s="38" t="s">
        <v>109</v>
      </c>
      <c r="B81" s="18"/>
      <c r="C81" s="18"/>
      <c r="D81" s="19">
        <v>15274942</v>
      </c>
      <c r="E81" s="20">
        <v>15274942</v>
      </c>
      <c r="F81" s="20">
        <v>239995</v>
      </c>
      <c r="G81" s="20">
        <v>340979</v>
      </c>
      <c r="H81" s="20">
        <v>358766</v>
      </c>
      <c r="I81" s="20">
        <v>939740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939740</v>
      </c>
      <c r="W81" s="20">
        <v>2518471</v>
      </c>
      <c r="X81" s="20"/>
      <c r="Y81" s="19"/>
      <c r="Z81" s="22">
        <v>15274942</v>
      </c>
    </row>
    <row r="82" spans="1:26" ht="13.5" hidden="1">
      <c r="A82" s="38" t="s">
        <v>110</v>
      </c>
      <c r="B82" s="18"/>
      <c r="C82" s="18"/>
      <c r="D82" s="19">
        <v>16298624</v>
      </c>
      <c r="E82" s="20">
        <v>16298624</v>
      </c>
      <c r="F82" s="20">
        <v>240362</v>
      </c>
      <c r="G82" s="20">
        <v>345305</v>
      </c>
      <c r="H82" s="20">
        <v>254530</v>
      </c>
      <c r="I82" s="20">
        <v>840197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840197</v>
      </c>
      <c r="W82" s="20">
        <v>2471361</v>
      </c>
      <c r="X82" s="20"/>
      <c r="Y82" s="19"/>
      <c r="Z82" s="22">
        <v>16298624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>
        <v>811860</v>
      </c>
      <c r="E84" s="29">
        <v>811860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>
        <v>811860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147150223</v>
      </c>
      <c r="C5" s="18">
        <v>0</v>
      </c>
      <c r="D5" s="58">
        <v>204500000</v>
      </c>
      <c r="E5" s="59">
        <v>204500000</v>
      </c>
      <c r="F5" s="59">
        <v>20219253</v>
      </c>
      <c r="G5" s="59">
        <v>11774926</v>
      </c>
      <c r="H5" s="59">
        <v>12497568</v>
      </c>
      <c r="I5" s="59">
        <v>44491747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44491747</v>
      </c>
      <c r="W5" s="59">
        <v>51125000</v>
      </c>
      <c r="X5" s="59">
        <v>-6633253</v>
      </c>
      <c r="Y5" s="60">
        <v>-12.97</v>
      </c>
      <c r="Z5" s="61">
        <v>204500000</v>
      </c>
    </row>
    <row r="6" spans="1:26" ht="13.5">
      <c r="A6" s="57" t="s">
        <v>32</v>
      </c>
      <c r="B6" s="18">
        <v>318976926</v>
      </c>
      <c r="C6" s="18">
        <v>0</v>
      </c>
      <c r="D6" s="58">
        <v>489393000</v>
      </c>
      <c r="E6" s="59">
        <v>489393000</v>
      </c>
      <c r="F6" s="59">
        <v>41749272</v>
      </c>
      <c r="G6" s="59">
        <v>30754022</v>
      </c>
      <c r="H6" s="59">
        <v>27689891</v>
      </c>
      <c r="I6" s="59">
        <v>100193185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100193185</v>
      </c>
      <c r="W6" s="59">
        <v>122348250</v>
      </c>
      <c r="X6" s="59">
        <v>-22155065</v>
      </c>
      <c r="Y6" s="60">
        <v>-18.11</v>
      </c>
      <c r="Z6" s="61">
        <v>489393000</v>
      </c>
    </row>
    <row r="7" spans="1:26" ht="13.5">
      <c r="A7" s="57" t="s">
        <v>33</v>
      </c>
      <c r="B7" s="18">
        <v>1902787</v>
      </c>
      <c r="C7" s="18">
        <v>0</v>
      </c>
      <c r="D7" s="58">
        <v>1800000</v>
      </c>
      <c r="E7" s="59">
        <v>1800000</v>
      </c>
      <c r="F7" s="59">
        <v>240035</v>
      </c>
      <c r="G7" s="59">
        <v>76144</v>
      </c>
      <c r="H7" s="59">
        <v>407021</v>
      </c>
      <c r="I7" s="59">
        <v>723200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723200</v>
      </c>
      <c r="W7" s="59">
        <v>450000</v>
      </c>
      <c r="X7" s="59">
        <v>273200</v>
      </c>
      <c r="Y7" s="60">
        <v>60.71</v>
      </c>
      <c r="Z7" s="61">
        <v>1800000</v>
      </c>
    </row>
    <row r="8" spans="1:26" ht="13.5">
      <c r="A8" s="57" t="s">
        <v>34</v>
      </c>
      <c r="B8" s="18">
        <v>348012897</v>
      </c>
      <c r="C8" s="18">
        <v>0</v>
      </c>
      <c r="D8" s="58">
        <v>449210000</v>
      </c>
      <c r="E8" s="59">
        <v>449210000</v>
      </c>
      <c r="F8" s="59">
        <v>150309000</v>
      </c>
      <c r="G8" s="59">
        <v>890000</v>
      </c>
      <c r="H8" s="59">
        <v>8332667</v>
      </c>
      <c r="I8" s="59">
        <v>159531667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159531667</v>
      </c>
      <c r="W8" s="59">
        <v>112302500</v>
      </c>
      <c r="X8" s="59">
        <v>47229167</v>
      </c>
      <c r="Y8" s="60">
        <v>42.06</v>
      </c>
      <c r="Z8" s="61">
        <v>449210000</v>
      </c>
    </row>
    <row r="9" spans="1:26" ht="13.5">
      <c r="A9" s="57" t="s">
        <v>35</v>
      </c>
      <c r="B9" s="18">
        <v>36236045</v>
      </c>
      <c r="C9" s="18">
        <v>0</v>
      </c>
      <c r="D9" s="58">
        <v>444990000</v>
      </c>
      <c r="E9" s="59">
        <v>444990000</v>
      </c>
      <c r="F9" s="59">
        <v>523363</v>
      </c>
      <c r="G9" s="59">
        <v>2576829</v>
      </c>
      <c r="H9" s="59">
        <v>2399200</v>
      </c>
      <c r="I9" s="59">
        <v>5499392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5499392</v>
      </c>
      <c r="W9" s="59">
        <v>111247500</v>
      </c>
      <c r="X9" s="59">
        <v>-105748108</v>
      </c>
      <c r="Y9" s="60">
        <v>-95.06</v>
      </c>
      <c r="Z9" s="61">
        <v>444990000</v>
      </c>
    </row>
    <row r="10" spans="1:26" ht="25.5">
      <c r="A10" s="62" t="s">
        <v>99</v>
      </c>
      <c r="B10" s="63">
        <f>SUM(B5:B9)</f>
        <v>852278878</v>
      </c>
      <c r="C10" s="63">
        <f>SUM(C5:C9)</f>
        <v>0</v>
      </c>
      <c r="D10" s="64">
        <f aca="true" t="shared" si="0" ref="D10:Z10">SUM(D5:D9)</f>
        <v>1589893000</v>
      </c>
      <c r="E10" s="65">
        <f t="shared" si="0"/>
        <v>1589893000</v>
      </c>
      <c r="F10" s="65">
        <f t="shared" si="0"/>
        <v>213040923</v>
      </c>
      <c r="G10" s="65">
        <f t="shared" si="0"/>
        <v>46071921</v>
      </c>
      <c r="H10" s="65">
        <f t="shared" si="0"/>
        <v>51326347</v>
      </c>
      <c r="I10" s="65">
        <f t="shared" si="0"/>
        <v>310439191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310439191</v>
      </c>
      <c r="W10" s="65">
        <f t="shared" si="0"/>
        <v>397473250</v>
      </c>
      <c r="X10" s="65">
        <f t="shared" si="0"/>
        <v>-87034059</v>
      </c>
      <c r="Y10" s="66">
        <f>+IF(W10&lt;&gt;0,(X10/W10)*100,0)</f>
        <v>-21.89683431526524</v>
      </c>
      <c r="Z10" s="67">
        <f t="shared" si="0"/>
        <v>1589893000</v>
      </c>
    </row>
    <row r="11" spans="1:26" ht="13.5">
      <c r="A11" s="57" t="s">
        <v>36</v>
      </c>
      <c r="B11" s="18">
        <v>198611117</v>
      </c>
      <c r="C11" s="18">
        <v>0</v>
      </c>
      <c r="D11" s="58">
        <v>323755820</v>
      </c>
      <c r="E11" s="59">
        <v>323755820</v>
      </c>
      <c r="F11" s="59">
        <v>25466635</v>
      </c>
      <c r="G11" s="59">
        <v>25159791</v>
      </c>
      <c r="H11" s="59">
        <v>26361732</v>
      </c>
      <c r="I11" s="59">
        <v>76988158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76988158</v>
      </c>
      <c r="W11" s="59">
        <v>80938955</v>
      </c>
      <c r="X11" s="59">
        <v>-3950797</v>
      </c>
      <c r="Y11" s="60">
        <v>-4.88</v>
      </c>
      <c r="Z11" s="61">
        <v>323755820</v>
      </c>
    </row>
    <row r="12" spans="1:26" ht="13.5">
      <c r="A12" s="57" t="s">
        <v>37</v>
      </c>
      <c r="B12" s="18">
        <v>19389954</v>
      </c>
      <c r="C12" s="18">
        <v>0</v>
      </c>
      <c r="D12" s="58">
        <v>24000000</v>
      </c>
      <c r="E12" s="59">
        <v>24000000</v>
      </c>
      <c r="F12" s="59">
        <v>1591084</v>
      </c>
      <c r="G12" s="59">
        <v>1599265</v>
      </c>
      <c r="H12" s="59">
        <v>1714585</v>
      </c>
      <c r="I12" s="59">
        <v>4904934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4904934</v>
      </c>
      <c r="W12" s="59">
        <v>6000000</v>
      </c>
      <c r="X12" s="59">
        <v>-1095066</v>
      </c>
      <c r="Y12" s="60">
        <v>-18.25</v>
      </c>
      <c r="Z12" s="61">
        <v>24000000</v>
      </c>
    </row>
    <row r="13" spans="1:26" ht="13.5">
      <c r="A13" s="57" t="s">
        <v>100</v>
      </c>
      <c r="B13" s="18">
        <v>295600062</v>
      </c>
      <c r="C13" s="18">
        <v>0</v>
      </c>
      <c r="D13" s="58">
        <v>350000000</v>
      </c>
      <c r="E13" s="59">
        <v>350000000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87500000</v>
      </c>
      <c r="X13" s="59">
        <v>-87500000</v>
      </c>
      <c r="Y13" s="60">
        <v>-100</v>
      </c>
      <c r="Z13" s="61">
        <v>350000000</v>
      </c>
    </row>
    <row r="14" spans="1:26" ht="13.5">
      <c r="A14" s="57" t="s">
        <v>38</v>
      </c>
      <c r="B14" s="18">
        <v>8919020</v>
      </c>
      <c r="C14" s="18">
        <v>0</v>
      </c>
      <c r="D14" s="58">
        <v>8000000</v>
      </c>
      <c r="E14" s="59">
        <v>8000000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2000000</v>
      </c>
      <c r="X14" s="59">
        <v>-2000000</v>
      </c>
      <c r="Y14" s="60">
        <v>-100</v>
      </c>
      <c r="Z14" s="61">
        <v>8000000</v>
      </c>
    </row>
    <row r="15" spans="1:26" ht="13.5">
      <c r="A15" s="57" t="s">
        <v>39</v>
      </c>
      <c r="B15" s="18">
        <v>293228119</v>
      </c>
      <c r="C15" s="18">
        <v>0</v>
      </c>
      <c r="D15" s="58">
        <v>311466000</v>
      </c>
      <c r="E15" s="59">
        <v>311466000</v>
      </c>
      <c r="F15" s="59">
        <v>0</v>
      </c>
      <c r="G15" s="59">
        <v>0</v>
      </c>
      <c r="H15" s="59">
        <v>10526316</v>
      </c>
      <c r="I15" s="59">
        <v>10526316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10526316</v>
      </c>
      <c r="W15" s="59">
        <v>77866500</v>
      </c>
      <c r="X15" s="59">
        <v>-67340184</v>
      </c>
      <c r="Y15" s="60">
        <v>-86.48</v>
      </c>
      <c r="Z15" s="61">
        <v>311466000</v>
      </c>
    </row>
    <row r="16" spans="1:26" ht="13.5">
      <c r="A16" s="68" t="s">
        <v>40</v>
      </c>
      <c r="B16" s="18">
        <v>77723000</v>
      </c>
      <c r="C16" s="18">
        <v>0</v>
      </c>
      <c r="D16" s="58">
        <v>80000000</v>
      </c>
      <c r="E16" s="59">
        <v>80000000</v>
      </c>
      <c r="F16" s="59">
        <v>0</v>
      </c>
      <c r="G16" s="59">
        <v>0</v>
      </c>
      <c r="H16" s="59">
        <v>6666667</v>
      </c>
      <c r="I16" s="59">
        <v>6666667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6666667</v>
      </c>
      <c r="W16" s="59">
        <v>20000000</v>
      </c>
      <c r="X16" s="59">
        <v>-13333333</v>
      </c>
      <c r="Y16" s="60">
        <v>-66.67</v>
      </c>
      <c r="Z16" s="61">
        <v>80000000</v>
      </c>
    </row>
    <row r="17" spans="1:26" ht="13.5">
      <c r="A17" s="57" t="s">
        <v>41</v>
      </c>
      <c r="B17" s="18">
        <v>372918459</v>
      </c>
      <c r="C17" s="18">
        <v>0</v>
      </c>
      <c r="D17" s="58">
        <v>492671000</v>
      </c>
      <c r="E17" s="59">
        <v>492671000</v>
      </c>
      <c r="F17" s="59">
        <v>23223165</v>
      </c>
      <c r="G17" s="59">
        <v>47942595</v>
      </c>
      <c r="H17" s="59">
        <v>27073380</v>
      </c>
      <c r="I17" s="59">
        <v>98239140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98239140</v>
      </c>
      <c r="W17" s="59">
        <v>123167750</v>
      </c>
      <c r="X17" s="59">
        <v>-24928610</v>
      </c>
      <c r="Y17" s="60">
        <v>-20.24</v>
      </c>
      <c r="Z17" s="61">
        <v>492671000</v>
      </c>
    </row>
    <row r="18" spans="1:26" ht="13.5">
      <c r="A18" s="69" t="s">
        <v>42</v>
      </c>
      <c r="B18" s="70">
        <f>SUM(B11:B17)</f>
        <v>1266389731</v>
      </c>
      <c r="C18" s="70">
        <f>SUM(C11:C17)</f>
        <v>0</v>
      </c>
      <c r="D18" s="71">
        <f aca="true" t="shared" si="1" ref="D18:Z18">SUM(D11:D17)</f>
        <v>1589892820</v>
      </c>
      <c r="E18" s="72">
        <f t="shared" si="1"/>
        <v>1589892820</v>
      </c>
      <c r="F18" s="72">
        <f t="shared" si="1"/>
        <v>50280884</v>
      </c>
      <c r="G18" s="72">
        <f t="shared" si="1"/>
        <v>74701651</v>
      </c>
      <c r="H18" s="72">
        <f t="shared" si="1"/>
        <v>72342680</v>
      </c>
      <c r="I18" s="72">
        <f t="shared" si="1"/>
        <v>197325215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197325215</v>
      </c>
      <c r="W18" s="72">
        <f t="shared" si="1"/>
        <v>397473205</v>
      </c>
      <c r="X18" s="72">
        <f t="shared" si="1"/>
        <v>-200147990</v>
      </c>
      <c r="Y18" s="66">
        <f>+IF(W18&lt;&gt;0,(X18/W18)*100,0)</f>
        <v>-50.35508997392667</v>
      </c>
      <c r="Z18" s="73">
        <f t="shared" si="1"/>
        <v>1589892820</v>
      </c>
    </row>
    <row r="19" spans="1:26" ht="13.5">
      <c r="A19" s="69" t="s">
        <v>43</v>
      </c>
      <c r="B19" s="74">
        <f>+B10-B18</f>
        <v>-414110853</v>
      </c>
      <c r="C19" s="74">
        <f>+C10-C18</f>
        <v>0</v>
      </c>
      <c r="D19" s="75">
        <f aca="true" t="shared" si="2" ref="D19:Z19">+D10-D18</f>
        <v>180</v>
      </c>
      <c r="E19" s="76">
        <f t="shared" si="2"/>
        <v>180</v>
      </c>
      <c r="F19" s="76">
        <f t="shared" si="2"/>
        <v>162760039</v>
      </c>
      <c r="G19" s="76">
        <f t="shared" si="2"/>
        <v>-28629730</v>
      </c>
      <c r="H19" s="76">
        <f t="shared" si="2"/>
        <v>-21016333</v>
      </c>
      <c r="I19" s="76">
        <f t="shared" si="2"/>
        <v>113113976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113113976</v>
      </c>
      <c r="W19" s="76">
        <f>IF(E10=E18,0,W10-W18)</f>
        <v>45</v>
      </c>
      <c r="X19" s="76">
        <f t="shared" si="2"/>
        <v>113113931</v>
      </c>
      <c r="Y19" s="77">
        <f>+IF(W19&lt;&gt;0,(X19/W19)*100,0)</f>
        <v>251364291.11111113</v>
      </c>
      <c r="Z19" s="78">
        <f t="shared" si="2"/>
        <v>180</v>
      </c>
    </row>
    <row r="20" spans="1:26" ht="13.5">
      <c r="A20" s="57" t="s">
        <v>44</v>
      </c>
      <c r="B20" s="18">
        <v>285989512</v>
      </c>
      <c r="C20" s="18">
        <v>0</v>
      </c>
      <c r="D20" s="58">
        <v>269133000</v>
      </c>
      <c r="E20" s="59">
        <v>269133000</v>
      </c>
      <c r="F20" s="59">
        <v>63611989</v>
      </c>
      <c r="G20" s="59">
        <v>8084000</v>
      </c>
      <c r="H20" s="59">
        <v>11589377</v>
      </c>
      <c r="I20" s="59">
        <v>83285366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83285366</v>
      </c>
      <c r="W20" s="59">
        <v>67283250</v>
      </c>
      <c r="X20" s="59">
        <v>16002116</v>
      </c>
      <c r="Y20" s="60">
        <v>23.78</v>
      </c>
      <c r="Z20" s="61">
        <v>269133000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-128121341</v>
      </c>
      <c r="C22" s="85">
        <f>SUM(C19:C21)</f>
        <v>0</v>
      </c>
      <c r="D22" s="86">
        <f aca="true" t="shared" si="3" ref="D22:Z22">SUM(D19:D21)</f>
        <v>269133180</v>
      </c>
      <c r="E22" s="87">
        <f t="shared" si="3"/>
        <v>269133180</v>
      </c>
      <c r="F22" s="87">
        <f t="shared" si="3"/>
        <v>226372028</v>
      </c>
      <c r="G22" s="87">
        <f t="shared" si="3"/>
        <v>-20545730</v>
      </c>
      <c r="H22" s="87">
        <f t="shared" si="3"/>
        <v>-9426956</v>
      </c>
      <c r="I22" s="87">
        <f t="shared" si="3"/>
        <v>196399342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196399342</v>
      </c>
      <c r="W22" s="87">
        <f t="shared" si="3"/>
        <v>67283295</v>
      </c>
      <c r="X22" s="87">
        <f t="shared" si="3"/>
        <v>129116047</v>
      </c>
      <c r="Y22" s="88">
        <f>+IF(W22&lt;&gt;0,(X22/W22)*100,0)</f>
        <v>191.89911403714697</v>
      </c>
      <c r="Z22" s="89">
        <f t="shared" si="3"/>
        <v>269133180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-128121341</v>
      </c>
      <c r="C24" s="74">
        <f>SUM(C22:C23)</f>
        <v>0</v>
      </c>
      <c r="D24" s="75">
        <f aca="true" t="shared" si="4" ref="D24:Z24">SUM(D22:D23)</f>
        <v>269133180</v>
      </c>
      <c r="E24" s="76">
        <f t="shared" si="4"/>
        <v>269133180</v>
      </c>
      <c r="F24" s="76">
        <f t="shared" si="4"/>
        <v>226372028</v>
      </c>
      <c r="G24" s="76">
        <f t="shared" si="4"/>
        <v>-20545730</v>
      </c>
      <c r="H24" s="76">
        <f t="shared" si="4"/>
        <v>-9426956</v>
      </c>
      <c r="I24" s="76">
        <f t="shared" si="4"/>
        <v>196399342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196399342</v>
      </c>
      <c r="W24" s="76">
        <f t="shared" si="4"/>
        <v>67283295</v>
      </c>
      <c r="X24" s="76">
        <f t="shared" si="4"/>
        <v>129116047</v>
      </c>
      <c r="Y24" s="77">
        <f>+IF(W24&lt;&gt;0,(X24/W24)*100,0)</f>
        <v>191.89911403714697</v>
      </c>
      <c r="Z24" s="78">
        <f t="shared" si="4"/>
        <v>269133180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261446918</v>
      </c>
      <c r="C27" s="21">
        <v>0</v>
      </c>
      <c r="D27" s="98">
        <v>397133000</v>
      </c>
      <c r="E27" s="99">
        <v>397133000</v>
      </c>
      <c r="F27" s="99">
        <v>9745191</v>
      </c>
      <c r="G27" s="99">
        <v>33169060</v>
      </c>
      <c r="H27" s="99">
        <v>13106302</v>
      </c>
      <c r="I27" s="99">
        <v>56020553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56020553</v>
      </c>
      <c r="W27" s="99">
        <v>99283250</v>
      </c>
      <c r="X27" s="99">
        <v>-43262697</v>
      </c>
      <c r="Y27" s="100">
        <v>-43.58</v>
      </c>
      <c r="Z27" s="101">
        <v>397133000</v>
      </c>
    </row>
    <row r="28" spans="1:26" ht="13.5">
      <c r="A28" s="102" t="s">
        <v>44</v>
      </c>
      <c r="B28" s="18">
        <v>231333985</v>
      </c>
      <c r="C28" s="18">
        <v>0</v>
      </c>
      <c r="D28" s="58">
        <v>269133000</v>
      </c>
      <c r="E28" s="59">
        <v>269133000</v>
      </c>
      <c r="F28" s="59">
        <v>9706458</v>
      </c>
      <c r="G28" s="59">
        <v>29088227</v>
      </c>
      <c r="H28" s="59">
        <v>10597382</v>
      </c>
      <c r="I28" s="59">
        <v>49392067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49392067</v>
      </c>
      <c r="W28" s="59">
        <v>67283250</v>
      </c>
      <c r="X28" s="59">
        <v>-17891183</v>
      </c>
      <c r="Y28" s="60">
        <v>-26.59</v>
      </c>
      <c r="Z28" s="61">
        <v>269133000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20093294</v>
      </c>
      <c r="C30" s="18">
        <v>0</v>
      </c>
      <c r="D30" s="58">
        <v>98000000</v>
      </c>
      <c r="E30" s="59">
        <v>98000000</v>
      </c>
      <c r="F30" s="59">
        <v>0</v>
      </c>
      <c r="G30" s="59">
        <v>1272267</v>
      </c>
      <c r="H30" s="59">
        <v>998351</v>
      </c>
      <c r="I30" s="59">
        <v>2270618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2270618</v>
      </c>
      <c r="W30" s="59">
        <v>24500000</v>
      </c>
      <c r="X30" s="59">
        <v>-22229382</v>
      </c>
      <c r="Y30" s="60">
        <v>-90.73</v>
      </c>
      <c r="Z30" s="61">
        <v>98000000</v>
      </c>
    </row>
    <row r="31" spans="1:26" ht="13.5">
      <c r="A31" s="57" t="s">
        <v>49</v>
      </c>
      <c r="B31" s="18">
        <v>10019639</v>
      </c>
      <c r="C31" s="18">
        <v>0</v>
      </c>
      <c r="D31" s="58">
        <v>30000000</v>
      </c>
      <c r="E31" s="59">
        <v>30000000</v>
      </c>
      <c r="F31" s="59">
        <v>38733</v>
      </c>
      <c r="G31" s="59">
        <v>2808566</v>
      </c>
      <c r="H31" s="59">
        <v>1510569</v>
      </c>
      <c r="I31" s="59">
        <v>4357868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4357868</v>
      </c>
      <c r="W31" s="59">
        <v>7500000</v>
      </c>
      <c r="X31" s="59">
        <v>-3142132</v>
      </c>
      <c r="Y31" s="60">
        <v>-41.9</v>
      </c>
      <c r="Z31" s="61">
        <v>30000000</v>
      </c>
    </row>
    <row r="32" spans="1:26" ht="13.5">
      <c r="A32" s="69" t="s">
        <v>50</v>
      </c>
      <c r="B32" s="21">
        <f>SUM(B28:B31)</f>
        <v>261446918</v>
      </c>
      <c r="C32" s="21">
        <f>SUM(C28:C31)</f>
        <v>0</v>
      </c>
      <c r="D32" s="98">
        <f aca="true" t="shared" si="5" ref="D32:Z32">SUM(D28:D31)</f>
        <v>397133000</v>
      </c>
      <c r="E32" s="99">
        <f t="shared" si="5"/>
        <v>397133000</v>
      </c>
      <c r="F32" s="99">
        <f t="shared" si="5"/>
        <v>9745191</v>
      </c>
      <c r="G32" s="99">
        <f t="shared" si="5"/>
        <v>33169060</v>
      </c>
      <c r="H32" s="99">
        <f t="shared" si="5"/>
        <v>13106302</v>
      </c>
      <c r="I32" s="99">
        <f t="shared" si="5"/>
        <v>56020553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56020553</v>
      </c>
      <c r="W32" s="99">
        <f t="shared" si="5"/>
        <v>99283250</v>
      </c>
      <c r="X32" s="99">
        <f t="shared" si="5"/>
        <v>-43262697</v>
      </c>
      <c r="Y32" s="100">
        <f>+IF(W32&lt;&gt;0,(X32/W32)*100,0)</f>
        <v>-43.575020962750514</v>
      </c>
      <c r="Z32" s="101">
        <f t="shared" si="5"/>
        <v>397133000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174129478</v>
      </c>
      <c r="C35" s="18">
        <v>0</v>
      </c>
      <c r="D35" s="58">
        <v>217347322</v>
      </c>
      <c r="E35" s="59">
        <v>217347322</v>
      </c>
      <c r="F35" s="59">
        <v>-38935870</v>
      </c>
      <c r="G35" s="59">
        <v>0</v>
      </c>
      <c r="H35" s="59">
        <v>0</v>
      </c>
      <c r="I35" s="59">
        <v>-38935870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-38935870</v>
      </c>
      <c r="W35" s="59">
        <v>54336831</v>
      </c>
      <c r="X35" s="59">
        <v>-93272701</v>
      </c>
      <c r="Y35" s="60">
        <v>-171.66</v>
      </c>
      <c r="Z35" s="61">
        <v>217347322</v>
      </c>
    </row>
    <row r="36" spans="1:26" ht="13.5">
      <c r="A36" s="57" t="s">
        <v>53</v>
      </c>
      <c r="B36" s="18">
        <v>4390923248</v>
      </c>
      <c r="C36" s="18">
        <v>0</v>
      </c>
      <c r="D36" s="58">
        <v>4144820439</v>
      </c>
      <c r="E36" s="59">
        <v>4144820439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1036205110</v>
      </c>
      <c r="X36" s="59">
        <v>-1036205110</v>
      </c>
      <c r="Y36" s="60">
        <v>-100</v>
      </c>
      <c r="Z36" s="61">
        <v>4144820439</v>
      </c>
    </row>
    <row r="37" spans="1:26" ht="13.5">
      <c r="A37" s="57" t="s">
        <v>54</v>
      </c>
      <c r="B37" s="18">
        <v>292037057</v>
      </c>
      <c r="C37" s="18">
        <v>0</v>
      </c>
      <c r="D37" s="58">
        <v>81584416</v>
      </c>
      <c r="E37" s="59">
        <v>81584416</v>
      </c>
      <c r="F37" s="59">
        <v>5932563</v>
      </c>
      <c r="G37" s="59">
        <v>0</v>
      </c>
      <c r="H37" s="59">
        <v>0</v>
      </c>
      <c r="I37" s="59">
        <v>5932563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5932563</v>
      </c>
      <c r="W37" s="59">
        <v>20396104</v>
      </c>
      <c r="X37" s="59">
        <v>-14463541</v>
      </c>
      <c r="Y37" s="60">
        <v>-70.91</v>
      </c>
      <c r="Z37" s="61">
        <v>81584416</v>
      </c>
    </row>
    <row r="38" spans="1:26" ht="13.5">
      <c r="A38" s="57" t="s">
        <v>55</v>
      </c>
      <c r="B38" s="18">
        <v>85921249</v>
      </c>
      <c r="C38" s="18">
        <v>0</v>
      </c>
      <c r="D38" s="58">
        <v>81506239</v>
      </c>
      <c r="E38" s="59">
        <v>81506239</v>
      </c>
      <c r="F38" s="59">
        <v>-3289957</v>
      </c>
      <c r="G38" s="59">
        <v>0</v>
      </c>
      <c r="H38" s="59">
        <v>0</v>
      </c>
      <c r="I38" s="59">
        <v>-3289957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-3289957</v>
      </c>
      <c r="W38" s="59">
        <v>20376560</v>
      </c>
      <c r="X38" s="59">
        <v>-23666517</v>
      </c>
      <c r="Y38" s="60">
        <v>-116.15</v>
      </c>
      <c r="Z38" s="61">
        <v>81506239</v>
      </c>
    </row>
    <row r="39" spans="1:26" ht="13.5">
      <c r="A39" s="57" t="s">
        <v>56</v>
      </c>
      <c r="B39" s="18">
        <v>4187094420</v>
      </c>
      <c r="C39" s="18">
        <v>0</v>
      </c>
      <c r="D39" s="58">
        <v>4199077106</v>
      </c>
      <c r="E39" s="59">
        <v>4199077106</v>
      </c>
      <c r="F39" s="59">
        <v>-41578476</v>
      </c>
      <c r="G39" s="59">
        <v>0</v>
      </c>
      <c r="H39" s="59">
        <v>0</v>
      </c>
      <c r="I39" s="59">
        <v>-41578476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-41578476</v>
      </c>
      <c r="W39" s="59">
        <v>1049769277</v>
      </c>
      <c r="X39" s="59">
        <v>-1091347753</v>
      </c>
      <c r="Y39" s="60">
        <v>-103.96</v>
      </c>
      <c r="Z39" s="61">
        <v>4199077106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229293944</v>
      </c>
      <c r="C42" s="18">
        <v>0</v>
      </c>
      <c r="D42" s="58">
        <v>319000000</v>
      </c>
      <c r="E42" s="59">
        <v>319000000</v>
      </c>
      <c r="F42" s="59">
        <v>190252433</v>
      </c>
      <c r="G42" s="59">
        <v>-72281409</v>
      </c>
      <c r="H42" s="59">
        <v>-6119607</v>
      </c>
      <c r="I42" s="59">
        <v>111851417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111851417</v>
      </c>
      <c r="W42" s="59">
        <v>138663048</v>
      </c>
      <c r="X42" s="59">
        <v>-26811631</v>
      </c>
      <c r="Y42" s="60">
        <v>-19.34</v>
      </c>
      <c r="Z42" s="61">
        <v>319000000</v>
      </c>
    </row>
    <row r="43" spans="1:26" ht="13.5">
      <c r="A43" s="57" t="s">
        <v>59</v>
      </c>
      <c r="B43" s="18">
        <v>-275864180</v>
      </c>
      <c r="C43" s="18">
        <v>0</v>
      </c>
      <c r="D43" s="58">
        <v>-222782000</v>
      </c>
      <c r="E43" s="59">
        <v>-222782000</v>
      </c>
      <c r="F43" s="59">
        <v>-133594176</v>
      </c>
      <c r="G43" s="59">
        <v>11857404</v>
      </c>
      <c r="H43" s="59">
        <v>2893699</v>
      </c>
      <c r="I43" s="59">
        <v>-118843073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-118843073</v>
      </c>
      <c r="W43" s="59">
        <v>-49288160</v>
      </c>
      <c r="X43" s="59">
        <v>-69554913</v>
      </c>
      <c r="Y43" s="60">
        <v>141.12</v>
      </c>
      <c r="Z43" s="61">
        <v>-222782000</v>
      </c>
    </row>
    <row r="44" spans="1:26" ht="13.5">
      <c r="A44" s="57" t="s">
        <v>60</v>
      </c>
      <c r="B44" s="18">
        <v>-297308</v>
      </c>
      <c r="C44" s="18">
        <v>0</v>
      </c>
      <c r="D44" s="58">
        <v>-2971000</v>
      </c>
      <c r="E44" s="59">
        <v>-2971000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12029000</v>
      </c>
      <c r="X44" s="59">
        <v>-12029000</v>
      </c>
      <c r="Y44" s="60">
        <v>-100</v>
      </c>
      <c r="Z44" s="61">
        <v>-2971000</v>
      </c>
    </row>
    <row r="45" spans="1:26" ht="13.5">
      <c r="A45" s="69" t="s">
        <v>61</v>
      </c>
      <c r="B45" s="21">
        <v>-34637734</v>
      </c>
      <c r="C45" s="21">
        <v>0</v>
      </c>
      <c r="D45" s="98">
        <v>83232000</v>
      </c>
      <c r="E45" s="99">
        <v>83232000</v>
      </c>
      <c r="F45" s="99">
        <v>-25809975</v>
      </c>
      <c r="G45" s="99">
        <v>-86233980</v>
      </c>
      <c r="H45" s="99">
        <v>-89459888</v>
      </c>
      <c r="I45" s="99">
        <v>-89459888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-89459888</v>
      </c>
      <c r="W45" s="99">
        <v>91388888</v>
      </c>
      <c r="X45" s="99">
        <v>-180848776</v>
      </c>
      <c r="Y45" s="100">
        <v>-197.89</v>
      </c>
      <c r="Z45" s="101">
        <v>83232000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43978567</v>
      </c>
      <c r="C49" s="51">
        <v>0</v>
      </c>
      <c r="D49" s="128">
        <v>36727883</v>
      </c>
      <c r="E49" s="53">
        <v>28255117</v>
      </c>
      <c r="F49" s="53">
        <v>0</v>
      </c>
      <c r="G49" s="53">
        <v>0</v>
      </c>
      <c r="H49" s="53">
        <v>0</v>
      </c>
      <c r="I49" s="53">
        <v>568549444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677511011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21307950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21307950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95.40734287590396</v>
      </c>
      <c r="C58" s="5">
        <f>IF(C67=0,0,+(C76/C67)*100)</f>
        <v>0</v>
      </c>
      <c r="D58" s="6">
        <f aca="true" t="shared" si="6" ref="D58:Z58">IF(D67=0,0,+(D76/D67)*100)</f>
        <v>71.53786167768504</v>
      </c>
      <c r="E58" s="7">
        <f t="shared" si="6"/>
        <v>71.53786167768504</v>
      </c>
      <c r="F58" s="7">
        <f t="shared" si="6"/>
        <v>44.56300991207575</v>
      </c>
      <c r="G58" s="7">
        <f t="shared" si="6"/>
        <v>38.24560506421545</v>
      </c>
      <c r="H58" s="7">
        <f t="shared" si="6"/>
        <v>42.0767725330724</v>
      </c>
      <c r="I58" s="7">
        <f t="shared" si="6"/>
        <v>41.96366759694661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41.96366759694661</v>
      </c>
      <c r="W58" s="7">
        <f t="shared" si="6"/>
        <v>46.311126301384</v>
      </c>
      <c r="X58" s="7">
        <f t="shared" si="6"/>
        <v>0</v>
      </c>
      <c r="Y58" s="7">
        <f t="shared" si="6"/>
        <v>0</v>
      </c>
      <c r="Z58" s="8">
        <f t="shared" si="6"/>
        <v>71.53786167768504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79.90904645476773</v>
      </c>
      <c r="E59" s="10">
        <f t="shared" si="7"/>
        <v>79.90904645476773</v>
      </c>
      <c r="F59" s="10">
        <f t="shared" si="7"/>
        <v>7.071858688350158</v>
      </c>
      <c r="G59" s="10">
        <f t="shared" si="7"/>
        <v>12.46204859376611</v>
      </c>
      <c r="H59" s="10">
        <f t="shared" si="7"/>
        <v>39.7646806162607</v>
      </c>
      <c r="I59" s="10">
        <f t="shared" si="7"/>
        <v>17.681688246586496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17.681688246586496</v>
      </c>
      <c r="W59" s="10">
        <f t="shared" si="7"/>
        <v>47.8215217603912</v>
      </c>
      <c r="X59" s="10">
        <f t="shared" si="7"/>
        <v>0</v>
      </c>
      <c r="Y59" s="10">
        <f t="shared" si="7"/>
        <v>0</v>
      </c>
      <c r="Z59" s="11">
        <f t="shared" si="7"/>
        <v>79.90904645476773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71.39313394347691</v>
      </c>
      <c r="E60" s="13">
        <f t="shared" si="7"/>
        <v>71.39313394347691</v>
      </c>
      <c r="F60" s="13">
        <f t="shared" si="7"/>
        <v>62.61457924344166</v>
      </c>
      <c r="G60" s="13">
        <f t="shared" si="7"/>
        <v>50.32749537605196</v>
      </c>
      <c r="H60" s="13">
        <f t="shared" si="7"/>
        <v>38.58260763828937</v>
      </c>
      <c r="I60" s="13">
        <f t="shared" si="7"/>
        <v>52.20149653891131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52.20149653891131</v>
      </c>
      <c r="W60" s="13">
        <f t="shared" si="7"/>
        <v>47.850791490683356</v>
      </c>
      <c r="X60" s="13">
        <f t="shared" si="7"/>
        <v>0</v>
      </c>
      <c r="Y60" s="13">
        <f t="shared" si="7"/>
        <v>0</v>
      </c>
      <c r="Z60" s="14">
        <f t="shared" si="7"/>
        <v>71.39313394347691</v>
      </c>
    </row>
    <row r="61" spans="1:26" ht="13.5">
      <c r="A61" s="38" t="s">
        <v>107</v>
      </c>
      <c r="B61" s="12">
        <f t="shared" si="7"/>
        <v>100</v>
      </c>
      <c r="C61" s="12">
        <f t="shared" si="7"/>
        <v>0</v>
      </c>
      <c r="D61" s="3">
        <f t="shared" si="7"/>
        <v>60</v>
      </c>
      <c r="E61" s="13">
        <f t="shared" si="7"/>
        <v>60</v>
      </c>
      <c r="F61" s="13">
        <f t="shared" si="7"/>
        <v>76.0485126790434</v>
      </c>
      <c r="G61" s="13">
        <f t="shared" si="7"/>
        <v>49.562430149188685</v>
      </c>
      <c r="H61" s="13">
        <f t="shared" si="7"/>
        <v>43.19089967716391</v>
      </c>
      <c r="I61" s="13">
        <f t="shared" si="7"/>
        <v>58.637224397958896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58.637224397958896</v>
      </c>
      <c r="W61" s="13">
        <f t="shared" si="7"/>
        <v>46.82808571428572</v>
      </c>
      <c r="X61" s="13">
        <f t="shared" si="7"/>
        <v>0</v>
      </c>
      <c r="Y61" s="13">
        <f t="shared" si="7"/>
        <v>0</v>
      </c>
      <c r="Z61" s="14">
        <f t="shared" si="7"/>
        <v>60</v>
      </c>
    </row>
    <row r="62" spans="1:26" ht="13.5">
      <c r="A62" s="38" t="s">
        <v>108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29.904406695114837</v>
      </c>
      <c r="G62" s="13">
        <f t="shared" si="7"/>
        <v>80.80497561304786</v>
      </c>
      <c r="H62" s="13">
        <f t="shared" si="7"/>
        <v>30.364797017629147</v>
      </c>
      <c r="I62" s="13">
        <f t="shared" si="7"/>
        <v>38.11901109293383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38.11901109293383</v>
      </c>
      <c r="W62" s="13">
        <f t="shared" si="7"/>
        <v>44.66640816326531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109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40.261056034580314</v>
      </c>
      <c r="G63" s="13">
        <f t="shared" si="7"/>
        <v>44.59074118288775</v>
      </c>
      <c r="H63" s="13">
        <f t="shared" si="7"/>
        <v>25.70112661980697</v>
      </c>
      <c r="I63" s="13">
        <f t="shared" si="7"/>
        <v>36.56769790465871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36.56769790465871</v>
      </c>
      <c r="W63" s="13">
        <f t="shared" si="7"/>
        <v>40.957088000000006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110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29.862432344640517</v>
      </c>
      <c r="G64" s="13">
        <f t="shared" si="7"/>
        <v>29.15168905259135</v>
      </c>
      <c r="H64" s="13">
        <f t="shared" si="7"/>
        <v>30.483768685680605</v>
      </c>
      <c r="I64" s="13">
        <f t="shared" si="7"/>
        <v>29.83329101546198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29.83329101546198</v>
      </c>
      <c r="W64" s="13">
        <f t="shared" si="7"/>
        <v>30.1425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70.77261251734849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6.455943087795775</v>
      </c>
      <c r="H66" s="16">
        <f t="shared" si="7"/>
        <v>100</v>
      </c>
      <c r="I66" s="16">
        <f t="shared" si="7"/>
        <v>54.4074645922671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54.4074645922671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>
        <v>488565277</v>
      </c>
      <c r="C67" s="23"/>
      <c r="D67" s="24">
        <v>716833000</v>
      </c>
      <c r="E67" s="25">
        <v>716833000</v>
      </c>
      <c r="F67" s="25">
        <v>62047952</v>
      </c>
      <c r="G67" s="25">
        <v>44666978</v>
      </c>
      <c r="H67" s="25">
        <v>42356685</v>
      </c>
      <c r="I67" s="25">
        <v>149071615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149071615</v>
      </c>
      <c r="W67" s="25">
        <v>179208250</v>
      </c>
      <c r="X67" s="25"/>
      <c r="Y67" s="24"/>
      <c r="Z67" s="26">
        <v>716833000</v>
      </c>
    </row>
    <row r="68" spans="1:26" ht="13.5" hidden="1">
      <c r="A68" s="36" t="s">
        <v>31</v>
      </c>
      <c r="B68" s="18">
        <v>147150223</v>
      </c>
      <c r="C68" s="18"/>
      <c r="D68" s="19">
        <v>204500000</v>
      </c>
      <c r="E68" s="20">
        <v>204500000</v>
      </c>
      <c r="F68" s="20">
        <v>20219253</v>
      </c>
      <c r="G68" s="20">
        <v>11774926</v>
      </c>
      <c r="H68" s="20">
        <v>12497568</v>
      </c>
      <c r="I68" s="20">
        <v>44491747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44491747</v>
      </c>
      <c r="W68" s="20">
        <v>51125000</v>
      </c>
      <c r="X68" s="20"/>
      <c r="Y68" s="19"/>
      <c r="Z68" s="22">
        <v>204500000</v>
      </c>
    </row>
    <row r="69" spans="1:26" ht="13.5" hidden="1">
      <c r="A69" s="37" t="s">
        <v>32</v>
      </c>
      <c r="B69" s="18">
        <v>318976926</v>
      </c>
      <c r="C69" s="18"/>
      <c r="D69" s="19">
        <v>489393000</v>
      </c>
      <c r="E69" s="20">
        <v>489393000</v>
      </c>
      <c r="F69" s="20">
        <v>41749272</v>
      </c>
      <c r="G69" s="20">
        <v>30754022</v>
      </c>
      <c r="H69" s="20">
        <v>27689891</v>
      </c>
      <c r="I69" s="20">
        <v>100193185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100193185</v>
      </c>
      <c r="W69" s="20">
        <v>122348250</v>
      </c>
      <c r="X69" s="20"/>
      <c r="Y69" s="19"/>
      <c r="Z69" s="22">
        <v>489393000</v>
      </c>
    </row>
    <row r="70" spans="1:26" ht="13.5" hidden="1">
      <c r="A70" s="38" t="s">
        <v>107</v>
      </c>
      <c r="B70" s="18">
        <v>222996107</v>
      </c>
      <c r="C70" s="18"/>
      <c r="D70" s="19">
        <v>350000000</v>
      </c>
      <c r="E70" s="20">
        <v>350000000</v>
      </c>
      <c r="F70" s="20">
        <v>29051127</v>
      </c>
      <c r="G70" s="20">
        <v>23883044</v>
      </c>
      <c r="H70" s="20">
        <v>18715380</v>
      </c>
      <c r="I70" s="20">
        <v>71649551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71649551</v>
      </c>
      <c r="W70" s="20">
        <v>87500000</v>
      </c>
      <c r="X70" s="20"/>
      <c r="Y70" s="19"/>
      <c r="Z70" s="22">
        <v>350000000</v>
      </c>
    </row>
    <row r="71" spans="1:26" ht="13.5" hidden="1">
      <c r="A71" s="38" t="s">
        <v>108</v>
      </c>
      <c r="B71" s="18">
        <v>47914971</v>
      </c>
      <c r="C71" s="18"/>
      <c r="D71" s="19">
        <v>49000000</v>
      </c>
      <c r="E71" s="20">
        <v>49000000</v>
      </c>
      <c r="F71" s="20">
        <v>8371716</v>
      </c>
      <c r="G71" s="20">
        <v>2400669</v>
      </c>
      <c r="H71" s="20">
        <v>4346609</v>
      </c>
      <c r="I71" s="20">
        <v>15118994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15118994</v>
      </c>
      <c r="W71" s="20">
        <v>12250000</v>
      </c>
      <c r="X71" s="20"/>
      <c r="Y71" s="19"/>
      <c r="Z71" s="22">
        <v>49000000</v>
      </c>
    </row>
    <row r="72" spans="1:26" ht="13.5" hidden="1">
      <c r="A72" s="38" t="s">
        <v>109</v>
      </c>
      <c r="B72" s="18">
        <v>27615295</v>
      </c>
      <c r="C72" s="18"/>
      <c r="D72" s="19">
        <v>25000000</v>
      </c>
      <c r="E72" s="20">
        <v>25000000</v>
      </c>
      <c r="F72" s="20">
        <v>2430053</v>
      </c>
      <c r="G72" s="20">
        <v>2575815</v>
      </c>
      <c r="H72" s="20">
        <v>2727717</v>
      </c>
      <c r="I72" s="20">
        <v>7733585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7733585</v>
      </c>
      <c r="W72" s="20">
        <v>6250000</v>
      </c>
      <c r="X72" s="20"/>
      <c r="Y72" s="19"/>
      <c r="Z72" s="22">
        <v>25000000</v>
      </c>
    </row>
    <row r="73" spans="1:26" ht="13.5" hidden="1">
      <c r="A73" s="38" t="s">
        <v>110</v>
      </c>
      <c r="B73" s="18">
        <v>20450553</v>
      </c>
      <c r="C73" s="18"/>
      <c r="D73" s="19">
        <v>20000000</v>
      </c>
      <c r="E73" s="20">
        <v>20000000</v>
      </c>
      <c r="F73" s="20">
        <v>1896376</v>
      </c>
      <c r="G73" s="20">
        <v>1894494</v>
      </c>
      <c r="H73" s="20">
        <v>1900185</v>
      </c>
      <c r="I73" s="20">
        <v>5691055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5691055</v>
      </c>
      <c r="W73" s="20">
        <v>5000000</v>
      </c>
      <c r="X73" s="20"/>
      <c r="Y73" s="19"/>
      <c r="Z73" s="22">
        <v>20000000</v>
      </c>
    </row>
    <row r="74" spans="1:26" ht="13.5" hidden="1">
      <c r="A74" s="38" t="s">
        <v>111</v>
      </c>
      <c r="B74" s="18"/>
      <c r="C74" s="18"/>
      <c r="D74" s="19">
        <v>45393000</v>
      </c>
      <c r="E74" s="20">
        <v>45393000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11348250</v>
      </c>
      <c r="X74" s="20"/>
      <c r="Y74" s="19"/>
      <c r="Z74" s="22">
        <v>45393000</v>
      </c>
    </row>
    <row r="75" spans="1:26" ht="13.5" hidden="1">
      <c r="A75" s="39" t="s">
        <v>112</v>
      </c>
      <c r="B75" s="27">
        <v>22438128</v>
      </c>
      <c r="C75" s="27"/>
      <c r="D75" s="28">
        <v>22940000</v>
      </c>
      <c r="E75" s="29">
        <v>22940000</v>
      </c>
      <c r="F75" s="29">
        <v>79427</v>
      </c>
      <c r="G75" s="29">
        <v>2138030</v>
      </c>
      <c r="H75" s="29">
        <v>2169226</v>
      </c>
      <c r="I75" s="29">
        <v>4386683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4386683</v>
      </c>
      <c r="W75" s="29">
        <v>5735000</v>
      </c>
      <c r="X75" s="29"/>
      <c r="Y75" s="28"/>
      <c r="Z75" s="30">
        <v>22940000</v>
      </c>
    </row>
    <row r="76" spans="1:26" ht="13.5" hidden="1">
      <c r="A76" s="41" t="s">
        <v>114</v>
      </c>
      <c r="B76" s="31">
        <v>466127149</v>
      </c>
      <c r="C76" s="31"/>
      <c r="D76" s="32">
        <v>512807000</v>
      </c>
      <c r="E76" s="33">
        <v>512807000</v>
      </c>
      <c r="F76" s="33">
        <v>27650435</v>
      </c>
      <c r="G76" s="33">
        <v>17083156</v>
      </c>
      <c r="H76" s="33">
        <v>17822326</v>
      </c>
      <c r="I76" s="33">
        <v>62555917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62555917</v>
      </c>
      <c r="W76" s="33">
        <v>82993359</v>
      </c>
      <c r="X76" s="33"/>
      <c r="Y76" s="32"/>
      <c r="Z76" s="34">
        <v>512807000</v>
      </c>
    </row>
    <row r="77" spans="1:26" ht="13.5" hidden="1">
      <c r="A77" s="36" t="s">
        <v>31</v>
      </c>
      <c r="B77" s="18">
        <v>147150223</v>
      </c>
      <c r="C77" s="18"/>
      <c r="D77" s="19">
        <v>163414000</v>
      </c>
      <c r="E77" s="20">
        <v>163414000</v>
      </c>
      <c r="F77" s="20">
        <v>1429877</v>
      </c>
      <c r="G77" s="20">
        <v>1467397</v>
      </c>
      <c r="H77" s="20">
        <v>4969618</v>
      </c>
      <c r="I77" s="20">
        <v>7866892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7866892</v>
      </c>
      <c r="W77" s="20">
        <v>24448753</v>
      </c>
      <c r="X77" s="20"/>
      <c r="Y77" s="19"/>
      <c r="Z77" s="22">
        <v>163414000</v>
      </c>
    </row>
    <row r="78" spans="1:26" ht="13.5" hidden="1">
      <c r="A78" s="37" t="s">
        <v>32</v>
      </c>
      <c r="B78" s="18">
        <v>318976926</v>
      </c>
      <c r="C78" s="18"/>
      <c r="D78" s="19">
        <v>349393000</v>
      </c>
      <c r="E78" s="20">
        <v>349393000</v>
      </c>
      <c r="F78" s="20">
        <v>26141131</v>
      </c>
      <c r="G78" s="20">
        <v>15477729</v>
      </c>
      <c r="H78" s="20">
        <v>10683482</v>
      </c>
      <c r="I78" s="20">
        <v>52302342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52302342</v>
      </c>
      <c r="W78" s="20">
        <v>58544606</v>
      </c>
      <c r="X78" s="20"/>
      <c r="Y78" s="19"/>
      <c r="Z78" s="22">
        <v>349393000</v>
      </c>
    </row>
    <row r="79" spans="1:26" ht="13.5" hidden="1">
      <c r="A79" s="38" t="s">
        <v>107</v>
      </c>
      <c r="B79" s="18">
        <v>222996107</v>
      </c>
      <c r="C79" s="18"/>
      <c r="D79" s="19">
        <v>210000000</v>
      </c>
      <c r="E79" s="20">
        <v>210000000</v>
      </c>
      <c r="F79" s="20">
        <v>22092950</v>
      </c>
      <c r="G79" s="20">
        <v>11837017</v>
      </c>
      <c r="H79" s="20">
        <v>8083341</v>
      </c>
      <c r="I79" s="20">
        <v>42013308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42013308</v>
      </c>
      <c r="W79" s="20">
        <v>40974575</v>
      </c>
      <c r="X79" s="20"/>
      <c r="Y79" s="19"/>
      <c r="Z79" s="22">
        <v>210000000</v>
      </c>
    </row>
    <row r="80" spans="1:26" ht="13.5" hidden="1">
      <c r="A80" s="38" t="s">
        <v>108</v>
      </c>
      <c r="B80" s="18">
        <v>47914971</v>
      </c>
      <c r="C80" s="18"/>
      <c r="D80" s="19">
        <v>49000000</v>
      </c>
      <c r="E80" s="20">
        <v>49000000</v>
      </c>
      <c r="F80" s="20">
        <v>2503512</v>
      </c>
      <c r="G80" s="20">
        <v>1939860</v>
      </c>
      <c r="H80" s="20">
        <v>1319839</v>
      </c>
      <c r="I80" s="20">
        <v>5763211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5763211</v>
      </c>
      <c r="W80" s="20">
        <v>5471635</v>
      </c>
      <c r="X80" s="20"/>
      <c r="Y80" s="19"/>
      <c r="Z80" s="22">
        <v>49000000</v>
      </c>
    </row>
    <row r="81" spans="1:26" ht="13.5" hidden="1">
      <c r="A81" s="38" t="s">
        <v>109</v>
      </c>
      <c r="B81" s="18">
        <v>27615295</v>
      </c>
      <c r="C81" s="18"/>
      <c r="D81" s="19">
        <v>25000000</v>
      </c>
      <c r="E81" s="20">
        <v>25000000</v>
      </c>
      <c r="F81" s="20">
        <v>978365</v>
      </c>
      <c r="G81" s="20">
        <v>1148575</v>
      </c>
      <c r="H81" s="20">
        <v>701054</v>
      </c>
      <c r="I81" s="20">
        <v>2827994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2827994</v>
      </c>
      <c r="W81" s="20">
        <v>2559818</v>
      </c>
      <c r="X81" s="20"/>
      <c r="Y81" s="19"/>
      <c r="Z81" s="22">
        <v>25000000</v>
      </c>
    </row>
    <row r="82" spans="1:26" ht="13.5" hidden="1">
      <c r="A82" s="38" t="s">
        <v>110</v>
      </c>
      <c r="B82" s="18">
        <v>20450553</v>
      </c>
      <c r="C82" s="18"/>
      <c r="D82" s="19">
        <v>20000000</v>
      </c>
      <c r="E82" s="20">
        <v>20000000</v>
      </c>
      <c r="F82" s="20">
        <v>566304</v>
      </c>
      <c r="G82" s="20">
        <v>552277</v>
      </c>
      <c r="H82" s="20">
        <v>579248</v>
      </c>
      <c r="I82" s="20">
        <v>1697829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1697829</v>
      </c>
      <c r="W82" s="20">
        <v>1507125</v>
      </c>
      <c r="X82" s="20"/>
      <c r="Y82" s="19"/>
      <c r="Z82" s="22">
        <v>20000000</v>
      </c>
    </row>
    <row r="83" spans="1:26" ht="13.5" hidden="1">
      <c r="A83" s="38" t="s">
        <v>111</v>
      </c>
      <c r="B83" s="18"/>
      <c r="C83" s="18"/>
      <c r="D83" s="19">
        <v>45393000</v>
      </c>
      <c r="E83" s="20">
        <v>45393000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8031453</v>
      </c>
      <c r="X83" s="20"/>
      <c r="Y83" s="19"/>
      <c r="Z83" s="22">
        <v>45393000</v>
      </c>
    </row>
    <row r="84" spans="1:26" ht="13.5" hidden="1">
      <c r="A84" s="39" t="s">
        <v>112</v>
      </c>
      <c r="B84" s="27"/>
      <c r="C84" s="27"/>
      <c r="D84" s="28"/>
      <c r="E84" s="29"/>
      <c r="F84" s="29">
        <v>79427</v>
      </c>
      <c r="G84" s="29">
        <v>138030</v>
      </c>
      <c r="H84" s="29">
        <v>2169226</v>
      </c>
      <c r="I84" s="29">
        <v>2386683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2386683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7482667</v>
      </c>
      <c r="C5" s="18">
        <v>0</v>
      </c>
      <c r="D5" s="58">
        <v>7004900</v>
      </c>
      <c r="E5" s="59">
        <v>7004900</v>
      </c>
      <c r="F5" s="59">
        <v>5144200</v>
      </c>
      <c r="G5" s="59">
        <v>245958</v>
      </c>
      <c r="H5" s="59">
        <v>230507</v>
      </c>
      <c r="I5" s="59">
        <v>5620665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5620665</v>
      </c>
      <c r="W5" s="59">
        <v>1751225</v>
      </c>
      <c r="X5" s="59">
        <v>3869440</v>
      </c>
      <c r="Y5" s="60">
        <v>220.96</v>
      </c>
      <c r="Z5" s="61">
        <v>7004900</v>
      </c>
    </row>
    <row r="6" spans="1:26" ht="13.5">
      <c r="A6" s="57" t="s">
        <v>32</v>
      </c>
      <c r="B6" s="18">
        <v>22592368</v>
      </c>
      <c r="C6" s="18">
        <v>0</v>
      </c>
      <c r="D6" s="58">
        <v>30942225</v>
      </c>
      <c r="E6" s="59">
        <v>30942225</v>
      </c>
      <c r="F6" s="59">
        <v>2142726</v>
      </c>
      <c r="G6" s="59">
        <v>2227338</v>
      </c>
      <c r="H6" s="59">
        <v>2353391</v>
      </c>
      <c r="I6" s="59">
        <v>6723455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6723455</v>
      </c>
      <c r="W6" s="59">
        <v>7735556</v>
      </c>
      <c r="X6" s="59">
        <v>-1012101</v>
      </c>
      <c r="Y6" s="60">
        <v>-13.08</v>
      </c>
      <c r="Z6" s="61">
        <v>30942225</v>
      </c>
    </row>
    <row r="7" spans="1:26" ht="13.5">
      <c r="A7" s="57" t="s">
        <v>33</v>
      </c>
      <c r="B7" s="18">
        <v>669741</v>
      </c>
      <c r="C7" s="18">
        <v>0</v>
      </c>
      <c r="D7" s="58">
        <v>665000</v>
      </c>
      <c r="E7" s="59">
        <v>665000</v>
      </c>
      <c r="F7" s="59">
        <v>0</v>
      </c>
      <c r="G7" s="59">
        <v>20932</v>
      </c>
      <c r="H7" s="59">
        <v>78079</v>
      </c>
      <c r="I7" s="59">
        <v>99011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99011</v>
      </c>
      <c r="W7" s="59">
        <v>166250</v>
      </c>
      <c r="X7" s="59">
        <v>-67239</v>
      </c>
      <c r="Y7" s="60">
        <v>-40.44</v>
      </c>
      <c r="Z7" s="61">
        <v>665000</v>
      </c>
    </row>
    <row r="8" spans="1:26" ht="13.5">
      <c r="A8" s="57" t="s">
        <v>34</v>
      </c>
      <c r="B8" s="18">
        <v>89878401</v>
      </c>
      <c r="C8" s="18">
        <v>0</v>
      </c>
      <c r="D8" s="58">
        <v>61709850</v>
      </c>
      <c r="E8" s="59">
        <v>61709850</v>
      </c>
      <c r="F8" s="59">
        <v>24949000</v>
      </c>
      <c r="G8" s="59">
        <v>400000</v>
      </c>
      <c r="H8" s="59">
        <v>1160000</v>
      </c>
      <c r="I8" s="59">
        <v>26509000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26509000</v>
      </c>
      <c r="W8" s="59">
        <v>15427463</v>
      </c>
      <c r="X8" s="59">
        <v>11081537</v>
      </c>
      <c r="Y8" s="60">
        <v>71.83</v>
      </c>
      <c r="Z8" s="61">
        <v>61709850</v>
      </c>
    </row>
    <row r="9" spans="1:26" ht="13.5">
      <c r="A9" s="57" t="s">
        <v>35</v>
      </c>
      <c r="B9" s="18">
        <v>8798101</v>
      </c>
      <c r="C9" s="18">
        <v>0</v>
      </c>
      <c r="D9" s="58">
        <v>7882600</v>
      </c>
      <c r="E9" s="59">
        <v>7882600</v>
      </c>
      <c r="F9" s="59">
        <v>356732</v>
      </c>
      <c r="G9" s="59">
        <v>421220</v>
      </c>
      <c r="H9" s="59">
        <v>454073</v>
      </c>
      <c r="I9" s="59">
        <v>1232025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1232025</v>
      </c>
      <c r="W9" s="59">
        <v>1970650</v>
      </c>
      <c r="X9" s="59">
        <v>-738625</v>
      </c>
      <c r="Y9" s="60">
        <v>-37.48</v>
      </c>
      <c r="Z9" s="61">
        <v>7882600</v>
      </c>
    </row>
    <row r="10" spans="1:26" ht="25.5">
      <c r="A10" s="62" t="s">
        <v>99</v>
      </c>
      <c r="B10" s="63">
        <f>SUM(B5:B9)</f>
        <v>129421278</v>
      </c>
      <c r="C10" s="63">
        <f>SUM(C5:C9)</f>
        <v>0</v>
      </c>
      <c r="D10" s="64">
        <f aca="true" t="shared" si="0" ref="D10:Z10">SUM(D5:D9)</f>
        <v>108204575</v>
      </c>
      <c r="E10" s="65">
        <f t="shared" si="0"/>
        <v>108204575</v>
      </c>
      <c r="F10" s="65">
        <f t="shared" si="0"/>
        <v>32592658</v>
      </c>
      <c r="G10" s="65">
        <f t="shared" si="0"/>
        <v>3315448</v>
      </c>
      <c r="H10" s="65">
        <f t="shared" si="0"/>
        <v>4276050</v>
      </c>
      <c r="I10" s="65">
        <f t="shared" si="0"/>
        <v>40184156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40184156</v>
      </c>
      <c r="W10" s="65">
        <f t="shared" si="0"/>
        <v>27051144</v>
      </c>
      <c r="X10" s="65">
        <f t="shared" si="0"/>
        <v>13133012</v>
      </c>
      <c r="Y10" s="66">
        <f>+IF(W10&lt;&gt;0,(X10/W10)*100,0)</f>
        <v>48.54882292593615</v>
      </c>
      <c r="Z10" s="67">
        <f t="shared" si="0"/>
        <v>108204575</v>
      </c>
    </row>
    <row r="11" spans="1:26" ht="13.5">
      <c r="A11" s="57" t="s">
        <v>36</v>
      </c>
      <c r="B11" s="18">
        <v>43251729</v>
      </c>
      <c r="C11" s="18">
        <v>0</v>
      </c>
      <c r="D11" s="58">
        <v>43155842</v>
      </c>
      <c r="E11" s="59">
        <v>43155842</v>
      </c>
      <c r="F11" s="59">
        <v>4125274</v>
      </c>
      <c r="G11" s="59">
        <v>4169792</v>
      </c>
      <c r="H11" s="59">
        <v>3692342</v>
      </c>
      <c r="I11" s="59">
        <v>11987408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11987408</v>
      </c>
      <c r="W11" s="59">
        <v>10788961</v>
      </c>
      <c r="X11" s="59">
        <v>1198447</v>
      </c>
      <c r="Y11" s="60">
        <v>11.11</v>
      </c>
      <c r="Z11" s="61">
        <v>43155842</v>
      </c>
    </row>
    <row r="12" spans="1:26" ht="13.5">
      <c r="A12" s="57" t="s">
        <v>37</v>
      </c>
      <c r="B12" s="18">
        <v>4437426</v>
      </c>
      <c r="C12" s="18">
        <v>0</v>
      </c>
      <c r="D12" s="58">
        <v>4112372</v>
      </c>
      <c r="E12" s="59">
        <v>4112372</v>
      </c>
      <c r="F12" s="59">
        <v>376111</v>
      </c>
      <c r="G12" s="59">
        <v>376074</v>
      </c>
      <c r="H12" s="59">
        <v>377134</v>
      </c>
      <c r="I12" s="59">
        <v>1129319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1129319</v>
      </c>
      <c r="W12" s="59">
        <v>1028093</v>
      </c>
      <c r="X12" s="59">
        <v>101226</v>
      </c>
      <c r="Y12" s="60">
        <v>9.85</v>
      </c>
      <c r="Z12" s="61">
        <v>4112372</v>
      </c>
    </row>
    <row r="13" spans="1:26" ht="13.5">
      <c r="A13" s="57" t="s">
        <v>100</v>
      </c>
      <c r="B13" s="18">
        <v>29501028</v>
      </c>
      <c r="C13" s="18">
        <v>0</v>
      </c>
      <c r="D13" s="58">
        <v>2478000</v>
      </c>
      <c r="E13" s="59">
        <v>2478000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619500</v>
      </c>
      <c r="X13" s="59">
        <v>-619500</v>
      </c>
      <c r="Y13" s="60">
        <v>-100</v>
      </c>
      <c r="Z13" s="61">
        <v>2478000</v>
      </c>
    </row>
    <row r="14" spans="1:26" ht="13.5">
      <c r="A14" s="57" t="s">
        <v>38</v>
      </c>
      <c r="B14" s="18">
        <v>2463135</v>
      </c>
      <c r="C14" s="18">
        <v>0</v>
      </c>
      <c r="D14" s="58">
        <v>460000</v>
      </c>
      <c r="E14" s="59">
        <v>460000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115000</v>
      </c>
      <c r="X14" s="59">
        <v>-115000</v>
      </c>
      <c r="Y14" s="60">
        <v>-100</v>
      </c>
      <c r="Z14" s="61">
        <v>460000</v>
      </c>
    </row>
    <row r="15" spans="1:26" ht="13.5">
      <c r="A15" s="57" t="s">
        <v>39</v>
      </c>
      <c r="B15" s="18">
        <v>14574810</v>
      </c>
      <c r="C15" s="18">
        <v>0</v>
      </c>
      <c r="D15" s="58">
        <v>13545682</v>
      </c>
      <c r="E15" s="59">
        <v>13545682</v>
      </c>
      <c r="F15" s="59">
        <v>-2286</v>
      </c>
      <c r="G15" s="59">
        <v>4817025</v>
      </c>
      <c r="H15" s="59">
        <v>887730</v>
      </c>
      <c r="I15" s="59">
        <v>5702469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5702469</v>
      </c>
      <c r="W15" s="59">
        <v>3386421</v>
      </c>
      <c r="X15" s="59">
        <v>2316048</v>
      </c>
      <c r="Y15" s="60">
        <v>68.39</v>
      </c>
      <c r="Z15" s="61">
        <v>13545682</v>
      </c>
    </row>
    <row r="16" spans="1:26" ht="13.5">
      <c r="A16" s="68" t="s">
        <v>40</v>
      </c>
      <c r="B16" s="18">
        <v>2286940</v>
      </c>
      <c r="C16" s="18">
        <v>0</v>
      </c>
      <c r="D16" s="58">
        <v>0</v>
      </c>
      <c r="E16" s="59">
        <v>0</v>
      </c>
      <c r="F16" s="59">
        <v>3772</v>
      </c>
      <c r="G16" s="59">
        <v>69106</v>
      </c>
      <c r="H16" s="59">
        <v>38748</v>
      </c>
      <c r="I16" s="59">
        <v>111626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111626</v>
      </c>
      <c r="W16" s="59">
        <v>0</v>
      </c>
      <c r="X16" s="59">
        <v>111626</v>
      </c>
      <c r="Y16" s="60">
        <v>0</v>
      </c>
      <c r="Z16" s="61">
        <v>0</v>
      </c>
    </row>
    <row r="17" spans="1:26" ht="13.5">
      <c r="A17" s="57" t="s">
        <v>41</v>
      </c>
      <c r="B17" s="18">
        <v>54924950</v>
      </c>
      <c r="C17" s="18">
        <v>0</v>
      </c>
      <c r="D17" s="58">
        <v>44449678</v>
      </c>
      <c r="E17" s="59">
        <v>44449678</v>
      </c>
      <c r="F17" s="59">
        <v>1637760</v>
      </c>
      <c r="G17" s="59">
        <v>3125503</v>
      </c>
      <c r="H17" s="59">
        <v>1669776</v>
      </c>
      <c r="I17" s="59">
        <v>6433039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6433039</v>
      </c>
      <c r="W17" s="59">
        <v>11112420</v>
      </c>
      <c r="X17" s="59">
        <v>-4679381</v>
      </c>
      <c r="Y17" s="60">
        <v>-42.11</v>
      </c>
      <c r="Z17" s="61">
        <v>44449678</v>
      </c>
    </row>
    <row r="18" spans="1:26" ht="13.5">
      <c r="A18" s="69" t="s">
        <v>42</v>
      </c>
      <c r="B18" s="70">
        <f>SUM(B11:B17)</f>
        <v>151440018</v>
      </c>
      <c r="C18" s="70">
        <f>SUM(C11:C17)</f>
        <v>0</v>
      </c>
      <c r="D18" s="71">
        <f aca="true" t="shared" si="1" ref="D18:Z18">SUM(D11:D17)</f>
        <v>108201574</v>
      </c>
      <c r="E18" s="72">
        <f t="shared" si="1"/>
        <v>108201574</v>
      </c>
      <c r="F18" s="72">
        <f t="shared" si="1"/>
        <v>6140631</v>
      </c>
      <c r="G18" s="72">
        <f t="shared" si="1"/>
        <v>12557500</v>
      </c>
      <c r="H18" s="72">
        <f t="shared" si="1"/>
        <v>6665730</v>
      </c>
      <c r="I18" s="72">
        <f t="shared" si="1"/>
        <v>25363861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25363861</v>
      </c>
      <c r="W18" s="72">
        <f t="shared" si="1"/>
        <v>27050395</v>
      </c>
      <c r="X18" s="72">
        <f t="shared" si="1"/>
        <v>-1686534</v>
      </c>
      <c r="Y18" s="66">
        <f>+IF(W18&lt;&gt;0,(X18/W18)*100,0)</f>
        <v>-6.234785111271019</v>
      </c>
      <c r="Z18" s="73">
        <f t="shared" si="1"/>
        <v>108201574</v>
      </c>
    </row>
    <row r="19" spans="1:26" ht="13.5">
      <c r="A19" s="69" t="s">
        <v>43</v>
      </c>
      <c r="B19" s="74">
        <f>+B10-B18</f>
        <v>-22018740</v>
      </c>
      <c r="C19" s="74">
        <f>+C10-C18</f>
        <v>0</v>
      </c>
      <c r="D19" s="75">
        <f aca="true" t="shared" si="2" ref="D19:Z19">+D10-D18</f>
        <v>3001</v>
      </c>
      <c r="E19" s="76">
        <f t="shared" si="2"/>
        <v>3001</v>
      </c>
      <c r="F19" s="76">
        <f t="shared" si="2"/>
        <v>26452027</v>
      </c>
      <c r="G19" s="76">
        <f t="shared" si="2"/>
        <v>-9242052</v>
      </c>
      <c r="H19" s="76">
        <f t="shared" si="2"/>
        <v>-2389680</v>
      </c>
      <c r="I19" s="76">
        <f t="shared" si="2"/>
        <v>14820295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14820295</v>
      </c>
      <c r="W19" s="76">
        <f>IF(E10=E18,0,W10-W18)</f>
        <v>749</v>
      </c>
      <c r="X19" s="76">
        <f t="shared" si="2"/>
        <v>14819546</v>
      </c>
      <c r="Y19" s="77">
        <f>+IF(W19&lt;&gt;0,(X19/W19)*100,0)</f>
        <v>1978577.570093458</v>
      </c>
      <c r="Z19" s="78">
        <f t="shared" si="2"/>
        <v>3001</v>
      </c>
    </row>
    <row r="20" spans="1:26" ht="13.5">
      <c r="A20" s="57" t="s">
        <v>44</v>
      </c>
      <c r="B20" s="18">
        <v>29442071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7423331</v>
      </c>
      <c r="C22" s="85">
        <f>SUM(C19:C21)</f>
        <v>0</v>
      </c>
      <c r="D22" s="86">
        <f aca="true" t="shared" si="3" ref="D22:Z22">SUM(D19:D21)</f>
        <v>3001</v>
      </c>
      <c r="E22" s="87">
        <f t="shared" si="3"/>
        <v>3001</v>
      </c>
      <c r="F22" s="87">
        <f t="shared" si="3"/>
        <v>26452027</v>
      </c>
      <c r="G22" s="87">
        <f t="shared" si="3"/>
        <v>-9242052</v>
      </c>
      <c r="H22" s="87">
        <f t="shared" si="3"/>
        <v>-2389680</v>
      </c>
      <c r="I22" s="87">
        <f t="shared" si="3"/>
        <v>14820295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14820295</v>
      </c>
      <c r="W22" s="87">
        <f t="shared" si="3"/>
        <v>749</v>
      </c>
      <c r="X22" s="87">
        <f t="shared" si="3"/>
        <v>14819546</v>
      </c>
      <c r="Y22" s="88">
        <f>+IF(W22&lt;&gt;0,(X22/W22)*100,0)</f>
        <v>1978577.570093458</v>
      </c>
      <c r="Z22" s="89">
        <f t="shared" si="3"/>
        <v>3001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7423331</v>
      </c>
      <c r="C24" s="74">
        <f>SUM(C22:C23)</f>
        <v>0</v>
      </c>
      <c r="D24" s="75">
        <f aca="true" t="shared" si="4" ref="D24:Z24">SUM(D22:D23)</f>
        <v>3001</v>
      </c>
      <c r="E24" s="76">
        <f t="shared" si="4"/>
        <v>3001</v>
      </c>
      <c r="F24" s="76">
        <f t="shared" si="4"/>
        <v>26452027</v>
      </c>
      <c r="G24" s="76">
        <f t="shared" si="4"/>
        <v>-9242052</v>
      </c>
      <c r="H24" s="76">
        <f t="shared" si="4"/>
        <v>-2389680</v>
      </c>
      <c r="I24" s="76">
        <f t="shared" si="4"/>
        <v>14820295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14820295</v>
      </c>
      <c r="W24" s="76">
        <f t="shared" si="4"/>
        <v>749</v>
      </c>
      <c r="X24" s="76">
        <f t="shared" si="4"/>
        <v>14819546</v>
      </c>
      <c r="Y24" s="77">
        <f>+IF(W24&lt;&gt;0,(X24/W24)*100,0)</f>
        <v>1978577.570093458</v>
      </c>
      <c r="Z24" s="78">
        <f t="shared" si="4"/>
        <v>3001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30228217</v>
      </c>
      <c r="C27" s="21">
        <v>0</v>
      </c>
      <c r="D27" s="98">
        <v>46827000</v>
      </c>
      <c r="E27" s="99">
        <v>46827000</v>
      </c>
      <c r="F27" s="99">
        <v>369261</v>
      </c>
      <c r="G27" s="99">
        <v>2679893</v>
      </c>
      <c r="H27" s="99">
        <v>2559254</v>
      </c>
      <c r="I27" s="99">
        <v>5608408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5608408</v>
      </c>
      <c r="W27" s="99">
        <v>11706750</v>
      </c>
      <c r="X27" s="99">
        <v>-6098342</v>
      </c>
      <c r="Y27" s="100">
        <v>-52.09</v>
      </c>
      <c r="Z27" s="101">
        <v>46827000</v>
      </c>
    </row>
    <row r="28" spans="1:26" ht="13.5">
      <c r="A28" s="102" t="s">
        <v>44</v>
      </c>
      <c r="B28" s="18">
        <v>29640332</v>
      </c>
      <c r="C28" s="18">
        <v>0</v>
      </c>
      <c r="D28" s="58">
        <v>45277000</v>
      </c>
      <c r="E28" s="59">
        <v>45277000</v>
      </c>
      <c r="F28" s="59">
        <v>353226</v>
      </c>
      <c r="G28" s="59">
        <v>2679893</v>
      </c>
      <c r="H28" s="59">
        <v>2557955</v>
      </c>
      <c r="I28" s="59">
        <v>5591074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5591074</v>
      </c>
      <c r="W28" s="59">
        <v>11319250</v>
      </c>
      <c r="X28" s="59">
        <v>-5728176</v>
      </c>
      <c r="Y28" s="60">
        <v>-50.61</v>
      </c>
      <c r="Z28" s="61">
        <v>45277000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587885</v>
      </c>
      <c r="C31" s="18">
        <v>0</v>
      </c>
      <c r="D31" s="58">
        <v>1550000</v>
      </c>
      <c r="E31" s="59">
        <v>1550000</v>
      </c>
      <c r="F31" s="59">
        <v>16035</v>
      </c>
      <c r="G31" s="59">
        <v>0</v>
      </c>
      <c r="H31" s="59">
        <v>1299</v>
      </c>
      <c r="I31" s="59">
        <v>17334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17334</v>
      </c>
      <c r="W31" s="59">
        <v>387500</v>
      </c>
      <c r="X31" s="59">
        <v>-370166</v>
      </c>
      <c r="Y31" s="60">
        <v>-95.53</v>
      </c>
      <c r="Z31" s="61">
        <v>1550000</v>
      </c>
    </row>
    <row r="32" spans="1:26" ht="13.5">
      <c r="A32" s="69" t="s">
        <v>50</v>
      </c>
      <c r="B32" s="21">
        <f>SUM(B28:B31)</f>
        <v>30228217</v>
      </c>
      <c r="C32" s="21">
        <f>SUM(C28:C31)</f>
        <v>0</v>
      </c>
      <c r="D32" s="98">
        <f aca="true" t="shared" si="5" ref="D32:Z32">SUM(D28:D31)</f>
        <v>46827000</v>
      </c>
      <c r="E32" s="99">
        <f t="shared" si="5"/>
        <v>46827000</v>
      </c>
      <c r="F32" s="99">
        <f t="shared" si="5"/>
        <v>369261</v>
      </c>
      <c r="G32" s="99">
        <f t="shared" si="5"/>
        <v>2679893</v>
      </c>
      <c r="H32" s="99">
        <f t="shared" si="5"/>
        <v>2559254</v>
      </c>
      <c r="I32" s="99">
        <f t="shared" si="5"/>
        <v>5608408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5608408</v>
      </c>
      <c r="W32" s="99">
        <f t="shared" si="5"/>
        <v>11706750</v>
      </c>
      <c r="X32" s="99">
        <f t="shared" si="5"/>
        <v>-6098342</v>
      </c>
      <c r="Y32" s="100">
        <f>+IF(W32&lt;&gt;0,(X32/W32)*100,0)</f>
        <v>-52.09252781514938</v>
      </c>
      <c r="Z32" s="101">
        <f t="shared" si="5"/>
        <v>46827000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43060996</v>
      </c>
      <c r="C35" s="18">
        <v>0</v>
      </c>
      <c r="D35" s="58">
        <v>21822868</v>
      </c>
      <c r="E35" s="59">
        <v>21822868</v>
      </c>
      <c r="F35" s="59">
        <v>126250009</v>
      </c>
      <c r="G35" s="59">
        <v>135008198</v>
      </c>
      <c r="H35" s="59">
        <v>136895969</v>
      </c>
      <c r="I35" s="59">
        <v>136895969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136895969</v>
      </c>
      <c r="W35" s="59">
        <v>5455717</v>
      </c>
      <c r="X35" s="59">
        <v>131440252</v>
      </c>
      <c r="Y35" s="60">
        <v>2409.22</v>
      </c>
      <c r="Z35" s="61">
        <v>21822868</v>
      </c>
    </row>
    <row r="36" spans="1:26" ht="13.5">
      <c r="A36" s="57" t="s">
        <v>53</v>
      </c>
      <c r="B36" s="18">
        <v>557736673</v>
      </c>
      <c r="C36" s="18">
        <v>0</v>
      </c>
      <c r="D36" s="58">
        <v>336025391</v>
      </c>
      <c r="E36" s="59">
        <v>336025391</v>
      </c>
      <c r="F36" s="59">
        <v>369168325</v>
      </c>
      <c r="G36" s="59">
        <v>538039665</v>
      </c>
      <c r="H36" s="59">
        <v>537654901</v>
      </c>
      <c r="I36" s="59">
        <v>537654901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537654901</v>
      </c>
      <c r="W36" s="59">
        <v>84006348</v>
      </c>
      <c r="X36" s="59">
        <v>453648553</v>
      </c>
      <c r="Y36" s="60">
        <v>540.02</v>
      </c>
      <c r="Z36" s="61">
        <v>336025391</v>
      </c>
    </row>
    <row r="37" spans="1:26" ht="13.5">
      <c r="A37" s="57" t="s">
        <v>54</v>
      </c>
      <c r="B37" s="18">
        <v>70815683</v>
      </c>
      <c r="C37" s="18">
        <v>0</v>
      </c>
      <c r="D37" s="58">
        <v>4232447</v>
      </c>
      <c r="E37" s="59">
        <v>4232447</v>
      </c>
      <c r="F37" s="59">
        <v>146623698</v>
      </c>
      <c r="G37" s="59">
        <v>162307622</v>
      </c>
      <c r="H37" s="59">
        <v>166601906</v>
      </c>
      <c r="I37" s="59">
        <v>166601906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166601906</v>
      </c>
      <c r="W37" s="59">
        <v>1058112</v>
      </c>
      <c r="X37" s="59">
        <v>165543794</v>
      </c>
      <c r="Y37" s="60">
        <v>15645.21</v>
      </c>
      <c r="Z37" s="61">
        <v>4232447</v>
      </c>
    </row>
    <row r="38" spans="1:26" ht="13.5">
      <c r="A38" s="57" t="s">
        <v>55</v>
      </c>
      <c r="B38" s="18">
        <v>18810829</v>
      </c>
      <c r="C38" s="18">
        <v>0</v>
      </c>
      <c r="D38" s="58">
        <v>10388550</v>
      </c>
      <c r="E38" s="59">
        <v>10388550</v>
      </c>
      <c r="F38" s="59">
        <v>24343423</v>
      </c>
      <c r="G38" s="59">
        <v>25601806</v>
      </c>
      <c r="H38" s="59">
        <v>25416809</v>
      </c>
      <c r="I38" s="59">
        <v>25416809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25416809</v>
      </c>
      <c r="W38" s="59">
        <v>2597138</v>
      </c>
      <c r="X38" s="59">
        <v>22819671</v>
      </c>
      <c r="Y38" s="60">
        <v>878.65</v>
      </c>
      <c r="Z38" s="61">
        <v>10388550</v>
      </c>
    </row>
    <row r="39" spans="1:26" ht="13.5">
      <c r="A39" s="57" t="s">
        <v>56</v>
      </c>
      <c r="B39" s="18">
        <v>511171157</v>
      </c>
      <c r="C39" s="18">
        <v>0</v>
      </c>
      <c r="D39" s="58">
        <v>343227262</v>
      </c>
      <c r="E39" s="59">
        <v>343227262</v>
      </c>
      <c r="F39" s="59">
        <v>324451213</v>
      </c>
      <c r="G39" s="59">
        <v>485138435</v>
      </c>
      <c r="H39" s="59">
        <v>482532155</v>
      </c>
      <c r="I39" s="59">
        <v>482532155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482532155</v>
      </c>
      <c r="W39" s="59">
        <v>85806816</v>
      </c>
      <c r="X39" s="59">
        <v>396725339</v>
      </c>
      <c r="Y39" s="60">
        <v>462.35</v>
      </c>
      <c r="Z39" s="61">
        <v>343227262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51507645</v>
      </c>
      <c r="C42" s="18">
        <v>0</v>
      </c>
      <c r="D42" s="58">
        <v>46875708</v>
      </c>
      <c r="E42" s="59">
        <v>46875708</v>
      </c>
      <c r="F42" s="59">
        <v>26335573</v>
      </c>
      <c r="G42" s="59">
        <v>-2749915</v>
      </c>
      <c r="H42" s="59">
        <v>-1066333</v>
      </c>
      <c r="I42" s="59">
        <v>22519325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22519325</v>
      </c>
      <c r="W42" s="59">
        <v>11718927</v>
      </c>
      <c r="X42" s="59">
        <v>10800398</v>
      </c>
      <c r="Y42" s="60">
        <v>92.16</v>
      </c>
      <c r="Z42" s="61">
        <v>46875708</v>
      </c>
    </row>
    <row r="43" spans="1:26" ht="13.5">
      <c r="A43" s="57" t="s">
        <v>59</v>
      </c>
      <c r="B43" s="18">
        <v>0</v>
      </c>
      <c r="C43" s="18">
        <v>0</v>
      </c>
      <c r="D43" s="58">
        <v>-45276996</v>
      </c>
      <c r="E43" s="59">
        <v>-45276996</v>
      </c>
      <c r="F43" s="59">
        <v>-7564674</v>
      </c>
      <c r="G43" s="59">
        <v>-2679893</v>
      </c>
      <c r="H43" s="59">
        <v>-2559254</v>
      </c>
      <c r="I43" s="59">
        <v>-12803821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-12803821</v>
      </c>
      <c r="W43" s="59">
        <v>-11319249</v>
      </c>
      <c r="X43" s="59">
        <v>-1484572</v>
      </c>
      <c r="Y43" s="60">
        <v>13.12</v>
      </c>
      <c r="Z43" s="61">
        <v>-45276996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-65379</v>
      </c>
      <c r="I44" s="59">
        <v>-65379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-65379</v>
      </c>
      <c r="W44" s="59">
        <v>0</v>
      </c>
      <c r="X44" s="59">
        <v>-65379</v>
      </c>
      <c r="Y44" s="60">
        <v>0</v>
      </c>
      <c r="Z44" s="61">
        <v>0</v>
      </c>
    </row>
    <row r="45" spans="1:26" ht="13.5">
      <c r="A45" s="69" t="s">
        <v>61</v>
      </c>
      <c r="B45" s="21">
        <v>51507645</v>
      </c>
      <c r="C45" s="21">
        <v>0</v>
      </c>
      <c r="D45" s="98">
        <v>1600711</v>
      </c>
      <c r="E45" s="99">
        <v>1600711</v>
      </c>
      <c r="F45" s="99">
        <v>20231385</v>
      </c>
      <c r="G45" s="99">
        <v>14801577</v>
      </c>
      <c r="H45" s="99">
        <v>11110611</v>
      </c>
      <c r="I45" s="99">
        <v>11110611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11110611</v>
      </c>
      <c r="W45" s="99">
        <v>401677</v>
      </c>
      <c r="X45" s="99">
        <v>10708934</v>
      </c>
      <c r="Y45" s="100">
        <v>2666.06</v>
      </c>
      <c r="Z45" s="101">
        <v>1600711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-287720</v>
      </c>
      <c r="C49" s="51">
        <v>0</v>
      </c>
      <c r="D49" s="128">
        <v>2588633</v>
      </c>
      <c r="E49" s="53">
        <v>1879401</v>
      </c>
      <c r="F49" s="53">
        <v>0</v>
      </c>
      <c r="G49" s="53">
        <v>0</v>
      </c>
      <c r="H49" s="53">
        <v>0</v>
      </c>
      <c r="I49" s="53">
        <v>5293563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1562414</v>
      </c>
      <c r="W49" s="53">
        <v>1554058</v>
      </c>
      <c r="X49" s="53">
        <v>6871168</v>
      </c>
      <c r="Y49" s="53">
        <v>78671670</v>
      </c>
      <c r="Z49" s="129">
        <v>98133187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1899959</v>
      </c>
      <c r="C51" s="51">
        <v>0</v>
      </c>
      <c r="D51" s="128">
        <v>4666107</v>
      </c>
      <c r="E51" s="53">
        <v>2821020</v>
      </c>
      <c r="F51" s="53">
        <v>0</v>
      </c>
      <c r="G51" s="53">
        <v>0</v>
      </c>
      <c r="H51" s="53">
        <v>0</v>
      </c>
      <c r="I51" s="53">
        <v>2345286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7511622</v>
      </c>
      <c r="W51" s="53">
        <v>0</v>
      </c>
      <c r="X51" s="53">
        <v>0</v>
      </c>
      <c r="Y51" s="53">
        <v>32364210</v>
      </c>
      <c r="Z51" s="129">
        <v>51608204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5.312399131200763</v>
      </c>
      <c r="C58" s="5">
        <f>IF(C67=0,0,+(C76/C67)*100)</f>
        <v>0</v>
      </c>
      <c r="D58" s="6">
        <f aca="true" t="shared" si="6" ref="D58:Z58">IF(D67=0,0,+(D76/D67)*100)</f>
        <v>79.66019298933</v>
      </c>
      <c r="E58" s="7">
        <f t="shared" si="6"/>
        <v>79.66019298933</v>
      </c>
      <c r="F58" s="7">
        <f t="shared" si="6"/>
        <v>20.2520854081002</v>
      </c>
      <c r="G58" s="7">
        <f t="shared" si="6"/>
        <v>85.28321940624643</v>
      </c>
      <c r="H58" s="7">
        <f t="shared" si="6"/>
        <v>48.841741123972696</v>
      </c>
      <c r="I58" s="7">
        <f t="shared" si="6"/>
        <v>40.24079924754546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40.24079924754546</v>
      </c>
      <c r="W58" s="7">
        <f t="shared" si="6"/>
        <v>79.66019492493814</v>
      </c>
      <c r="X58" s="7">
        <f t="shared" si="6"/>
        <v>0</v>
      </c>
      <c r="Y58" s="7">
        <f t="shared" si="6"/>
        <v>0</v>
      </c>
      <c r="Z58" s="8">
        <f t="shared" si="6"/>
        <v>79.66019298933</v>
      </c>
    </row>
    <row r="59" spans="1:26" ht="13.5">
      <c r="A59" s="36" t="s">
        <v>31</v>
      </c>
      <c r="B59" s="9">
        <f aca="true" t="shared" si="7" ref="B59:Z66">IF(B68=0,0,+(B77/B68)*100)</f>
        <v>4.186769236156039</v>
      </c>
      <c r="C59" s="9">
        <f t="shared" si="7"/>
        <v>0</v>
      </c>
      <c r="D59" s="2">
        <f t="shared" si="7"/>
        <v>84.9999286213936</v>
      </c>
      <c r="E59" s="10">
        <f t="shared" si="7"/>
        <v>84.9999286213936</v>
      </c>
      <c r="F59" s="10">
        <f t="shared" si="7"/>
        <v>5.185159986003654</v>
      </c>
      <c r="G59" s="10">
        <f t="shared" si="7"/>
        <v>461.79835581684677</v>
      </c>
      <c r="H59" s="10">
        <f t="shared" si="7"/>
        <v>128.36963736459197</v>
      </c>
      <c r="I59" s="10">
        <f t="shared" si="7"/>
        <v>30.218239300865648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30.218239300865648</v>
      </c>
      <c r="W59" s="10">
        <f t="shared" si="7"/>
        <v>84.9999286213936</v>
      </c>
      <c r="X59" s="10">
        <f t="shared" si="7"/>
        <v>0</v>
      </c>
      <c r="Y59" s="10">
        <f t="shared" si="7"/>
        <v>0</v>
      </c>
      <c r="Z59" s="11">
        <f t="shared" si="7"/>
        <v>84.9999286213936</v>
      </c>
    </row>
    <row r="60" spans="1:26" ht="13.5">
      <c r="A60" s="37" t="s">
        <v>32</v>
      </c>
      <c r="B60" s="12">
        <f t="shared" si="7"/>
        <v>3.5529653199700006</v>
      </c>
      <c r="C60" s="12">
        <f t="shared" si="7"/>
        <v>0</v>
      </c>
      <c r="D60" s="3">
        <f t="shared" si="7"/>
        <v>86.71028667136898</v>
      </c>
      <c r="E60" s="13">
        <f t="shared" si="7"/>
        <v>86.71028667136898</v>
      </c>
      <c r="F60" s="13">
        <f t="shared" si="7"/>
        <v>59.34781208609967</v>
      </c>
      <c r="G60" s="13">
        <f t="shared" si="7"/>
        <v>56.64780109709437</v>
      </c>
      <c r="H60" s="13">
        <f t="shared" si="7"/>
        <v>48.260276341670384</v>
      </c>
      <c r="I60" s="13">
        <f t="shared" si="7"/>
        <v>54.57241849614521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54.57241849614521</v>
      </c>
      <c r="W60" s="13">
        <f t="shared" si="7"/>
        <v>86.71028947369783</v>
      </c>
      <c r="X60" s="13">
        <f t="shared" si="7"/>
        <v>0</v>
      </c>
      <c r="Y60" s="13">
        <f t="shared" si="7"/>
        <v>0</v>
      </c>
      <c r="Z60" s="14">
        <f t="shared" si="7"/>
        <v>86.71028667136898</v>
      </c>
    </row>
    <row r="61" spans="1:26" ht="13.5">
      <c r="A61" s="38" t="s">
        <v>107</v>
      </c>
      <c r="B61" s="12">
        <f t="shared" si="7"/>
        <v>2.973531373585747</v>
      </c>
      <c r="C61" s="12">
        <f t="shared" si="7"/>
        <v>0</v>
      </c>
      <c r="D61" s="3">
        <f t="shared" si="7"/>
        <v>85.00008193363375</v>
      </c>
      <c r="E61" s="13">
        <f t="shared" si="7"/>
        <v>85.00008193363375</v>
      </c>
      <c r="F61" s="13">
        <f t="shared" si="7"/>
        <v>106.35247423063122</v>
      </c>
      <c r="G61" s="13">
        <f t="shared" si="7"/>
        <v>104.46746012488151</v>
      </c>
      <c r="H61" s="13">
        <f t="shared" si="7"/>
        <v>97.27845539609802</v>
      </c>
      <c r="I61" s="13">
        <f t="shared" si="7"/>
        <v>102.89693999422111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102.89693999422111</v>
      </c>
      <c r="W61" s="13">
        <f t="shared" si="7"/>
        <v>85.00008193363375</v>
      </c>
      <c r="X61" s="13">
        <f t="shared" si="7"/>
        <v>0</v>
      </c>
      <c r="Y61" s="13">
        <f t="shared" si="7"/>
        <v>0</v>
      </c>
      <c r="Z61" s="14">
        <f t="shared" si="7"/>
        <v>85.00008193363375</v>
      </c>
    </row>
    <row r="62" spans="1:26" ht="13.5">
      <c r="A62" s="38" t="s">
        <v>108</v>
      </c>
      <c r="B62" s="12">
        <f t="shared" si="7"/>
        <v>3.1448512599545104</v>
      </c>
      <c r="C62" s="12">
        <f t="shared" si="7"/>
        <v>0</v>
      </c>
      <c r="D62" s="3">
        <f t="shared" si="7"/>
        <v>89.4080702360847</v>
      </c>
      <c r="E62" s="13">
        <f t="shared" si="7"/>
        <v>89.4080702360847</v>
      </c>
      <c r="F62" s="13">
        <f t="shared" si="7"/>
        <v>47.313747336503425</v>
      </c>
      <c r="G62" s="13">
        <f t="shared" si="7"/>
        <v>39.38702797332117</v>
      </c>
      <c r="H62" s="13">
        <f t="shared" si="7"/>
        <v>36.7182277927947</v>
      </c>
      <c r="I62" s="13">
        <f t="shared" si="7"/>
        <v>40.1570597310284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40.1570597310284</v>
      </c>
      <c r="W62" s="13">
        <f t="shared" si="7"/>
        <v>89.4080776835151</v>
      </c>
      <c r="X62" s="13">
        <f t="shared" si="7"/>
        <v>0</v>
      </c>
      <c r="Y62" s="13">
        <f t="shared" si="7"/>
        <v>0</v>
      </c>
      <c r="Z62" s="14">
        <f t="shared" si="7"/>
        <v>89.4080702360847</v>
      </c>
    </row>
    <row r="63" spans="1:26" ht="13.5">
      <c r="A63" s="38" t="s">
        <v>109</v>
      </c>
      <c r="B63" s="12">
        <f t="shared" si="7"/>
        <v>4.179675702806975</v>
      </c>
      <c r="C63" s="12">
        <f t="shared" si="7"/>
        <v>0</v>
      </c>
      <c r="D63" s="3">
        <f t="shared" si="7"/>
        <v>84.99992920353982</v>
      </c>
      <c r="E63" s="13">
        <f t="shared" si="7"/>
        <v>84.99992920353982</v>
      </c>
      <c r="F63" s="13">
        <f t="shared" si="7"/>
        <v>33.75450278353892</v>
      </c>
      <c r="G63" s="13">
        <f t="shared" si="7"/>
        <v>35.665079102340734</v>
      </c>
      <c r="H63" s="13">
        <f t="shared" si="7"/>
        <v>23.048380606662498</v>
      </c>
      <c r="I63" s="13">
        <f t="shared" si="7"/>
        <v>30.831983930145324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30.831983930145324</v>
      </c>
      <c r="W63" s="13">
        <f t="shared" si="7"/>
        <v>84.99992920353982</v>
      </c>
      <c r="X63" s="13">
        <f t="shared" si="7"/>
        <v>0</v>
      </c>
      <c r="Y63" s="13">
        <f t="shared" si="7"/>
        <v>0</v>
      </c>
      <c r="Z63" s="14">
        <f t="shared" si="7"/>
        <v>84.99992920353982</v>
      </c>
    </row>
    <row r="64" spans="1:26" ht="13.5">
      <c r="A64" s="38" t="s">
        <v>110</v>
      </c>
      <c r="B64" s="12">
        <f t="shared" si="7"/>
        <v>3.298515677132007</v>
      </c>
      <c r="C64" s="12">
        <f t="shared" si="7"/>
        <v>0</v>
      </c>
      <c r="D64" s="3">
        <f t="shared" si="7"/>
        <v>85</v>
      </c>
      <c r="E64" s="13">
        <f t="shared" si="7"/>
        <v>85</v>
      </c>
      <c r="F64" s="13">
        <f t="shared" si="7"/>
        <v>39.18907806357132</v>
      </c>
      <c r="G64" s="13">
        <f t="shared" si="7"/>
        <v>34.653150453210216</v>
      </c>
      <c r="H64" s="13">
        <f t="shared" si="7"/>
        <v>36.320967139460926</v>
      </c>
      <c r="I64" s="13">
        <f t="shared" si="7"/>
        <v>36.71990046041717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36.71990046041717</v>
      </c>
      <c r="W64" s="13">
        <f t="shared" si="7"/>
        <v>85</v>
      </c>
      <c r="X64" s="13">
        <f t="shared" si="7"/>
        <v>0</v>
      </c>
      <c r="Y64" s="13">
        <f t="shared" si="7"/>
        <v>0</v>
      </c>
      <c r="Z64" s="14">
        <f t="shared" si="7"/>
        <v>85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18.923619205040723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>
        <v>33614210</v>
      </c>
      <c r="C67" s="23"/>
      <c r="D67" s="24">
        <v>41155125</v>
      </c>
      <c r="E67" s="25">
        <v>41155125</v>
      </c>
      <c r="F67" s="25">
        <v>7596235</v>
      </c>
      <c r="G67" s="25">
        <v>2811301</v>
      </c>
      <c r="H67" s="25">
        <v>2931210</v>
      </c>
      <c r="I67" s="25">
        <v>13338746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13338746</v>
      </c>
      <c r="W67" s="25">
        <v>10288781</v>
      </c>
      <c r="X67" s="25"/>
      <c r="Y67" s="24"/>
      <c r="Z67" s="26">
        <v>41155125</v>
      </c>
    </row>
    <row r="68" spans="1:26" ht="13.5" hidden="1">
      <c r="A68" s="36" t="s">
        <v>31</v>
      </c>
      <c r="B68" s="18">
        <v>7482667</v>
      </c>
      <c r="C68" s="18"/>
      <c r="D68" s="19">
        <v>7004900</v>
      </c>
      <c r="E68" s="20">
        <v>7004900</v>
      </c>
      <c r="F68" s="20">
        <v>5144200</v>
      </c>
      <c r="G68" s="20">
        <v>245958</v>
      </c>
      <c r="H68" s="20">
        <v>230507</v>
      </c>
      <c r="I68" s="20">
        <v>5620665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5620665</v>
      </c>
      <c r="W68" s="20">
        <v>1751225</v>
      </c>
      <c r="X68" s="20"/>
      <c r="Y68" s="19"/>
      <c r="Z68" s="22">
        <v>7004900</v>
      </c>
    </row>
    <row r="69" spans="1:26" ht="13.5" hidden="1">
      <c r="A69" s="37" t="s">
        <v>32</v>
      </c>
      <c r="B69" s="18">
        <v>22592368</v>
      </c>
      <c r="C69" s="18"/>
      <c r="D69" s="19">
        <v>30942225</v>
      </c>
      <c r="E69" s="20">
        <v>30942225</v>
      </c>
      <c r="F69" s="20">
        <v>2142726</v>
      </c>
      <c r="G69" s="20">
        <v>2227338</v>
      </c>
      <c r="H69" s="20">
        <v>2353391</v>
      </c>
      <c r="I69" s="20">
        <v>6723455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6723455</v>
      </c>
      <c r="W69" s="20">
        <v>7735556</v>
      </c>
      <c r="X69" s="20"/>
      <c r="Y69" s="19"/>
      <c r="Z69" s="22">
        <v>30942225</v>
      </c>
    </row>
    <row r="70" spans="1:26" ht="13.5" hidden="1">
      <c r="A70" s="38" t="s">
        <v>107</v>
      </c>
      <c r="B70" s="18">
        <v>6797406</v>
      </c>
      <c r="C70" s="18"/>
      <c r="D70" s="19">
        <v>7323000</v>
      </c>
      <c r="E70" s="20">
        <v>7323000</v>
      </c>
      <c r="F70" s="20">
        <v>646504</v>
      </c>
      <c r="G70" s="20">
        <v>663509</v>
      </c>
      <c r="H70" s="20">
        <v>583088</v>
      </c>
      <c r="I70" s="20">
        <v>1893101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1893101</v>
      </c>
      <c r="W70" s="20">
        <v>1830750</v>
      </c>
      <c r="X70" s="20"/>
      <c r="Y70" s="19"/>
      <c r="Z70" s="22">
        <v>7323000</v>
      </c>
    </row>
    <row r="71" spans="1:26" ht="13.5" hidden="1">
      <c r="A71" s="38" t="s">
        <v>108</v>
      </c>
      <c r="B71" s="18">
        <v>4165825</v>
      </c>
      <c r="C71" s="18"/>
      <c r="D71" s="19">
        <v>12005225</v>
      </c>
      <c r="E71" s="20">
        <v>12005225</v>
      </c>
      <c r="F71" s="20">
        <v>338371</v>
      </c>
      <c r="G71" s="20">
        <v>405565</v>
      </c>
      <c r="H71" s="20">
        <v>613382</v>
      </c>
      <c r="I71" s="20">
        <v>1357318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1357318</v>
      </c>
      <c r="W71" s="20">
        <v>3001306</v>
      </c>
      <c r="X71" s="20"/>
      <c r="Y71" s="19"/>
      <c r="Z71" s="22">
        <v>12005225</v>
      </c>
    </row>
    <row r="72" spans="1:26" ht="13.5" hidden="1">
      <c r="A72" s="38" t="s">
        <v>109</v>
      </c>
      <c r="B72" s="18">
        <v>5642232</v>
      </c>
      <c r="C72" s="18"/>
      <c r="D72" s="19">
        <v>5650000</v>
      </c>
      <c r="E72" s="20">
        <v>5650000</v>
      </c>
      <c r="F72" s="20">
        <v>586304</v>
      </c>
      <c r="G72" s="20">
        <v>586013</v>
      </c>
      <c r="H72" s="20">
        <v>584015</v>
      </c>
      <c r="I72" s="20">
        <v>1756332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1756332</v>
      </c>
      <c r="W72" s="20">
        <v>1412500</v>
      </c>
      <c r="X72" s="20"/>
      <c r="Y72" s="19"/>
      <c r="Z72" s="22">
        <v>5650000</v>
      </c>
    </row>
    <row r="73" spans="1:26" ht="13.5" hidden="1">
      <c r="A73" s="38" t="s">
        <v>110</v>
      </c>
      <c r="B73" s="18">
        <v>5986905</v>
      </c>
      <c r="C73" s="18"/>
      <c r="D73" s="19">
        <v>5964000</v>
      </c>
      <c r="E73" s="20">
        <v>5964000</v>
      </c>
      <c r="F73" s="20">
        <v>571547</v>
      </c>
      <c r="G73" s="20">
        <v>572251</v>
      </c>
      <c r="H73" s="20">
        <v>572906</v>
      </c>
      <c r="I73" s="20">
        <v>1716704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1716704</v>
      </c>
      <c r="W73" s="20">
        <v>1491000</v>
      </c>
      <c r="X73" s="20"/>
      <c r="Y73" s="19"/>
      <c r="Z73" s="22">
        <v>5964000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>
        <v>3539175</v>
      </c>
      <c r="C75" s="27"/>
      <c r="D75" s="28">
        <v>3208000</v>
      </c>
      <c r="E75" s="29">
        <v>3208000</v>
      </c>
      <c r="F75" s="29">
        <v>309309</v>
      </c>
      <c r="G75" s="29">
        <v>338005</v>
      </c>
      <c r="H75" s="29">
        <v>347312</v>
      </c>
      <c r="I75" s="29">
        <v>994626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994626</v>
      </c>
      <c r="W75" s="29">
        <v>802000</v>
      </c>
      <c r="X75" s="29"/>
      <c r="Y75" s="28"/>
      <c r="Z75" s="30">
        <v>3208000</v>
      </c>
    </row>
    <row r="76" spans="1:26" ht="13.5" hidden="1">
      <c r="A76" s="41" t="s">
        <v>114</v>
      </c>
      <c r="B76" s="31">
        <v>1785721</v>
      </c>
      <c r="C76" s="31"/>
      <c r="D76" s="32">
        <v>32784252</v>
      </c>
      <c r="E76" s="33">
        <v>32784252</v>
      </c>
      <c r="F76" s="33">
        <v>1538396</v>
      </c>
      <c r="G76" s="33">
        <v>2397568</v>
      </c>
      <c r="H76" s="33">
        <v>1431654</v>
      </c>
      <c r="I76" s="33">
        <v>5367618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5367618</v>
      </c>
      <c r="W76" s="33">
        <v>8196063</v>
      </c>
      <c r="X76" s="33"/>
      <c r="Y76" s="32"/>
      <c r="Z76" s="34">
        <v>32784252</v>
      </c>
    </row>
    <row r="77" spans="1:26" ht="13.5" hidden="1">
      <c r="A77" s="36" t="s">
        <v>31</v>
      </c>
      <c r="B77" s="18">
        <v>313282</v>
      </c>
      <c r="C77" s="18"/>
      <c r="D77" s="19">
        <v>5954160</v>
      </c>
      <c r="E77" s="20">
        <v>5954160</v>
      </c>
      <c r="F77" s="20">
        <v>266735</v>
      </c>
      <c r="G77" s="20">
        <v>1135830</v>
      </c>
      <c r="H77" s="20">
        <v>295901</v>
      </c>
      <c r="I77" s="20">
        <v>1698466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1698466</v>
      </c>
      <c r="W77" s="20">
        <v>1488540</v>
      </c>
      <c r="X77" s="20"/>
      <c r="Y77" s="19"/>
      <c r="Z77" s="22">
        <v>5954160</v>
      </c>
    </row>
    <row r="78" spans="1:26" ht="13.5" hidden="1">
      <c r="A78" s="37" t="s">
        <v>32</v>
      </c>
      <c r="B78" s="18">
        <v>802699</v>
      </c>
      <c r="C78" s="18"/>
      <c r="D78" s="19">
        <v>26830092</v>
      </c>
      <c r="E78" s="20">
        <v>26830092</v>
      </c>
      <c r="F78" s="20">
        <v>1271661</v>
      </c>
      <c r="G78" s="20">
        <v>1261738</v>
      </c>
      <c r="H78" s="20">
        <v>1135753</v>
      </c>
      <c r="I78" s="20">
        <v>3669152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3669152</v>
      </c>
      <c r="W78" s="20">
        <v>6707523</v>
      </c>
      <c r="X78" s="20"/>
      <c r="Y78" s="19"/>
      <c r="Z78" s="22">
        <v>26830092</v>
      </c>
    </row>
    <row r="79" spans="1:26" ht="13.5" hidden="1">
      <c r="A79" s="38" t="s">
        <v>107</v>
      </c>
      <c r="B79" s="18">
        <v>202123</v>
      </c>
      <c r="C79" s="18"/>
      <c r="D79" s="19">
        <v>6224556</v>
      </c>
      <c r="E79" s="20">
        <v>6224556</v>
      </c>
      <c r="F79" s="20">
        <v>687573</v>
      </c>
      <c r="G79" s="20">
        <v>693151</v>
      </c>
      <c r="H79" s="20">
        <v>567219</v>
      </c>
      <c r="I79" s="20">
        <v>1947943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1947943</v>
      </c>
      <c r="W79" s="20">
        <v>1556139</v>
      </c>
      <c r="X79" s="20"/>
      <c r="Y79" s="19"/>
      <c r="Z79" s="22">
        <v>6224556</v>
      </c>
    </row>
    <row r="80" spans="1:26" ht="13.5" hidden="1">
      <c r="A80" s="38" t="s">
        <v>108</v>
      </c>
      <c r="B80" s="18">
        <v>131009</v>
      </c>
      <c r="C80" s="18"/>
      <c r="D80" s="19">
        <v>10733640</v>
      </c>
      <c r="E80" s="20">
        <v>10733640</v>
      </c>
      <c r="F80" s="20">
        <v>160096</v>
      </c>
      <c r="G80" s="20">
        <v>159740</v>
      </c>
      <c r="H80" s="20">
        <v>225223</v>
      </c>
      <c r="I80" s="20">
        <v>545059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545059</v>
      </c>
      <c r="W80" s="20">
        <v>2683410</v>
      </c>
      <c r="X80" s="20"/>
      <c r="Y80" s="19"/>
      <c r="Z80" s="22">
        <v>10733640</v>
      </c>
    </row>
    <row r="81" spans="1:26" ht="13.5" hidden="1">
      <c r="A81" s="38" t="s">
        <v>109</v>
      </c>
      <c r="B81" s="18">
        <v>235827</v>
      </c>
      <c r="C81" s="18"/>
      <c r="D81" s="19">
        <v>4802496</v>
      </c>
      <c r="E81" s="20">
        <v>4802496</v>
      </c>
      <c r="F81" s="20">
        <v>197904</v>
      </c>
      <c r="G81" s="20">
        <v>209002</v>
      </c>
      <c r="H81" s="20">
        <v>134606</v>
      </c>
      <c r="I81" s="20">
        <v>541512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541512</v>
      </c>
      <c r="W81" s="20">
        <v>1200624</v>
      </c>
      <c r="X81" s="20"/>
      <c r="Y81" s="19"/>
      <c r="Z81" s="22">
        <v>4802496</v>
      </c>
    </row>
    <row r="82" spans="1:26" ht="13.5" hidden="1">
      <c r="A82" s="38" t="s">
        <v>110</v>
      </c>
      <c r="B82" s="18">
        <v>197479</v>
      </c>
      <c r="C82" s="18"/>
      <c r="D82" s="19">
        <v>5069400</v>
      </c>
      <c r="E82" s="20">
        <v>5069400</v>
      </c>
      <c r="F82" s="20">
        <v>223984</v>
      </c>
      <c r="G82" s="20">
        <v>198303</v>
      </c>
      <c r="H82" s="20">
        <v>208085</v>
      </c>
      <c r="I82" s="20">
        <v>630372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630372</v>
      </c>
      <c r="W82" s="20">
        <v>1267350</v>
      </c>
      <c r="X82" s="20"/>
      <c r="Y82" s="19"/>
      <c r="Z82" s="22">
        <v>5069400</v>
      </c>
    </row>
    <row r="83" spans="1:26" ht="13.5" hidden="1">
      <c r="A83" s="38" t="s">
        <v>111</v>
      </c>
      <c r="B83" s="18">
        <v>36261</v>
      </c>
      <c r="C83" s="18"/>
      <c r="D83" s="19"/>
      <c r="E83" s="20"/>
      <c r="F83" s="20">
        <v>2104</v>
      </c>
      <c r="G83" s="20">
        <v>1542</v>
      </c>
      <c r="H83" s="20">
        <v>620</v>
      </c>
      <c r="I83" s="20">
        <v>4266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4266</v>
      </c>
      <c r="W83" s="20"/>
      <c r="X83" s="20"/>
      <c r="Y83" s="19"/>
      <c r="Z83" s="22"/>
    </row>
    <row r="84" spans="1:26" ht="13.5" hidden="1">
      <c r="A84" s="39" t="s">
        <v>112</v>
      </c>
      <c r="B84" s="27">
        <v>669740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15172600</v>
      </c>
      <c r="E5" s="59">
        <v>15172600</v>
      </c>
      <c r="F5" s="59">
        <v>-3331</v>
      </c>
      <c r="G5" s="59">
        <v>9390600</v>
      </c>
      <c r="H5" s="59">
        <v>-2871</v>
      </c>
      <c r="I5" s="59">
        <v>9384398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9384398</v>
      </c>
      <c r="W5" s="59">
        <v>3793150</v>
      </c>
      <c r="X5" s="59">
        <v>5591248</v>
      </c>
      <c r="Y5" s="60">
        <v>147.4</v>
      </c>
      <c r="Z5" s="61">
        <v>15172600</v>
      </c>
    </row>
    <row r="6" spans="1:26" ht="13.5">
      <c r="A6" s="57" t="s">
        <v>32</v>
      </c>
      <c r="B6" s="18">
        <v>0</v>
      </c>
      <c r="C6" s="18">
        <v>0</v>
      </c>
      <c r="D6" s="58">
        <v>98954363</v>
      </c>
      <c r="E6" s="59">
        <v>98954363</v>
      </c>
      <c r="F6" s="59">
        <v>6430370</v>
      </c>
      <c r="G6" s="59">
        <v>5106813</v>
      </c>
      <c r="H6" s="59">
        <v>7950374</v>
      </c>
      <c r="I6" s="59">
        <v>19487557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19487557</v>
      </c>
      <c r="W6" s="59">
        <v>24738591</v>
      </c>
      <c r="X6" s="59">
        <v>-5251034</v>
      </c>
      <c r="Y6" s="60">
        <v>-21.23</v>
      </c>
      <c r="Z6" s="61">
        <v>98954363</v>
      </c>
    </row>
    <row r="7" spans="1:26" ht="13.5">
      <c r="A7" s="57" t="s">
        <v>33</v>
      </c>
      <c r="B7" s="18">
        <v>0</v>
      </c>
      <c r="C7" s="18">
        <v>0</v>
      </c>
      <c r="D7" s="58">
        <v>191000</v>
      </c>
      <c r="E7" s="59">
        <v>191000</v>
      </c>
      <c r="F7" s="59">
        <v>2997</v>
      </c>
      <c r="G7" s="59">
        <v>37662</v>
      </c>
      <c r="H7" s="59">
        <v>24765</v>
      </c>
      <c r="I7" s="59">
        <v>65424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65424</v>
      </c>
      <c r="W7" s="59">
        <v>47750</v>
      </c>
      <c r="X7" s="59">
        <v>17674</v>
      </c>
      <c r="Y7" s="60">
        <v>37.01</v>
      </c>
      <c r="Z7" s="61">
        <v>191000</v>
      </c>
    </row>
    <row r="8" spans="1:26" ht="13.5">
      <c r="A8" s="57" t="s">
        <v>34</v>
      </c>
      <c r="B8" s="18">
        <v>0</v>
      </c>
      <c r="C8" s="18">
        <v>0</v>
      </c>
      <c r="D8" s="58">
        <v>85637923</v>
      </c>
      <c r="E8" s="59">
        <v>85637923</v>
      </c>
      <c r="F8" s="59">
        <v>271</v>
      </c>
      <c r="G8" s="59">
        <v>0</v>
      </c>
      <c r="H8" s="59">
        <v>7612181</v>
      </c>
      <c r="I8" s="59">
        <v>7612452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7612452</v>
      </c>
      <c r="W8" s="59">
        <v>21409481</v>
      </c>
      <c r="X8" s="59">
        <v>-13797029</v>
      </c>
      <c r="Y8" s="60">
        <v>-64.44</v>
      </c>
      <c r="Z8" s="61">
        <v>85637923</v>
      </c>
    </row>
    <row r="9" spans="1:26" ht="13.5">
      <c r="A9" s="57" t="s">
        <v>35</v>
      </c>
      <c r="B9" s="18">
        <v>0</v>
      </c>
      <c r="C9" s="18">
        <v>0</v>
      </c>
      <c r="D9" s="58">
        <v>18794061</v>
      </c>
      <c r="E9" s="59">
        <v>18794061</v>
      </c>
      <c r="F9" s="59">
        <v>1687058</v>
      </c>
      <c r="G9" s="59">
        <v>1679309</v>
      </c>
      <c r="H9" s="59">
        <v>1632715</v>
      </c>
      <c r="I9" s="59">
        <v>4999082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4999082</v>
      </c>
      <c r="W9" s="59">
        <v>4698515</v>
      </c>
      <c r="X9" s="59">
        <v>300567</v>
      </c>
      <c r="Y9" s="60">
        <v>6.4</v>
      </c>
      <c r="Z9" s="61">
        <v>18794061</v>
      </c>
    </row>
    <row r="10" spans="1:26" ht="25.5">
      <c r="A10" s="62" t="s">
        <v>99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218749947</v>
      </c>
      <c r="E10" s="65">
        <f t="shared" si="0"/>
        <v>218749947</v>
      </c>
      <c r="F10" s="65">
        <f t="shared" si="0"/>
        <v>8117365</v>
      </c>
      <c r="G10" s="65">
        <f t="shared" si="0"/>
        <v>16214384</v>
      </c>
      <c r="H10" s="65">
        <f t="shared" si="0"/>
        <v>17217164</v>
      </c>
      <c r="I10" s="65">
        <f t="shared" si="0"/>
        <v>41548913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41548913</v>
      </c>
      <c r="W10" s="65">
        <f t="shared" si="0"/>
        <v>54687487</v>
      </c>
      <c r="X10" s="65">
        <f t="shared" si="0"/>
        <v>-13138574</v>
      </c>
      <c r="Y10" s="66">
        <f>+IF(W10&lt;&gt;0,(X10/W10)*100,0)</f>
        <v>-24.024826739615957</v>
      </c>
      <c r="Z10" s="67">
        <f t="shared" si="0"/>
        <v>218749947</v>
      </c>
    </row>
    <row r="11" spans="1:26" ht="13.5">
      <c r="A11" s="57" t="s">
        <v>36</v>
      </c>
      <c r="B11" s="18">
        <v>0</v>
      </c>
      <c r="C11" s="18">
        <v>0</v>
      </c>
      <c r="D11" s="58">
        <v>65541078</v>
      </c>
      <c r="E11" s="59">
        <v>65541078</v>
      </c>
      <c r="F11" s="59">
        <v>4933031</v>
      </c>
      <c r="G11" s="59">
        <v>4861089</v>
      </c>
      <c r="H11" s="59">
        <v>4628580</v>
      </c>
      <c r="I11" s="59">
        <v>14422700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14422700</v>
      </c>
      <c r="W11" s="59">
        <v>16385270</v>
      </c>
      <c r="X11" s="59">
        <v>-1962570</v>
      </c>
      <c r="Y11" s="60">
        <v>-11.98</v>
      </c>
      <c r="Z11" s="61">
        <v>65541078</v>
      </c>
    </row>
    <row r="12" spans="1:26" ht="13.5">
      <c r="A12" s="57" t="s">
        <v>37</v>
      </c>
      <c r="B12" s="18">
        <v>0</v>
      </c>
      <c r="C12" s="18">
        <v>0</v>
      </c>
      <c r="D12" s="58">
        <v>4226806</v>
      </c>
      <c r="E12" s="59">
        <v>4226806</v>
      </c>
      <c r="F12" s="59">
        <v>323419</v>
      </c>
      <c r="G12" s="59">
        <v>323419</v>
      </c>
      <c r="H12" s="59">
        <v>323419</v>
      </c>
      <c r="I12" s="59">
        <v>970257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970257</v>
      </c>
      <c r="W12" s="59">
        <v>1056702</v>
      </c>
      <c r="X12" s="59">
        <v>-86445</v>
      </c>
      <c r="Y12" s="60">
        <v>-8.18</v>
      </c>
      <c r="Z12" s="61">
        <v>4226806</v>
      </c>
    </row>
    <row r="13" spans="1:26" ht="13.5">
      <c r="A13" s="57" t="s">
        <v>100</v>
      </c>
      <c r="B13" s="18">
        <v>0</v>
      </c>
      <c r="C13" s="18">
        <v>0</v>
      </c>
      <c r="D13" s="58">
        <v>13210100</v>
      </c>
      <c r="E13" s="59">
        <v>13210100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3302525</v>
      </c>
      <c r="X13" s="59">
        <v>-3302525</v>
      </c>
      <c r="Y13" s="60">
        <v>-100</v>
      </c>
      <c r="Z13" s="61">
        <v>13210100</v>
      </c>
    </row>
    <row r="14" spans="1:26" ht="13.5">
      <c r="A14" s="57" t="s">
        <v>38</v>
      </c>
      <c r="B14" s="18">
        <v>0</v>
      </c>
      <c r="C14" s="18">
        <v>0</v>
      </c>
      <c r="D14" s="58">
        <v>791500</v>
      </c>
      <c r="E14" s="59">
        <v>791500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197875</v>
      </c>
      <c r="X14" s="59">
        <v>-197875</v>
      </c>
      <c r="Y14" s="60">
        <v>-100</v>
      </c>
      <c r="Z14" s="61">
        <v>791500</v>
      </c>
    </row>
    <row r="15" spans="1:26" ht="13.5">
      <c r="A15" s="57" t="s">
        <v>39</v>
      </c>
      <c r="B15" s="18">
        <v>0</v>
      </c>
      <c r="C15" s="18">
        <v>0</v>
      </c>
      <c r="D15" s="58">
        <v>43353267</v>
      </c>
      <c r="E15" s="59">
        <v>43353267</v>
      </c>
      <c r="F15" s="59">
        <v>93351</v>
      </c>
      <c r="G15" s="59">
        <v>4735359</v>
      </c>
      <c r="H15" s="59">
        <v>4361033</v>
      </c>
      <c r="I15" s="59">
        <v>9189743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9189743</v>
      </c>
      <c r="W15" s="59">
        <v>10838317</v>
      </c>
      <c r="X15" s="59">
        <v>-1648574</v>
      </c>
      <c r="Y15" s="60">
        <v>-15.21</v>
      </c>
      <c r="Z15" s="61">
        <v>43353267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117555</v>
      </c>
      <c r="G16" s="59">
        <v>65</v>
      </c>
      <c r="H16" s="59">
        <v>172435</v>
      </c>
      <c r="I16" s="59">
        <v>290055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290055</v>
      </c>
      <c r="W16" s="59">
        <v>0</v>
      </c>
      <c r="X16" s="59">
        <v>290055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89985684</v>
      </c>
      <c r="E17" s="59">
        <v>89985684</v>
      </c>
      <c r="F17" s="59">
        <v>661263</v>
      </c>
      <c r="G17" s="59">
        <v>2283619</v>
      </c>
      <c r="H17" s="59">
        <v>1794670</v>
      </c>
      <c r="I17" s="59">
        <v>4739552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4739552</v>
      </c>
      <c r="W17" s="59">
        <v>22496421</v>
      </c>
      <c r="X17" s="59">
        <v>-17756869</v>
      </c>
      <c r="Y17" s="60">
        <v>-78.93</v>
      </c>
      <c r="Z17" s="61">
        <v>89985684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217108435</v>
      </c>
      <c r="E18" s="72">
        <f t="shared" si="1"/>
        <v>217108435</v>
      </c>
      <c r="F18" s="72">
        <f t="shared" si="1"/>
        <v>6128619</v>
      </c>
      <c r="G18" s="72">
        <f t="shared" si="1"/>
        <v>12203551</v>
      </c>
      <c r="H18" s="72">
        <f t="shared" si="1"/>
        <v>11280137</v>
      </c>
      <c r="I18" s="72">
        <f t="shared" si="1"/>
        <v>29612307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29612307</v>
      </c>
      <c r="W18" s="72">
        <f t="shared" si="1"/>
        <v>54277110</v>
      </c>
      <c r="X18" s="72">
        <f t="shared" si="1"/>
        <v>-24664803</v>
      </c>
      <c r="Y18" s="66">
        <f>+IF(W18&lt;&gt;0,(X18/W18)*100,0)</f>
        <v>-45.442366036069345</v>
      </c>
      <c r="Z18" s="73">
        <f t="shared" si="1"/>
        <v>217108435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1641512</v>
      </c>
      <c r="E19" s="76">
        <f t="shared" si="2"/>
        <v>1641512</v>
      </c>
      <c r="F19" s="76">
        <f t="shared" si="2"/>
        <v>1988746</v>
      </c>
      <c r="G19" s="76">
        <f t="shared" si="2"/>
        <v>4010833</v>
      </c>
      <c r="H19" s="76">
        <f t="shared" si="2"/>
        <v>5937027</v>
      </c>
      <c r="I19" s="76">
        <f t="shared" si="2"/>
        <v>11936606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11936606</v>
      </c>
      <c r="W19" s="76">
        <f>IF(E10=E18,0,W10-W18)</f>
        <v>410377</v>
      </c>
      <c r="X19" s="76">
        <f t="shared" si="2"/>
        <v>11526229</v>
      </c>
      <c r="Y19" s="77">
        <f>+IF(W19&lt;&gt;0,(X19/W19)*100,0)</f>
        <v>2808.6927386281395</v>
      </c>
      <c r="Z19" s="78">
        <f t="shared" si="2"/>
        <v>1641512</v>
      </c>
    </row>
    <row r="20" spans="1:26" ht="13.5">
      <c r="A20" s="57" t="s">
        <v>44</v>
      </c>
      <c r="B20" s="18">
        <v>0</v>
      </c>
      <c r="C20" s="18">
        <v>0</v>
      </c>
      <c r="D20" s="58">
        <v>30007650</v>
      </c>
      <c r="E20" s="59">
        <v>30007650</v>
      </c>
      <c r="F20" s="59">
        <v>0</v>
      </c>
      <c r="G20" s="59">
        <v>2254939</v>
      </c>
      <c r="H20" s="59">
        <v>3720650</v>
      </c>
      <c r="I20" s="59">
        <v>5975589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5975589</v>
      </c>
      <c r="W20" s="59">
        <v>7501913</v>
      </c>
      <c r="X20" s="59">
        <v>-1526324</v>
      </c>
      <c r="Y20" s="60">
        <v>-20.35</v>
      </c>
      <c r="Z20" s="61">
        <v>30007650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31649162</v>
      </c>
      <c r="E22" s="87">
        <f t="shared" si="3"/>
        <v>31649162</v>
      </c>
      <c r="F22" s="87">
        <f t="shared" si="3"/>
        <v>1988746</v>
      </c>
      <c r="G22" s="87">
        <f t="shared" si="3"/>
        <v>6265772</v>
      </c>
      <c r="H22" s="87">
        <f t="shared" si="3"/>
        <v>9657677</v>
      </c>
      <c r="I22" s="87">
        <f t="shared" si="3"/>
        <v>17912195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17912195</v>
      </c>
      <c r="W22" s="87">
        <f t="shared" si="3"/>
        <v>7912290</v>
      </c>
      <c r="X22" s="87">
        <f t="shared" si="3"/>
        <v>9999905</v>
      </c>
      <c r="Y22" s="88">
        <f>+IF(W22&lt;&gt;0,(X22/W22)*100,0)</f>
        <v>126.38446012469208</v>
      </c>
      <c r="Z22" s="89">
        <f t="shared" si="3"/>
        <v>31649162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31649162</v>
      </c>
      <c r="E24" s="76">
        <f t="shared" si="4"/>
        <v>31649162</v>
      </c>
      <c r="F24" s="76">
        <f t="shared" si="4"/>
        <v>1988746</v>
      </c>
      <c r="G24" s="76">
        <f t="shared" si="4"/>
        <v>6265772</v>
      </c>
      <c r="H24" s="76">
        <f t="shared" si="4"/>
        <v>9657677</v>
      </c>
      <c r="I24" s="76">
        <f t="shared" si="4"/>
        <v>17912195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17912195</v>
      </c>
      <c r="W24" s="76">
        <f t="shared" si="4"/>
        <v>7912290</v>
      </c>
      <c r="X24" s="76">
        <f t="shared" si="4"/>
        <v>9999905</v>
      </c>
      <c r="Y24" s="77">
        <f>+IF(W24&lt;&gt;0,(X24/W24)*100,0)</f>
        <v>126.38446012469208</v>
      </c>
      <c r="Z24" s="78">
        <f t="shared" si="4"/>
        <v>31649162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31637510</v>
      </c>
      <c r="E27" s="99">
        <v>31637510</v>
      </c>
      <c r="F27" s="99">
        <v>2679030</v>
      </c>
      <c r="G27" s="99">
        <v>6663557</v>
      </c>
      <c r="H27" s="99">
        <v>2812031</v>
      </c>
      <c r="I27" s="99">
        <v>12154618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12154618</v>
      </c>
      <c r="W27" s="99">
        <v>7909378</v>
      </c>
      <c r="X27" s="99">
        <v>4245240</v>
      </c>
      <c r="Y27" s="100">
        <v>53.67</v>
      </c>
      <c r="Z27" s="101">
        <v>31637510</v>
      </c>
    </row>
    <row r="28" spans="1:26" ht="13.5">
      <c r="A28" s="102" t="s">
        <v>44</v>
      </c>
      <c r="B28" s="18">
        <v>0</v>
      </c>
      <c r="C28" s="18">
        <v>0</v>
      </c>
      <c r="D28" s="58">
        <v>30189150</v>
      </c>
      <c r="E28" s="59">
        <v>30189150</v>
      </c>
      <c r="F28" s="59">
        <v>2119706</v>
      </c>
      <c r="G28" s="59">
        <v>6232948</v>
      </c>
      <c r="H28" s="59">
        <v>2698710</v>
      </c>
      <c r="I28" s="59">
        <v>11051364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11051364</v>
      </c>
      <c r="W28" s="59">
        <v>7547288</v>
      </c>
      <c r="X28" s="59">
        <v>3504076</v>
      </c>
      <c r="Y28" s="60">
        <v>46.43</v>
      </c>
      <c r="Z28" s="61">
        <v>30189150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1448360</v>
      </c>
      <c r="E31" s="59">
        <v>1448360</v>
      </c>
      <c r="F31" s="59">
        <v>559324</v>
      </c>
      <c r="G31" s="59">
        <v>430609</v>
      </c>
      <c r="H31" s="59">
        <v>113321</v>
      </c>
      <c r="I31" s="59">
        <v>1103254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1103254</v>
      </c>
      <c r="W31" s="59">
        <v>362090</v>
      </c>
      <c r="X31" s="59">
        <v>741164</v>
      </c>
      <c r="Y31" s="60">
        <v>204.69</v>
      </c>
      <c r="Z31" s="61">
        <v>1448360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31637510</v>
      </c>
      <c r="E32" s="99">
        <f t="shared" si="5"/>
        <v>31637510</v>
      </c>
      <c r="F32" s="99">
        <f t="shared" si="5"/>
        <v>2679030</v>
      </c>
      <c r="G32" s="99">
        <f t="shared" si="5"/>
        <v>6663557</v>
      </c>
      <c r="H32" s="99">
        <f t="shared" si="5"/>
        <v>2812031</v>
      </c>
      <c r="I32" s="99">
        <f t="shared" si="5"/>
        <v>12154618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12154618</v>
      </c>
      <c r="W32" s="99">
        <f t="shared" si="5"/>
        <v>7909378</v>
      </c>
      <c r="X32" s="99">
        <f t="shared" si="5"/>
        <v>4245240</v>
      </c>
      <c r="Y32" s="100">
        <f>+IF(W32&lt;&gt;0,(X32/W32)*100,0)</f>
        <v>53.673499989506126</v>
      </c>
      <c r="Z32" s="101">
        <f t="shared" si="5"/>
        <v>31637510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126396742</v>
      </c>
      <c r="E35" s="59">
        <v>126396742</v>
      </c>
      <c r="F35" s="59">
        <v>163806874</v>
      </c>
      <c r="G35" s="59">
        <v>199467219</v>
      </c>
      <c r="H35" s="59">
        <v>199467219</v>
      </c>
      <c r="I35" s="59">
        <v>199467219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199467219</v>
      </c>
      <c r="W35" s="59">
        <v>31599186</v>
      </c>
      <c r="X35" s="59">
        <v>167868033</v>
      </c>
      <c r="Y35" s="60">
        <v>531.24</v>
      </c>
      <c r="Z35" s="61">
        <v>126396742</v>
      </c>
    </row>
    <row r="36" spans="1:26" ht="13.5">
      <c r="A36" s="57" t="s">
        <v>53</v>
      </c>
      <c r="B36" s="18">
        <v>0</v>
      </c>
      <c r="C36" s="18">
        <v>0</v>
      </c>
      <c r="D36" s="58">
        <v>344314945</v>
      </c>
      <c r="E36" s="59">
        <v>344314945</v>
      </c>
      <c r="F36" s="59">
        <v>763715749</v>
      </c>
      <c r="G36" s="59">
        <v>780842591</v>
      </c>
      <c r="H36" s="59">
        <v>780842591</v>
      </c>
      <c r="I36" s="59">
        <v>780842591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780842591</v>
      </c>
      <c r="W36" s="59">
        <v>86078736</v>
      </c>
      <c r="X36" s="59">
        <v>694763855</v>
      </c>
      <c r="Y36" s="60">
        <v>807.13</v>
      </c>
      <c r="Z36" s="61">
        <v>344314945</v>
      </c>
    </row>
    <row r="37" spans="1:26" ht="13.5">
      <c r="A37" s="57" t="s">
        <v>54</v>
      </c>
      <c r="B37" s="18">
        <v>0</v>
      </c>
      <c r="C37" s="18">
        <v>0</v>
      </c>
      <c r="D37" s="58">
        <v>21945948</v>
      </c>
      <c r="E37" s="59">
        <v>21945948</v>
      </c>
      <c r="F37" s="59">
        <v>133270838</v>
      </c>
      <c r="G37" s="59">
        <v>110845362</v>
      </c>
      <c r="H37" s="59">
        <v>110845362</v>
      </c>
      <c r="I37" s="59">
        <v>110845362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110845362</v>
      </c>
      <c r="W37" s="59">
        <v>5486487</v>
      </c>
      <c r="X37" s="59">
        <v>105358875</v>
      </c>
      <c r="Y37" s="60">
        <v>1920.33</v>
      </c>
      <c r="Z37" s="61">
        <v>21945948</v>
      </c>
    </row>
    <row r="38" spans="1:26" ht="13.5">
      <c r="A38" s="57" t="s">
        <v>55</v>
      </c>
      <c r="B38" s="18">
        <v>0</v>
      </c>
      <c r="C38" s="18">
        <v>0</v>
      </c>
      <c r="D38" s="58">
        <v>5046715</v>
      </c>
      <c r="E38" s="59">
        <v>5046715</v>
      </c>
      <c r="F38" s="59">
        <v>33147755</v>
      </c>
      <c r="G38" s="59">
        <v>33147755</v>
      </c>
      <c r="H38" s="59">
        <v>33147755</v>
      </c>
      <c r="I38" s="59">
        <v>33147755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33147755</v>
      </c>
      <c r="W38" s="59">
        <v>1261679</v>
      </c>
      <c r="X38" s="59">
        <v>31886076</v>
      </c>
      <c r="Y38" s="60">
        <v>2527.27</v>
      </c>
      <c r="Z38" s="61">
        <v>5046715</v>
      </c>
    </row>
    <row r="39" spans="1:26" ht="13.5">
      <c r="A39" s="57" t="s">
        <v>56</v>
      </c>
      <c r="B39" s="18">
        <v>0</v>
      </c>
      <c r="C39" s="18">
        <v>0</v>
      </c>
      <c r="D39" s="58">
        <v>443719024</v>
      </c>
      <c r="E39" s="59">
        <v>443719024</v>
      </c>
      <c r="F39" s="59">
        <v>761104030</v>
      </c>
      <c r="G39" s="59">
        <v>836316693</v>
      </c>
      <c r="H39" s="59">
        <v>836316693</v>
      </c>
      <c r="I39" s="59">
        <v>836316693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836316693</v>
      </c>
      <c r="W39" s="59">
        <v>110929756</v>
      </c>
      <c r="X39" s="59">
        <v>725386937</v>
      </c>
      <c r="Y39" s="60">
        <v>653.92</v>
      </c>
      <c r="Z39" s="61">
        <v>443719024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63475169</v>
      </c>
      <c r="E42" s="59">
        <v>63475169</v>
      </c>
      <c r="F42" s="59">
        <v>28103928</v>
      </c>
      <c r="G42" s="59">
        <v>-10013423</v>
      </c>
      <c r="H42" s="59">
        <v>-7052353</v>
      </c>
      <c r="I42" s="59">
        <v>11038152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11038152</v>
      </c>
      <c r="W42" s="59">
        <v>25774305</v>
      </c>
      <c r="X42" s="59">
        <v>-14736153</v>
      </c>
      <c r="Y42" s="60">
        <v>-57.17</v>
      </c>
      <c r="Z42" s="61">
        <v>63475169</v>
      </c>
    </row>
    <row r="43" spans="1:26" ht="13.5">
      <c r="A43" s="57" t="s">
        <v>59</v>
      </c>
      <c r="B43" s="18">
        <v>0</v>
      </c>
      <c r="C43" s="18">
        <v>0</v>
      </c>
      <c r="D43" s="58">
        <v>-31637511</v>
      </c>
      <c r="E43" s="59">
        <v>-31637511</v>
      </c>
      <c r="F43" s="59">
        <v>0</v>
      </c>
      <c r="G43" s="59">
        <v>-10651882</v>
      </c>
      <c r="H43" s="59">
        <v>781694</v>
      </c>
      <c r="I43" s="59">
        <v>-9870188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-9870188</v>
      </c>
      <c r="W43" s="59">
        <v>-8780301</v>
      </c>
      <c r="X43" s="59">
        <v>-1089887</v>
      </c>
      <c r="Y43" s="60">
        <v>12.41</v>
      </c>
      <c r="Z43" s="61">
        <v>-31637511</v>
      </c>
    </row>
    <row r="44" spans="1:26" ht="13.5">
      <c r="A44" s="57" t="s">
        <v>60</v>
      </c>
      <c r="B44" s="18">
        <v>0</v>
      </c>
      <c r="C44" s="18">
        <v>0</v>
      </c>
      <c r="D44" s="58">
        <v>-1089231</v>
      </c>
      <c r="E44" s="59">
        <v>-1089231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-335403</v>
      </c>
      <c r="X44" s="59">
        <v>335403</v>
      </c>
      <c r="Y44" s="60">
        <v>-100</v>
      </c>
      <c r="Z44" s="61">
        <v>-1089231</v>
      </c>
    </row>
    <row r="45" spans="1:26" ht="13.5">
      <c r="A45" s="69" t="s">
        <v>61</v>
      </c>
      <c r="B45" s="21">
        <v>0</v>
      </c>
      <c r="C45" s="21">
        <v>0</v>
      </c>
      <c r="D45" s="98">
        <v>30828427</v>
      </c>
      <c r="E45" s="99">
        <v>30828427</v>
      </c>
      <c r="F45" s="99">
        <v>28136369</v>
      </c>
      <c r="G45" s="99">
        <v>7471064</v>
      </c>
      <c r="H45" s="99">
        <v>1200405</v>
      </c>
      <c r="I45" s="99">
        <v>1200405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1200405</v>
      </c>
      <c r="W45" s="99">
        <v>16738601</v>
      </c>
      <c r="X45" s="99">
        <v>-15538196</v>
      </c>
      <c r="Y45" s="100">
        <v>-92.83</v>
      </c>
      <c r="Z45" s="101">
        <v>30828427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8776473</v>
      </c>
      <c r="C49" s="51">
        <v>0</v>
      </c>
      <c r="D49" s="128">
        <v>6893619</v>
      </c>
      <c r="E49" s="53">
        <v>6225527</v>
      </c>
      <c r="F49" s="53">
        <v>0</v>
      </c>
      <c r="G49" s="53">
        <v>0</v>
      </c>
      <c r="H49" s="53">
        <v>0</v>
      </c>
      <c r="I49" s="53">
        <v>5771488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8126792</v>
      </c>
      <c r="W49" s="53">
        <v>4777682</v>
      </c>
      <c r="X49" s="53">
        <v>26624957</v>
      </c>
      <c r="Y49" s="53">
        <v>150276675</v>
      </c>
      <c r="Z49" s="129">
        <v>217473213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4995941</v>
      </c>
      <c r="C51" s="51">
        <v>0</v>
      </c>
      <c r="D51" s="128">
        <v>5022994</v>
      </c>
      <c r="E51" s="53">
        <v>622397</v>
      </c>
      <c r="F51" s="53">
        <v>0</v>
      </c>
      <c r="G51" s="53">
        <v>0</v>
      </c>
      <c r="H51" s="53">
        <v>0</v>
      </c>
      <c r="I51" s="53">
        <v>1242601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97525</v>
      </c>
      <c r="W51" s="53">
        <v>560</v>
      </c>
      <c r="X51" s="53">
        <v>51036</v>
      </c>
      <c r="Y51" s="53">
        <v>285452</v>
      </c>
      <c r="Z51" s="129">
        <v>12318506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99.16122285238926</v>
      </c>
      <c r="E58" s="7">
        <f t="shared" si="6"/>
        <v>99.16122285238926</v>
      </c>
      <c r="F58" s="7">
        <f t="shared" si="6"/>
        <v>50.79624621995007</v>
      </c>
      <c r="G58" s="7">
        <f t="shared" si="6"/>
        <v>29.755922909693055</v>
      </c>
      <c r="H58" s="7">
        <f t="shared" si="6"/>
        <v>31.87341075859702</v>
      </c>
      <c r="I58" s="7">
        <f t="shared" si="6"/>
        <v>35.34315867159468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35.34315867159468</v>
      </c>
      <c r="W58" s="7">
        <f t="shared" si="6"/>
        <v>95.75765057749679</v>
      </c>
      <c r="X58" s="7">
        <f t="shared" si="6"/>
        <v>0</v>
      </c>
      <c r="Y58" s="7">
        <f t="shared" si="6"/>
        <v>0</v>
      </c>
      <c r="Z58" s="8">
        <f t="shared" si="6"/>
        <v>99.16122285238926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99.99997363668719</v>
      </c>
      <c r="E59" s="10">
        <f t="shared" si="7"/>
        <v>99.99997363668719</v>
      </c>
      <c r="F59" s="10">
        <f t="shared" si="7"/>
        <v>-29768.177724407087</v>
      </c>
      <c r="G59" s="10">
        <f t="shared" si="7"/>
        <v>9.46437927288991</v>
      </c>
      <c r="H59" s="10">
        <f t="shared" si="7"/>
        <v>-18809.787530477188</v>
      </c>
      <c r="I59" s="10">
        <f t="shared" si="7"/>
        <v>25.79141464375232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25.79141464375232</v>
      </c>
      <c r="W59" s="10">
        <f t="shared" si="7"/>
        <v>99.99997363668719</v>
      </c>
      <c r="X59" s="10">
        <f t="shared" si="7"/>
        <v>0</v>
      </c>
      <c r="Y59" s="10">
        <f t="shared" si="7"/>
        <v>0</v>
      </c>
      <c r="Z59" s="11">
        <f t="shared" si="7"/>
        <v>99.99997363668719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98.88851894281811</v>
      </c>
      <c r="E60" s="13">
        <f t="shared" si="7"/>
        <v>98.88851894281811</v>
      </c>
      <c r="F60" s="13">
        <f t="shared" si="7"/>
        <v>47.05077623838131</v>
      </c>
      <c r="G60" s="13">
        <f t="shared" si="7"/>
        <v>75.71712533824912</v>
      </c>
      <c r="H60" s="13">
        <f t="shared" si="7"/>
        <v>31.237511593794203</v>
      </c>
      <c r="I60" s="13">
        <f t="shared" si="7"/>
        <v>48.11157191227202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48.11157191227202</v>
      </c>
      <c r="W60" s="13">
        <f t="shared" si="7"/>
        <v>95.61124964635212</v>
      </c>
      <c r="X60" s="13">
        <f t="shared" si="7"/>
        <v>0</v>
      </c>
      <c r="Y60" s="13">
        <f t="shared" si="7"/>
        <v>0</v>
      </c>
      <c r="Z60" s="14">
        <f t="shared" si="7"/>
        <v>98.88851894281811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98.1598571731416</v>
      </c>
      <c r="E61" s="13">
        <f t="shared" si="7"/>
        <v>98.1598571731416</v>
      </c>
      <c r="F61" s="13">
        <f t="shared" si="7"/>
        <v>89.81270421827196</v>
      </c>
      <c r="G61" s="13">
        <f t="shared" si="7"/>
        <v>88.83407396110424</v>
      </c>
      <c r="H61" s="13">
        <f t="shared" si="7"/>
        <v>70.19958284731334</v>
      </c>
      <c r="I61" s="13">
        <f t="shared" si="7"/>
        <v>83.16119400527617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83.16119400527617</v>
      </c>
      <c r="W61" s="13">
        <f t="shared" si="7"/>
        <v>101.89816641001835</v>
      </c>
      <c r="X61" s="13">
        <f t="shared" si="7"/>
        <v>0</v>
      </c>
      <c r="Y61" s="13">
        <f t="shared" si="7"/>
        <v>0</v>
      </c>
      <c r="Z61" s="14">
        <f t="shared" si="7"/>
        <v>98.1598571731416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98.48212352712173</v>
      </c>
      <c r="E62" s="13">
        <f t="shared" si="7"/>
        <v>98.48212352712173</v>
      </c>
      <c r="F62" s="13">
        <f t="shared" si="7"/>
        <v>24.137029476388847</v>
      </c>
      <c r="G62" s="13">
        <f t="shared" si="7"/>
        <v>-2355.609335903852</v>
      </c>
      <c r="H62" s="13">
        <f t="shared" si="7"/>
        <v>12.67621914567936</v>
      </c>
      <c r="I62" s="13">
        <f t="shared" si="7"/>
        <v>28.038278741710943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28.038278741710943</v>
      </c>
      <c r="W62" s="13">
        <f t="shared" si="7"/>
        <v>84.94807488245614</v>
      </c>
      <c r="X62" s="13">
        <f t="shared" si="7"/>
        <v>0</v>
      </c>
      <c r="Y62" s="13">
        <f t="shared" si="7"/>
        <v>0</v>
      </c>
      <c r="Z62" s="14">
        <f t="shared" si="7"/>
        <v>98.48212352712173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27.185695256704694</v>
      </c>
      <c r="G63" s="13">
        <f t="shared" si="7"/>
        <v>39.581224856105536</v>
      </c>
      <c r="H63" s="13">
        <f t="shared" si="7"/>
        <v>20.215917597759002</v>
      </c>
      <c r="I63" s="13">
        <f t="shared" si="7"/>
        <v>29.012021527743315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29.012021527743315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31.345251563478072</v>
      </c>
      <c r="G64" s="13">
        <f t="shared" si="7"/>
        <v>30.920432632228213</v>
      </c>
      <c r="H64" s="13">
        <f t="shared" si="7"/>
        <v>19.935911556571302</v>
      </c>
      <c r="I64" s="13">
        <f t="shared" si="7"/>
        <v>27.399947600023715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27.399947600023715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92.82352941176471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113</v>
      </c>
      <c r="B67" s="23"/>
      <c r="C67" s="23"/>
      <c r="D67" s="24">
        <v>131126963</v>
      </c>
      <c r="E67" s="25">
        <v>131126963</v>
      </c>
      <c r="F67" s="25">
        <v>7908295</v>
      </c>
      <c r="G67" s="25">
        <v>15981672</v>
      </c>
      <c r="H67" s="25">
        <v>9486051</v>
      </c>
      <c r="I67" s="25">
        <v>33376018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33376018</v>
      </c>
      <c r="W67" s="25">
        <v>32781741</v>
      </c>
      <c r="X67" s="25"/>
      <c r="Y67" s="24"/>
      <c r="Z67" s="26">
        <v>131126963</v>
      </c>
    </row>
    <row r="68" spans="1:26" ht="13.5" hidden="1">
      <c r="A68" s="36" t="s">
        <v>31</v>
      </c>
      <c r="B68" s="18"/>
      <c r="C68" s="18"/>
      <c r="D68" s="19">
        <v>15172600</v>
      </c>
      <c r="E68" s="20">
        <v>15172600</v>
      </c>
      <c r="F68" s="20">
        <v>-3331</v>
      </c>
      <c r="G68" s="20">
        <v>9390600</v>
      </c>
      <c r="H68" s="20">
        <v>-2871</v>
      </c>
      <c r="I68" s="20">
        <v>9384398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9384398</v>
      </c>
      <c r="W68" s="20">
        <v>3793150</v>
      </c>
      <c r="X68" s="20"/>
      <c r="Y68" s="19"/>
      <c r="Z68" s="22">
        <v>15172600</v>
      </c>
    </row>
    <row r="69" spans="1:26" ht="13.5" hidden="1">
      <c r="A69" s="37" t="s">
        <v>32</v>
      </c>
      <c r="B69" s="18"/>
      <c r="C69" s="18"/>
      <c r="D69" s="19">
        <v>98954363</v>
      </c>
      <c r="E69" s="20">
        <v>98954363</v>
      </c>
      <c r="F69" s="20">
        <v>6430370</v>
      </c>
      <c r="G69" s="20">
        <v>5106813</v>
      </c>
      <c r="H69" s="20">
        <v>7950374</v>
      </c>
      <c r="I69" s="20">
        <v>19487557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19487557</v>
      </c>
      <c r="W69" s="20">
        <v>24738591</v>
      </c>
      <c r="X69" s="20"/>
      <c r="Y69" s="19"/>
      <c r="Z69" s="22">
        <v>98954363</v>
      </c>
    </row>
    <row r="70" spans="1:26" ht="13.5" hidden="1">
      <c r="A70" s="38" t="s">
        <v>107</v>
      </c>
      <c r="B70" s="18"/>
      <c r="C70" s="18"/>
      <c r="D70" s="19">
        <v>32581547</v>
      </c>
      <c r="E70" s="20">
        <v>32581547</v>
      </c>
      <c r="F70" s="20">
        <v>2076822</v>
      </c>
      <c r="G70" s="20">
        <v>2714589</v>
      </c>
      <c r="H70" s="20">
        <v>2253851</v>
      </c>
      <c r="I70" s="20">
        <v>7045262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7045262</v>
      </c>
      <c r="W70" s="20">
        <v>8145387</v>
      </c>
      <c r="X70" s="20"/>
      <c r="Y70" s="19"/>
      <c r="Z70" s="22">
        <v>32581547</v>
      </c>
    </row>
    <row r="71" spans="1:26" ht="13.5" hidden="1">
      <c r="A71" s="38" t="s">
        <v>108</v>
      </c>
      <c r="B71" s="18"/>
      <c r="C71" s="18"/>
      <c r="D71" s="19">
        <v>32961312</v>
      </c>
      <c r="E71" s="20">
        <v>32961312</v>
      </c>
      <c r="F71" s="20">
        <v>1950646</v>
      </c>
      <c r="G71" s="20">
        <v>-24379</v>
      </c>
      <c r="H71" s="20">
        <v>3287384</v>
      </c>
      <c r="I71" s="20">
        <v>5213651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5213651</v>
      </c>
      <c r="W71" s="20">
        <v>8240328</v>
      </c>
      <c r="X71" s="20"/>
      <c r="Y71" s="19"/>
      <c r="Z71" s="22">
        <v>32961312</v>
      </c>
    </row>
    <row r="72" spans="1:26" ht="13.5" hidden="1">
      <c r="A72" s="38" t="s">
        <v>109</v>
      </c>
      <c r="B72" s="18"/>
      <c r="C72" s="18"/>
      <c r="D72" s="19">
        <v>21402024</v>
      </c>
      <c r="E72" s="20">
        <v>21402024</v>
      </c>
      <c r="F72" s="20">
        <v>1532247</v>
      </c>
      <c r="G72" s="20">
        <v>1544361</v>
      </c>
      <c r="H72" s="20">
        <v>1537531</v>
      </c>
      <c r="I72" s="20">
        <v>4614139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4614139</v>
      </c>
      <c r="W72" s="20">
        <v>5350506</v>
      </c>
      <c r="X72" s="20"/>
      <c r="Y72" s="19"/>
      <c r="Z72" s="22">
        <v>21402024</v>
      </c>
    </row>
    <row r="73" spans="1:26" ht="13.5" hidden="1">
      <c r="A73" s="38" t="s">
        <v>110</v>
      </c>
      <c r="B73" s="18"/>
      <c r="C73" s="18"/>
      <c r="D73" s="19">
        <v>12009480</v>
      </c>
      <c r="E73" s="20">
        <v>12009480</v>
      </c>
      <c r="F73" s="20">
        <v>870655</v>
      </c>
      <c r="G73" s="20">
        <v>872242</v>
      </c>
      <c r="H73" s="20">
        <v>871608</v>
      </c>
      <c r="I73" s="20">
        <v>2614505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2614505</v>
      </c>
      <c r="W73" s="20">
        <v>3002370</v>
      </c>
      <c r="X73" s="20"/>
      <c r="Y73" s="19"/>
      <c r="Z73" s="22">
        <v>12009480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>
        <v>17000000</v>
      </c>
      <c r="E75" s="29">
        <v>17000000</v>
      </c>
      <c r="F75" s="29">
        <v>1481256</v>
      </c>
      <c r="G75" s="29">
        <v>1484259</v>
      </c>
      <c r="H75" s="29">
        <v>1538548</v>
      </c>
      <c r="I75" s="29">
        <v>4504063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4504063</v>
      </c>
      <c r="W75" s="29">
        <v>4250000</v>
      </c>
      <c r="X75" s="29"/>
      <c r="Y75" s="28"/>
      <c r="Z75" s="30">
        <v>17000000</v>
      </c>
    </row>
    <row r="76" spans="1:26" ht="13.5" hidden="1">
      <c r="A76" s="41" t="s">
        <v>114</v>
      </c>
      <c r="B76" s="31"/>
      <c r="C76" s="31"/>
      <c r="D76" s="32">
        <v>130027100</v>
      </c>
      <c r="E76" s="33">
        <v>130027100</v>
      </c>
      <c r="F76" s="33">
        <v>4017117</v>
      </c>
      <c r="G76" s="33">
        <v>4755494</v>
      </c>
      <c r="H76" s="33">
        <v>3023528</v>
      </c>
      <c r="I76" s="33">
        <v>11796139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11796139</v>
      </c>
      <c r="W76" s="33">
        <v>31391025</v>
      </c>
      <c r="X76" s="33"/>
      <c r="Y76" s="32"/>
      <c r="Z76" s="34">
        <v>130027100</v>
      </c>
    </row>
    <row r="77" spans="1:26" ht="13.5" hidden="1">
      <c r="A77" s="36" t="s">
        <v>31</v>
      </c>
      <c r="B77" s="18"/>
      <c r="C77" s="18"/>
      <c r="D77" s="19">
        <v>15172596</v>
      </c>
      <c r="E77" s="20">
        <v>15172596</v>
      </c>
      <c r="F77" s="20">
        <v>991578</v>
      </c>
      <c r="G77" s="20">
        <v>888762</v>
      </c>
      <c r="H77" s="20">
        <v>540029</v>
      </c>
      <c r="I77" s="20">
        <v>2420369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2420369</v>
      </c>
      <c r="W77" s="20">
        <v>3793149</v>
      </c>
      <c r="X77" s="20"/>
      <c r="Y77" s="19"/>
      <c r="Z77" s="22">
        <v>15172596</v>
      </c>
    </row>
    <row r="78" spans="1:26" ht="13.5" hidden="1">
      <c r="A78" s="37" t="s">
        <v>32</v>
      </c>
      <c r="B78" s="18"/>
      <c r="C78" s="18"/>
      <c r="D78" s="19">
        <v>97854504</v>
      </c>
      <c r="E78" s="20">
        <v>97854504</v>
      </c>
      <c r="F78" s="20">
        <v>3025539</v>
      </c>
      <c r="G78" s="20">
        <v>3866732</v>
      </c>
      <c r="H78" s="20">
        <v>2483499</v>
      </c>
      <c r="I78" s="20">
        <v>9375770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9375770</v>
      </c>
      <c r="W78" s="20">
        <v>23652876</v>
      </c>
      <c r="X78" s="20"/>
      <c r="Y78" s="19"/>
      <c r="Z78" s="22">
        <v>97854504</v>
      </c>
    </row>
    <row r="79" spans="1:26" ht="13.5" hidden="1">
      <c r="A79" s="38" t="s">
        <v>107</v>
      </c>
      <c r="B79" s="18"/>
      <c r="C79" s="18"/>
      <c r="D79" s="19">
        <v>31982000</v>
      </c>
      <c r="E79" s="20">
        <v>31982000</v>
      </c>
      <c r="F79" s="20">
        <v>1865250</v>
      </c>
      <c r="G79" s="20">
        <v>2411480</v>
      </c>
      <c r="H79" s="20">
        <v>1582194</v>
      </c>
      <c r="I79" s="20">
        <v>5858924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5858924</v>
      </c>
      <c r="W79" s="20">
        <v>8300000</v>
      </c>
      <c r="X79" s="20"/>
      <c r="Y79" s="19"/>
      <c r="Z79" s="22">
        <v>31982000</v>
      </c>
    </row>
    <row r="80" spans="1:26" ht="13.5" hidden="1">
      <c r="A80" s="38" t="s">
        <v>108</v>
      </c>
      <c r="B80" s="18"/>
      <c r="C80" s="18"/>
      <c r="D80" s="19">
        <v>32461000</v>
      </c>
      <c r="E80" s="20">
        <v>32461000</v>
      </c>
      <c r="F80" s="20">
        <v>470828</v>
      </c>
      <c r="G80" s="20">
        <v>574274</v>
      </c>
      <c r="H80" s="20">
        <v>416716</v>
      </c>
      <c r="I80" s="20">
        <v>1461818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1461818</v>
      </c>
      <c r="W80" s="20">
        <v>7000000</v>
      </c>
      <c r="X80" s="20"/>
      <c r="Y80" s="19"/>
      <c r="Z80" s="22">
        <v>32461000</v>
      </c>
    </row>
    <row r="81" spans="1:26" ht="13.5" hidden="1">
      <c r="A81" s="38" t="s">
        <v>109</v>
      </c>
      <c r="B81" s="18"/>
      <c r="C81" s="18"/>
      <c r="D81" s="19">
        <v>21402024</v>
      </c>
      <c r="E81" s="20">
        <v>21402024</v>
      </c>
      <c r="F81" s="20">
        <v>416552</v>
      </c>
      <c r="G81" s="20">
        <v>611277</v>
      </c>
      <c r="H81" s="20">
        <v>310826</v>
      </c>
      <c r="I81" s="20">
        <v>1338655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1338655</v>
      </c>
      <c r="W81" s="20">
        <v>5350506</v>
      </c>
      <c r="X81" s="20"/>
      <c r="Y81" s="19"/>
      <c r="Z81" s="22">
        <v>21402024</v>
      </c>
    </row>
    <row r="82" spans="1:26" ht="13.5" hidden="1">
      <c r="A82" s="38" t="s">
        <v>110</v>
      </c>
      <c r="B82" s="18"/>
      <c r="C82" s="18"/>
      <c r="D82" s="19">
        <v>12009480</v>
      </c>
      <c r="E82" s="20">
        <v>12009480</v>
      </c>
      <c r="F82" s="20">
        <v>272909</v>
      </c>
      <c r="G82" s="20">
        <v>269701</v>
      </c>
      <c r="H82" s="20">
        <v>173763</v>
      </c>
      <c r="I82" s="20">
        <v>716373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716373</v>
      </c>
      <c r="W82" s="20">
        <v>3002370</v>
      </c>
      <c r="X82" s="20"/>
      <c r="Y82" s="19"/>
      <c r="Z82" s="22">
        <v>12009480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>
        <v>17000000</v>
      </c>
      <c r="E84" s="29">
        <v>17000000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3945000</v>
      </c>
      <c r="X84" s="29"/>
      <c r="Y84" s="28"/>
      <c r="Z84" s="30">
        <v>17000000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568524212</v>
      </c>
      <c r="E5" s="59">
        <v>568524212</v>
      </c>
      <c r="F5" s="59">
        <v>85415972</v>
      </c>
      <c r="G5" s="59">
        <v>85496886</v>
      </c>
      <c r="H5" s="59">
        <v>85056731</v>
      </c>
      <c r="I5" s="59">
        <v>255969589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255969589</v>
      </c>
      <c r="W5" s="59">
        <v>142131053</v>
      </c>
      <c r="X5" s="59">
        <v>113838536</v>
      </c>
      <c r="Y5" s="60">
        <v>80.09</v>
      </c>
      <c r="Z5" s="61">
        <v>568524212</v>
      </c>
    </row>
    <row r="6" spans="1:26" ht="13.5">
      <c r="A6" s="57" t="s">
        <v>32</v>
      </c>
      <c r="B6" s="18">
        <v>0</v>
      </c>
      <c r="C6" s="18">
        <v>0</v>
      </c>
      <c r="D6" s="58">
        <v>2932968101</v>
      </c>
      <c r="E6" s="59">
        <v>2932968101</v>
      </c>
      <c r="F6" s="59">
        <v>254653822</v>
      </c>
      <c r="G6" s="59">
        <v>273331675</v>
      </c>
      <c r="H6" s="59">
        <v>253255033</v>
      </c>
      <c r="I6" s="59">
        <v>781240530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781240530</v>
      </c>
      <c r="W6" s="59">
        <v>733242025</v>
      </c>
      <c r="X6" s="59">
        <v>47998505</v>
      </c>
      <c r="Y6" s="60">
        <v>6.55</v>
      </c>
      <c r="Z6" s="61">
        <v>2932968101</v>
      </c>
    </row>
    <row r="7" spans="1:26" ht="13.5">
      <c r="A7" s="57" t="s">
        <v>33</v>
      </c>
      <c r="B7" s="18">
        <v>0</v>
      </c>
      <c r="C7" s="18">
        <v>0</v>
      </c>
      <c r="D7" s="58">
        <v>177901753</v>
      </c>
      <c r="E7" s="59">
        <v>177901753</v>
      </c>
      <c r="F7" s="59">
        <v>11399249</v>
      </c>
      <c r="G7" s="59">
        <v>13646501</v>
      </c>
      <c r="H7" s="59">
        <v>12323127</v>
      </c>
      <c r="I7" s="59">
        <v>37368877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37368877</v>
      </c>
      <c r="W7" s="59">
        <v>44475438</v>
      </c>
      <c r="X7" s="59">
        <v>-7106561</v>
      </c>
      <c r="Y7" s="60">
        <v>-15.98</v>
      </c>
      <c r="Z7" s="61">
        <v>177901753</v>
      </c>
    </row>
    <row r="8" spans="1:26" ht="13.5">
      <c r="A8" s="57" t="s">
        <v>34</v>
      </c>
      <c r="B8" s="18">
        <v>0</v>
      </c>
      <c r="C8" s="18">
        <v>0</v>
      </c>
      <c r="D8" s="58">
        <v>654372000</v>
      </c>
      <c r="E8" s="59">
        <v>654372000</v>
      </c>
      <c r="F8" s="59">
        <v>253613000</v>
      </c>
      <c r="G8" s="59">
        <v>0</v>
      </c>
      <c r="H8" s="59">
        <v>0</v>
      </c>
      <c r="I8" s="59">
        <v>253613000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253613000</v>
      </c>
      <c r="W8" s="59">
        <v>163593000</v>
      </c>
      <c r="X8" s="59">
        <v>90020000</v>
      </c>
      <c r="Y8" s="60">
        <v>55.03</v>
      </c>
      <c r="Z8" s="61">
        <v>654372000</v>
      </c>
    </row>
    <row r="9" spans="1:26" ht="13.5">
      <c r="A9" s="57" t="s">
        <v>35</v>
      </c>
      <c r="B9" s="18">
        <v>0</v>
      </c>
      <c r="C9" s="18">
        <v>0</v>
      </c>
      <c r="D9" s="58">
        <v>1173609005</v>
      </c>
      <c r="E9" s="59">
        <v>1173609005</v>
      </c>
      <c r="F9" s="59">
        <v>36748753</v>
      </c>
      <c r="G9" s="59">
        <v>125511430</v>
      </c>
      <c r="H9" s="59">
        <v>54050135</v>
      </c>
      <c r="I9" s="59">
        <v>216310318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216310318</v>
      </c>
      <c r="W9" s="59">
        <v>293402251</v>
      </c>
      <c r="X9" s="59">
        <v>-77091933</v>
      </c>
      <c r="Y9" s="60">
        <v>-26.28</v>
      </c>
      <c r="Z9" s="61">
        <v>1173609005</v>
      </c>
    </row>
    <row r="10" spans="1:26" ht="25.5">
      <c r="A10" s="62" t="s">
        <v>99</v>
      </c>
      <c r="B10" s="63">
        <f>SUM(B5:B9)</f>
        <v>0</v>
      </c>
      <c r="C10" s="63">
        <f>SUM(C5:C9)</f>
        <v>0</v>
      </c>
      <c r="D10" s="64">
        <f aca="true" t="shared" si="0" ref="D10:Z10">SUM(D5:D9)</f>
        <v>5507375071</v>
      </c>
      <c r="E10" s="65">
        <f t="shared" si="0"/>
        <v>5507375071</v>
      </c>
      <c r="F10" s="65">
        <f t="shared" si="0"/>
        <v>641830796</v>
      </c>
      <c r="G10" s="65">
        <f t="shared" si="0"/>
        <v>497986492</v>
      </c>
      <c r="H10" s="65">
        <f t="shared" si="0"/>
        <v>404685026</v>
      </c>
      <c r="I10" s="65">
        <f t="shared" si="0"/>
        <v>1544502314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1544502314</v>
      </c>
      <c r="W10" s="65">
        <f t="shared" si="0"/>
        <v>1376843767</v>
      </c>
      <c r="X10" s="65">
        <f t="shared" si="0"/>
        <v>167658547</v>
      </c>
      <c r="Y10" s="66">
        <f>+IF(W10&lt;&gt;0,(X10/W10)*100,0)</f>
        <v>12.177020444760455</v>
      </c>
      <c r="Z10" s="67">
        <f t="shared" si="0"/>
        <v>5507375071</v>
      </c>
    </row>
    <row r="11" spans="1:26" ht="13.5">
      <c r="A11" s="57" t="s">
        <v>36</v>
      </c>
      <c r="B11" s="18">
        <v>0</v>
      </c>
      <c r="C11" s="18">
        <v>0</v>
      </c>
      <c r="D11" s="58">
        <v>1191121690</v>
      </c>
      <c r="E11" s="59">
        <v>1191121690</v>
      </c>
      <c r="F11" s="59">
        <v>86664563</v>
      </c>
      <c r="G11" s="59">
        <v>87720085</v>
      </c>
      <c r="H11" s="59">
        <v>86241415</v>
      </c>
      <c r="I11" s="59">
        <v>260626063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260626063</v>
      </c>
      <c r="W11" s="59">
        <v>297780423</v>
      </c>
      <c r="X11" s="59">
        <v>-37154360</v>
      </c>
      <c r="Y11" s="60">
        <v>-12.48</v>
      </c>
      <c r="Z11" s="61">
        <v>1191121690</v>
      </c>
    </row>
    <row r="12" spans="1:26" ht="13.5">
      <c r="A12" s="57" t="s">
        <v>37</v>
      </c>
      <c r="B12" s="18">
        <v>0</v>
      </c>
      <c r="C12" s="18">
        <v>0</v>
      </c>
      <c r="D12" s="58">
        <v>49886350</v>
      </c>
      <c r="E12" s="59">
        <v>49886350</v>
      </c>
      <c r="F12" s="59">
        <v>3663384</v>
      </c>
      <c r="G12" s="59">
        <v>3630896</v>
      </c>
      <c r="H12" s="59">
        <v>4112978</v>
      </c>
      <c r="I12" s="59">
        <v>11407258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11407258</v>
      </c>
      <c r="W12" s="59">
        <v>12471588</v>
      </c>
      <c r="X12" s="59">
        <v>-1064330</v>
      </c>
      <c r="Y12" s="60">
        <v>-8.53</v>
      </c>
      <c r="Z12" s="61">
        <v>49886350</v>
      </c>
    </row>
    <row r="13" spans="1:26" ht="13.5">
      <c r="A13" s="57" t="s">
        <v>100</v>
      </c>
      <c r="B13" s="18">
        <v>0</v>
      </c>
      <c r="C13" s="18">
        <v>0</v>
      </c>
      <c r="D13" s="58">
        <v>449583114</v>
      </c>
      <c r="E13" s="59">
        <v>449583114</v>
      </c>
      <c r="F13" s="59">
        <v>37465259</v>
      </c>
      <c r="G13" s="59">
        <v>37465259</v>
      </c>
      <c r="H13" s="59">
        <v>37465259</v>
      </c>
      <c r="I13" s="59">
        <v>112395777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112395777</v>
      </c>
      <c r="W13" s="59">
        <v>112395779</v>
      </c>
      <c r="X13" s="59">
        <v>-2</v>
      </c>
      <c r="Y13" s="60">
        <v>0</v>
      </c>
      <c r="Z13" s="61">
        <v>449583114</v>
      </c>
    </row>
    <row r="14" spans="1:26" ht="13.5">
      <c r="A14" s="57" t="s">
        <v>38</v>
      </c>
      <c r="B14" s="18">
        <v>0</v>
      </c>
      <c r="C14" s="18">
        <v>0</v>
      </c>
      <c r="D14" s="58">
        <v>200444745</v>
      </c>
      <c r="E14" s="59">
        <v>200444745</v>
      </c>
      <c r="F14" s="59">
        <v>12591925</v>
      </c>
      <c r="G14" s="59">
        <v>12577901</v>
      </c>
      <c r="H14" s="59">
        <v>12630145</v>
      </c>
      <c r="I14" s="59">
        <v>37799971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37799971</v>
      </c>
      <c r="W14" s="59">
        <v>50111186</v>
      </c>
      <c r="X14" s="59">
        <v>-12311215</v>
      </c>
      <c r="Y14" s="60">
        <v>-24.57</v>
      </c>
      <c r="Z14" s="61">
        <v>200444745</v>
      </c>
    </row>
    <row r="15" spans="1:26" ht="13.5">
      <c r="A15" s="57" t="s">
        <v>39</v>
      </c>
      <c r="B15" s="18">
        <v>0</v>
      </c>
      <c r="C15" s="18">
        <v>0</v>
      </c>
      <c r="D15" s="58">
        <v>1912266898</v>
      </c>
      <c r="E15" s="59">
        <v>1912266898</v>
      </c>
      <c r="F15" s="59">
        <v>152935013</v>
      </c>
      <c r="G15" s="59">
        <v>195780224</v>
      </c>
      <c r="H15" s="59">
        <v>198548033</v>
      </c>
      <c r="I15" s="59">
        <v>547263270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547263270</v>
      </c>
      <c r="W15" s="59">
        <v>478066725</v>
      </c>
      <c r="X15" s="59">
        <v>69196545</v>
      </c>
      <c r="Y15" s="60">
        <v>14.47</v>
      </c>
      <c r="Z15" s="61">
        <v>1912266898</v>
      </c>
    </row>
    <row r="16" spans="1:26" ht="13.5">
      <c r="A16" s="68" t="s">
        <v>40</v>
      </c>
      <c r="B16" s="18">
        <v>0</v>
      </c>
      <c r="C16" s="18">
        <v>0</v>
      </c>
      <c r="D16" s="58">
        <v>121888986</v>
      </c>
      <c r="E16" s="59">
        <v>121888986</v>
      </c>
      <c r="F16" s="59">
        <v>141103</v>
      </c>
      <c r="G16" s="59">
        <v>74981</v>
      </c>
      <c r="H16" s="59">
        <v>41127</v>
      </c>
      <c r="I16" s="59">
        <v>257211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257211</v>
      </c>
      <c r="W16" s="59">
        <v>30472247</v>
      </c>
      <c r="X16" s="59">
        <v>-30215036</v>
      </c>
      <c r="Y16" s="60">
        <v>-99.16</v>
      </c>
      <c r="Z16" s="61">
        <v>121888986</v>
      </c>
    </row>
    <row r="17" spans="1:26" ht="13.5">
      <c r="A17" s="57" t="s">
        <v>41</v>
      </c>
      <c r="B17" s="18">
        <v>0</v>
      </c>
      <c r="C17" s="18">
        <v>0</v>
      </c>
      <c r="D17" s="58">
        <v>1443281040</v>
      </c>
      <c r="E17" s="59">
        <v>1443281040</v>
      </c>
      <c r="F17" s="59">
        <v>77039479</v>
      </c>
      <c r="G17" s="59">
        <v>94413094</v>
      </c>
      <c r="H17" s="59">
        <v>88587156</v>
      </c>
      <c r="I17" s="59">
        <v>260039729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260039729</v>
      </c>
      <c r="W17" s="59">
        <v>360820260</v>
      </c>
      <c r="X17" s="59">
        <v>-100780531</v>
      </c>
      <c r="Y17" s="60">
        <v>-27.93</v>
      </c>
      <c r="Z17" s="61">
        <v>1443281040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5368472823</v>
      </c>
      <c r="E18" s="72">
        <f t="shared" si="1"/>
        <v>5368472823</v>
      </c>
      <c r="F18" s="72">
        <f t="shared" si="1"/>
        <v>370500726</v>
      </c>
      <c r="G18" s="72">
        <f t="shared" si="1"/>
        <v>431662440</v>
      </c>
      <c r="H18" s="72">
        <f t="shared" si="1"/>
        <v>427626113</v>
      </c>
      <c r="I18" s="72">
        <f t="shared" si="1"/>
        <v>1229789279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1229789279</v>
      </c>
      <c r="W18" s="72">
        <f t="shared" si="1"/>
        <v>1342118208</v>
      </c>
      <c r="X18" s="72">
        <f t="shared" si="1"/>
        <v>-112328929</v>
      </c>
      <c r="Y18" s="66">
        <f>+IF(W18&lt;&gt;0,(X18/W18)*100,0)</f>
        <v>-8.36952574895698</v>
      </c>
      <c r="Z18" s="73">
        <f t="shared" si="1"/>
        <v>5368472823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138902248</v>
      </c>
      <c r="E19" s="76">
        <f t="shared" si="2"/>
        <v>138902248</v>
      </c>
      <c r="F19" s="76">
        <f t="shared" si="2"/>
        <v>271330070</v>
      </c>
      <c r="G19" s="76">
        <f t="shared" si="2"/>
        <v>66324052</v>
      </c>
      <c r="H19" s="76">
        <f t="shared" si="2"/>
        <v>-22941087</v>
      </c>
      <c r="I19" s="76">
        <f t="shared" si="2"/>
        <v>314713035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314713035</v>
      </c>
      <c r="W19" s="76">
        <f>IF(E10=E18,0,W10-W18)</f>
        <v>34725559</v>
      </c>
      <c r="X19" s="76">
        <f t="shared" si="2"/>
        <v>279987476</v>
      </c>
      <c r="Y19" s="77">
        <f>+IF(W19&lt;&gt;0,(X19/W19)*100,0)</f>
        <v>806.2864473974341</v>
      </c>
      <c r="Z19" s="78">
        <f t="shared" si="2"/>
        <v>138902248</v>
      </c>
    </row>
    <row r="20" spans="1:26" ht="13.5">
      <c r="A20" s="57" t="s">
        <v>44</v>
      </c>
      <c r="B20" s="18">
        <v>0</v>
      </c>
      <c r="C20" s="18">
        <v>0</v>
      </c>
      <c r="D20" s="58">
        <v>686387781</v>
      </c>
      <c r="E20" s="59">
        <v>686387781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171596945</v>
      </c>
      <c r="X20" s="59">
        <v>-171596945</v>
      </c>
      <c r="Y20" s="60">
        <v>-100</v>
      </c>
      <c r="Z20" s="61">
        <v>686387781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825290029</v>
      </c>
      <c r="E22" s="87">
        <f t="shared" si="3"/>
        <v>825290029</v>
      </c>
      <c r="F22" s="87">
        <f t="shared" si="3"/>
        <v>271330070</v>
      </c>
      <c r="G22" s="87">
        <f t="shared" si="3"/>
        <v>66324052</v>
      </c>
      <c r="H22" s="87">
        <f t="shared" si="3"/>
        <v>-22941087</v>
      </c>
      <c r="I22" s="87">
        <f t="shared" si="3"/>
        <v>314713035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314713035</v>
      </c>
      <c r="W22" s="87">
        <f t="shared" si="3"/>
        <v>206322504</v>
      </c>
      <c r="X22" s="87">
        <f t="shared" si="3"/>
        <v>108390531</v>
      </c>
      <c r="Y22" s="88">
        <f>+IF(W22&lt;&gt;0,(X22/W22)*100,0)</f>
        <v>52.53451702970801</v>
      </c>
      <c r="Z22" s="89">
        <f t="shared" si="3"/>
        <v>825290029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825290029</v>
      </c>
      <c r="E24" s="76">
        <f t="shared" si="4"/>
        <v>825290029</v>
      </c>
      <c r="F24" s="76">
        <f t="shared" si="4"/>
        <v>271330070</v>
      </c>
      <c r="G24" s="76">
        <f t="shared" si="4"/>
        <v>66324052</v>
      </c>
      <c r="H24" s="76">
        <f t="shared" si="4"/>
        <v>-22941087</v>
      </c>
      <c r="I24" s="76">
        <f t="shared" si="4"/>
        <v>314713035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314713035</v>
      </c>
      <c r="W24" s="76">
        <f t="shared" si="4"/>
        <v>206322504</v>
      </c>
      <c r="X24" s="76">
        <f t="shared" si="4"/>
        <v>108390531</v>
      </c>
      <c r="Y24" s="77">
        <f>+IF(W24&lt;&gt;0,(X24/W24)*100,0)</f>
        <v>52.53451702970801</v>
      </c>
      <c r="Z24" s="78">
        <f t="shared" si="4"/>
        <v>825290029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865988708</v>
      </c>
      <c r="E27" s="99">
        <v>865988708</v>
      </c>
      <c r="F27" s="99">
        <v>17573875</v>
      </c>
      <c r="G27" s="99">
        <v>41278123</v>
      </c>
      <c r="H27" s="99">
        <v>44270461</v>
      </c>
      <c r="I27" s="99">
        <v>103122459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103122459</v>
      </c>
      <c r="W27" s="99">
        <v>216497177</v>
      </c>
      <c r="X27" s="99">
        <v>-113374718</v>
      </c>
      <c r="Y27" s="100">
        <v>-52.37</v>
      </c>
      <c r="Z27" s="101">
        <v>865988708</v>
      </c>
    </row>
    <row r="28" spans="1:26" ht="13.5">
      <c r="A28" s="102" t="s">
        <v>44</v>
      </c>
      <c r="B28" s="18">
        <v>0</v>
      </c>
      <c r="C28" s="18">
        <v>0</v>
      </c>
      <c r="D28" s="58">
        <v>686387781</v>
      </c>
      <c r="E28" s="59">
        <v>686387781</v>
      </c>
      <c r="F28" s="59">
        <v>16022188</v>
      </c>
      <c r="G28" s="59">
        <v>31698900</v>
      </c>
      <c r="H28" s="59">
        <v>39217543</v>
      </c>
      <c r="I28" s="59">
        <v>86938631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86938631</v>
      </c>
      <c r="W28" s="59">
        <v>171596945</v>
      </c>
      <c r="X28" s="59">
        <v>-84658314</v>
      </c>
      <c r="Y28" s="60">
        <v>-49.34</v>
      </c>
      <c r="Z28" s="61">
        <v>686387781</v>
      </c>
    </row>
    <row r="29" spans="1:26" ht="13.5">
      <c r="A29" s="57" t="s">
        <v>104</v>
      </c>
      <c r="B29" s="18">
        <v>0</v>
      </c>
      <c r="C29" s="18">
        <v>0</v>
      </c>
      <c r="D29" s="58">
        <v>11888364</v>
      </c>
      <c r="E29" s="59">
        <v>11888364</v>
      </c>
      <c r="F29" s="59">
        <v>1508191</v>
      </c>
      <c r="G29" s="59">
        <v>1751308</v>
      </c>
      <c r="H29" s="59">
        <v>2759930</v>
      </c>
      <c r="I29" s="59">
        <v>6019429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6019429</v>
      </c>
      <c r="W29" s="59">
        <v>2972091</v>
      </c>
      <c r="X29" s="59">
        <v>3047338</v>
      </c>
      <c r="Y29" s="60">
        <v>102.53</v>
      </c>
      <c r="Z29" s="61">
        <v>11888364</v>
      </c>
    </row>
    <row r="30" spans="1:26" ht="13.5">
      <c r="A30" s="57" t="s">
        <v>48</v>
      </c>
      <c r="B30" s="18">
        <v>0</v>
      </c>
      <c r="C30" s="18">
        <v>0</v>
      </c>
      <c r="D30" s="58">
        <v>36684148</v>
      </c>
      <c r="E30" s="59">
        <v>36684148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9171037</v>
      </c>
      <c r="X30" s="59">
        <v>-9171037</v>
      </c>
      <c r="Y30" s="60">
        <v>-100</v>
      </c>
      <c r="Z30" s="61">
        <v>36684148</v>
      </c>
    </row>
    <row r="31" spans="1:26" ht="13.5">
      <c r="A31" s="57" t="s">
        <v>49</v>
      </c>
      <c r="B31" s="18">
        <v>0</v>
      </c>
      <c r="C31" s="18">
        <v>0</v>
      </c>
      <c r="D31" s="58">
        <v>131028415</v>
      </c>
      <c r="E31" s="59">
        <v>131028415</v>
      </c>
      <c r="F31" s="59">
        <v>43496</v>
      </c>
      <c r="G31" s="59">
        <v>7827915</v>
      </c>
      <c r="H31" s="59">
        <v>2292988</v>
      </c>
      <c r="I31" s="59">
        <v>10164399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10164399</v>
      </c>
      <c r="W31" s="59">
        <v>32757104</v>
      </c>
      <c r="X31" s="59">
        <v>-22592705</v>
      </c>
      <c r="Y31" s="60">
        <v>-68.97</v>
      </c>
      <c r="Z31" s="61">
        <v>131028415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865988708</v>
      </c>
      <c r="E32" s="99">
        <f t="shared" si="5"/>
        <v>865988708</v>
      </c>
      <c r="F32" s="99">
        <f t="shared" si="5"/>
        <v>17573875</v>
      </c>
      <c r="G32" s="99">
        <f t="shared" si="5"/>
        <v>41278123</v>
      </c>
      <c r="H32" s="99">
        <f t="shared" si="5"/>
        <v>44270461</v>
      </c>
      <c r="I32" s="99">
        <f t="shared" si="5"/>
        <v>103122459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103122459</v>
      </c>
      <c r="W32" s="99">
        <f t="shared" si="5"/>
        <v>216497177</v>
      </c>
      <c r="X32" s="99">
        <f t="shared" si="5"/>
        <v>-113374718</v>
      </c>
      <c r="Y32" s="100">
        <f>+IF(W32&lt;&gt;0,(X32/W32)*100,0)</f>
        <v>-52.367758125548214</v>
      </c>
      <c r="Z32" s="101">
        <f t="shared" si="5"/>
        <v>865988708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1387339083</v>
      </c>
      <c r="E35" s="59">
        <v>1387339083</v>
      </c>
      <c r="F35" s="59">
        <v>2366768990</v>
      </c>
      <c r="G35" s="59">
        <v>1879049154</v>
      </c>
      <c r="H35" s="59">
        <v>2112257749</v>
      </c>
      <c r="I35" s="59">
        <v>2112257749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2112257749</v>
      </c>
      <c r="W35" s="59">
        <v>346834771</v>
      </c>
      <c r="X35" s="59">
        <v>1765422978</v>
      </c>
      <c r="Y35" s="60">
        <v>509.01</v>
      </c>
      <c r="Z35" s="61">
        <v>1387339083</v>
      </c>
    </row>
    <row r="36" spans="1:26" ht="13.5">
      <c r="A36" s="57" t="s">
        <v>53</v>
      </c>
      <c r="B36" s="18">
        <v>0</v>
      </c>
      <c r="C36" s="18">
        <v>0</v>
      </c>
      <c r="D36" s="58">
        <v>11378649165</v>
      </c>
      <c r="E36" s="59">
        <v>11378649165</v>
      </c>
      <c r="F36" s="59">
        <v>11667206422</v>
      </c>
      <c r="G36" s="59">
        <v>11671029634</v>
      </c>
      <c r="H36" s="59">
        <v>12863621737</v>
      </c>
      <c r="I36" s="59">
        <v>12863621737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12863621737</v>
      </c>
      <c r="W36" s="59">
        <v>2844662291</v>
      </c>
      <c r="X36" s="59">
        <v>10018959446</v>
      </c>
      <c r="Y36" s="60">
        <v>352.2</v>
      </c>
      <c r="Z36" s="61">
        <v>11378649165</v>
      </c>
    </row>
    <row r="37" spans="1:26" ht="13.5">
      <c r="A37" s="57" t="s">
        <v>54</v>
      </c>
      <c r="B37" s="18">
        <v>0</v>
      </c>
      <c r="C37" s="18">
        <v>0</v>
      </c>
      <c r="D37" s="58">
        <v>1122822702</v>
      </c>
      <c r="E37" s="59">
        <v>1122822702</v>
      </c>
      <c r="F37" s="59">
        <v>923426160</v>
      </c>
      <c r="G37" s="59">
        <v>711106816</v>
      </c>
      <c r="H37" s="59">
        <v>1158018914</v>
      </c>
      <c r="I37" s="59">
        <v>1158018914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1158018914</v>
      </c>
      <c r="W37" s="59">
        <v>280705676</v>
      </c>
      <c r="X37" s="59">
        <v>877313238</v>
      </c>
      <c r="Y37" s="60">
        <v>312.54</v>
      </c>
      <c r="Z37" s="61">
        <v>1122822702</v>
      </c>
    </row>
    <row r="38" spans="1:26" ht="13.5">
      <c r="A38" s="57" t="s">
        <v>55</v>
      </c>
      <c r="B38" s="18">
        <v>0</v>
      </c>
      <c r="C38" s="18">
        <v>0</v>
      </c>
      <c r="D38" s="58">
        <v>907937461</v>
      </c>
      <c r="E38" s="59">
        <v>907937461</v>
      </c>
      <c r="F38" s="59">
        <v>696708848</v>
      </c>
      <c r="G38" s="59">
        <v>696282009</v>
      </c>
      <c r="H38" s="59">
        <v>1041397889</v>
      </c>
      <c r="I38" s="59">
        <v>1041397889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1041397889</v>
      </c>
      <c r="W38" s="59">
        <v>226984365</v>
      </c>
      <c r="X38" s="59">
        <v>814413524</v>
      </c>
      <c r="Y38" s="60">
        <v>358.8</v>
      </c>
      <c r="Z38" s="61">
        <v>907937461</v>
      </c>
    </row>
    <row r="39" spans="1:26" ht="13.5">
      <c r="A39" s="57" t="s">
        <v>56</v>
      </c>
      <c r="B39" s="18">
        <v>0</v>
      </c>
      <c r="C39" s="18">
        <v>0</v>
      </c>
      <c r="D39" s="58">
        <v>10735228085</v>
      </c>
      <c r="E39" s="59">
        <v>10735228085</v>
      </c>
      <c r="F39" s="59">
        <v>12413840404</v>
      </c>
      <c r="G39" s="59">
        <v>12142689963</v>
      </c>
      <c r="H39" s="59">
        <v>12776462683</v>
      </c>
      <c r="I39" s="59">
        <v>12776462683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12776462683</v>
      </c>
      <c r="W39" s="59">
        <v>2683807021</v>
      </c>
      <c r="X39" s="59">
        <v>10092655662</v>
      </c>
      <c r="Y39" s="60">
        <v>376.06</v>
      </c>
      <c r="Z39" s="61">
        <v>10735228085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843739403</v>
      </c>
      <c r="E42" s="59">
        <v>843739403</v>
      </c>
      <c r="F42" s="59">
        <v>262251337</v>
      </c>
      <c r="G42" s="59">
        <v>-68844158</v>
      </c>
      <c r="H42" s="59">
        <v>-65020801</v>
      </c>
      <c r="I42" s="59">
        <v>128386378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128386378</v>
      </c>
      <c r="W42" s="59">
        <v>309288873</v>
      </c>
      <c r="X42" s="59">
        <v>-180902495</v>
      </c>
      <c r="Y42" s="60">
        <v>-58.49</v>
      </c>
      <c r="Z42" s="61">
        <v>843739403</v>
      </c>
    </row>
    <row r="43" spans="1:26" ht="13.5">
      <c r="A43" s="57" t="s">
        <v>59</v>
      </c>
      <c r="B43" s="18">
        <v>0</v>
      </c>
      <c r="C43" s="18">
        <v>0</v>
      </c>
      <c r="D43" s="58">
        <v>-625901712</v>
      </c>
      <c r="E43" s="59">
        <v>-625901712</v>
      </c>
      <c r="F43" s="59">
        <v>-51677414</v>
      </c>
      <c r="G43" s="59">
        <v>-47544464</v>
      </c>
      <c r="H43" s="59">
        <v>-53837457</v>
      </c>
      <c r="I43" s="59">
        <v>-153059335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-153059335</v>
      </c>
      <c r="W43" s="59">
        <v>-156475428</v>
      </c>
      <c r="X43" s="59">
        <v>3416093</v>
      </c>
      <c r="Y43" s="60">
        <v>-2.18</v>
      </c>
      <c r="Z43" s="61">
        <v>-625901712</v>
      </c>
    </row>
    <row r="44" spans="1:26" ht="13.5">
      <c r="A44" s="57" t="s">
        <v>60</v>
      </c>
      <c r="B44" s="18">
        <v>0</v>
      </c>
      <c r="C44" s="18">
        <v>0</v>
      </c>
      <c r="D44" s="58">
        <v>11393580</v>
      </c>
      <c r="E44" s="59">
        <v>11393580</v>
      </c>
      <c r="F44" s="59">
        <v>14541567</v>
      </c>
      <c r="G44" s="59">
        <v>-357431</v>
      </c>
      <c r="H44" s="59">
        <v>-331856</v>
      </c>
      <c r="I44" s="59">
        <v>13852280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13852280</v>
      </c>
      <c r="W44" s="59">
        <v>2848395</v>
      </c>
      <c r="X44" s="59">
        <v>11003885</v>
      </c>
      <c r="Y44" s="60">
        <v>386.32</v>
      </c>
      <c r="Z44" s="61">
        <v>11393580</v>
      </c>
    </row>
    <row r="45" spans="1:26" ht="13.5">
      <c r="A45" s="69" t="s">
        <v>61</v>
      </c>
      <c r="B45" s="21">
        <v>0</v>
      </c>
      <c r="C45" s="21">
        <v>0</v>
      </c>
      <c r="D45" s="98">
        <v>652747895</v>
      </c>
      <c r="E45" s="99">
        <v>652747895</v>
      </c>
      <c r="F45" s="99">
        <v>797767303</v>
      </c>
      <c r="G45" s="99">
        <v>681021250</v>
      </c>
      <c r="H45" s="99">
        <v>561831136</v>
      </c>
      <c r="I45" s="99">
        <v>561831136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561831136</v>
      </c>
      <c r="W45" s="99">
        <v>579178464</v>
      </c>
      <c r="X45" s="99">
        <v>-17347328</v>
      </c>
      <c r="Y45" s="100">
        <v>-3</v>
      </c>
      <c r="Z45" s="101">
        <v>652747895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335845919</v>
      </c>
      <c r="C49" s="51">
        <v>0</v>
      </c>
      <c r="D49" s="128">
        <v>210615000</v>
      </c>
      <c r="E49" s="53">
        <v>148837879</v>
      </c>
      <c r="F49" s="53">
        <v>0</v>
      </c>
      <c r="G49" s="53">
        <v>0</v>
      </c>
      <c r="H49" s="53">
        <v>0</v>
      </c>
      <c r="I49" s="53">
        <v>147034103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73775542</v>
      </c>
      <c r="W49" s="53">
        <v>70668944</v>
      </c>
      <c r="X49" s="53">
        <v>244215619</v>
      </c>
      <c r="Y49" s="53">
        <v>1304764437</v>
      </c>
      <c r="Z49" s="129">
        <v>2535757443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139030669</v>
      </c>
      <c r="C51" s="51">
        <v>0</v>
      </c>
      <c r="D51" s="128">
        <v>22665775</v>
      </c>
      <c r="E51" s="53">
        <v>34026653</v>
      </c>
      <c r="F51" s="53">
        <v>0</v>
      </c>
      <c r="G51" s="53">
        <v>0</v>
      </c>
      <c r="H51" s="53">
        <v>0</v>
      </c>
      <c r="I51" s="53">
        <v>10378778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206101875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94.99999982594801</v>
      </c>
      <c r="E58" s="7">
        <f t="shared" si="6"/>
        <v>94.99999982594801</v>
      </c>
      <c r="F58" s="7">
        <f t="shared" si="6"/>
        <v>75.63499852518109</v>
      </c>
      <c r="G58" s="7">
        <f t="shared" si="6"/>
        <v>89.44144805925703</v>
      </c>
      <c r="H58" s="7">
        <f t="shared" si="6"/>
        <v>87.3846453760417</v>
      </c>
      <c r="I58" s="7">
        <f t="shared" si="6"/>
        <v>84.24487900272518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84.24487900272518</v>
      </c>
      <c r="W58" s="7">
        <f t="shared" si="6"/>
        <v>101.01230311475274</v>
      </c>
      <c r="X58" s="7">
        <f t="shared" si="6"/>
        <v>0</v>
      </c>
      <c r="Y58" s="7">
        <f t="shared" si="6"/>
        <v>0</v>
      </c>
      <c r="Z58" s="8">
        <f t="shared" si="6"/>
        <v>94.99999982594801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95.0000004573244</v>
      </c>
      <c r="E59" s="10">
        <f t="shared" si="7"/>
        <v>95.0000004573244</v>
      </c>
      <c r="F59" s="10">
        <f t="shared" si="7"/>
        <v>33.804164869774006</v>
      </c>
      <c r="G59" s="10">
        <f t="shared" si="7"/>
        <v>40.58697880528654</v>
      </c>
      <c r="H59" s="10">
        <f t="shared" si="7"/>
        <v>37.97728953396998</v>
      </c>
      <c r="I59" s="10">
        <f t="shared" si="7"/>
        <v>37.45640268227332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37.45640268227332</v>
      </c>
      <c r="W59" s="10">
        <f t="shared" si="7"/>
        <v>95.0000004573244</v>
      </c>
      <c r="X59" s="10">
        <f t="shared" si="7"/>
        <v>0</v>
      </c>
      <c r="Y59" s="10">
        <f t="shared" si="7"/>
        <v>0</v>
      </c>
      <c r="Z59" s="11">
        <f t="shared" si="7"/>
        <v>95.0000004573244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94.99999962665807</v>
      </c>
      <c r="E60" s="13">
        <f t="shared" si="7"/>
        <v>94.99999962665807</v>
      </c>
      <c r="F60" s="13">
        <f t="shared" si="7"/>
        <v>92.9862089405436</v>
      </c>
      <c r="G60" s="13">
        <f t="shared" si="7"/>
        <v>108.5008537704238</v>
      </c>
      <c r="H60" s="13">
        <f t="shared" si="7"/>
        <v>108.10483043786144</v>
      </c>
      <c r="I60" s="13">
        <f t="shared" si="7"/>
        <v>103.31530802683777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103.31530802683777</v>
      </c>
      <c r="W60" s="13">
        <f t="shared" si="7"/>
        <v>102.47873708548005</v>
      </c>
      <c r="X60" s="13">
        <f t="shared" si="7"/>
        <v>0</v>
      </c>
      <c r="Y60" s="13">
        <f t="shared" si="7"/>
        <v>0</v>
      </c>
      <c r="Z60" s="14">
        <f t="shared" si="7"/>
        <v>94.99999962665807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95.00000001426766</v>
      </c>
      <c r="E61" s="13">
        <f t="shared" si="7"/>
        <v>95.00000001426766</v>
      </c>
      <c r="F61" s="13">
        <f t="shared" si="7"/>
        <v>87.77292540420599</v>
      </c>
      <c r="G61" s="13">
        <f t="shared" si="7"/>
        <v>106.72138972616764</v>
      </c>
      <c r="H61" s="13">
        <f t="shared" si="7"/>
        <v>113.02676364557007</v>
      </c>
      <c r="I61" s="13">
        <f t="shared" si="7"/>
        <v>102.46777204490813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102.46777204490813</v>
      </c>
      <c r="W61" s="13">
        <f t="shared" si="7"/>
        <v>105.43199268258256</v>
      </c>
      <c r="X61" s="13">
        <f t="shared" si="7"/>
        <v>0</v>
      </c>
      <c r="Y61" s="13">
        <f t="shared" si="7"/>
        <v>0</v>
      </c>
      <c r="Z61" s="14">
        <f t="shared" si="7"/>
        <v>95.00000001426766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94.99999980504279</v>
      </c>
      <c r="E62" s="13">
        <f t="shared" si="7"/>
        <v>94.99999980504279</v>
      </c>
      <c r="F62" s="13">
        <f t="shared" si="7"/>
        <v>129.5649354546182</v>
      </c>
      <c r="G62" s="13">
        <f t="shared" si="7"/>
        <v>128.11598295543092</v>
      </c>
      <c r="H62" s="13">
        <f t="shared" si="7"/>
        <v>99.73266930525064</v>
      </c>
      <c r="I62" s="13">
        <f t="shared" si="7"/>
        <v>118.22275885263235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118.22275885263235</v>
      </c>
      <c r="W62" s="13">
        <f t="shared" si="7"/>
        <v>94.99999996609439</v>
      </c>
      <c r="X62" s="13">
        <f t="shared" si="7"/>
        <v>0</v>
      </c>
      <c r="Y62" s="13">
        <f t="shared" si="7"/>
        <v>0</v>
      </c>
      <c r="Z62" s="14">
        <f t="shared" si="7"/>
        <v>94.99999980504279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94.99999653950117</v>
      </c>
      <c r="E63" s="13">
        <f t="shared" si="7"/>
        <v>94.99999653950117</v>
      </c>
      <c r="F63" s="13">
        <f t="shared" si="7"/>
        <v>79.5999341218366</v>
      </c>
      <c r="G63" s="13">
        <f t="shared" si="7"/>
        <v>94.86100574995868</v>
      </c>
      <c r="H63" s="13">
        <f t="shared" si="7"/>
        <v>92.96365765344797</v>
      </c>
      <c r="I63" s="13">
        <f t="shared" si="7"/>
        <v>89.03892077012165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89.03892077012165</v>
      </c>
      <c r="W63" s="13">
        <f t="shared" si="7"/>
        <v>94.99999720363729</v>
      </c>
      <c r="X63" s="13">
        <f t="shared" si="7"/>
        <v>0</v>
      </c>
      <c r="Y63" s="13">
        <f t="shared" si="7"/>
        <v>0</v>
      </c>
      <c r="Z63" s="14">
        <f t="shared" si="7"/>
        <v>94.99999653950117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94.99999471228229</v>
      </c>
      <c r="E64" s="13">
        <f t="shared" si="7"/>
        <v>94.99999471228229</v>
      </c>
      <c r="F64" s="13">
        <f t="shared" si="7"/>
        <v>68.63267227088828</v>
      </c>
      <c r="G64" s="13">
        <f t="shared" si="7"/>
        <v>81.1595248618727</v>
      </c>
      <c r="H64" s="13">
        <f t="shared" si="7"/>
        <v>82.1900235362031</v>
      </c>
      <c r="I64" s="13">
        <f t="shared" si="7"/>
        <v>77.27599986202672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77.27599986202672</v>
      </c>
      <c r="W64" s="13">
        <f t="shared" si="7"/>
        <v>94.99999568768649</v>
      </c>
      <c r="X64" s="13">
        <f t="shared" si="7"/>
        <v>0</v>
      </c>
      <c r="Y64" s="13">
        <f t="shared" si="7"/>
        <v>0</v>
      </c>
      <c r="Z64" s="14">
        <f t="shared" si="7"/>
        <v>94.99999471228229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95.00000136199887</v>
      </c>
      <c r="E66" s="16">
        <f t="shared" si="7"/>
        <v>95.00000136199887</v>
      </c>
      <c r="F66" s="16">
        <f t="shared" si="7"/>
        <v>0.2355267257558266</v>
      </c>
      <c r="G66" s="16">
        <f t="shared" si="7"/>
        <v>0.03831930124849409</v>
      </c>
      <c r="H66" s="16">
        <f t="shared" si="7"/>
        <v>0.09937393087205927</v>
      </c>
      <c r="I66" s="16">
        <f t="shared" si="7"/>
        <v>0.12302629957756059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0.12302629957756059</v>
      </c>
      <c r="W66" s="16">
        <f t="shared" si="7"/>
        <v>95.00000136199887</v>
      </c>
      <c r="X66" s="16">
        <f t="shared" si="7"/>
        <v>0</v>
      </c>
      <c r="Y66" s="16">
        <f t="shared" si="7"/>
        <v>0</v>
      </c>
      <c r="Z66" s="17">
        <f t="shared" si="7"/>
        <v>95.00000136199887</v>
      </c>
    </row>
    <row r="67" spans="1:26" ht="13.5" hidden="1">
      <c r="A67" s="40" t="s">
        <v>113</v>
      </c>
      <c r="B67" s="23"/>
      <c r="C67" s="23"/>
      <c r="D67" s="24">
        <v>3648335313</v>
      </c>
      <c r="E67" s="25">
        <v>3648335313</v>
      </c>
      <c r="F67" s="25">
        <v>351283808</v>
      </c>
      <c r="G67" s="25">
        <v>370378876</v>
      </c>
      <c r="H67" s="25">
        <v>350284723</v>
      </c>
      <c r="I67" s="25">
        <v>1071947407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1071947407</v>
      </c>
      <c r="W67" s="25">
        <v>912083828</v>
      </c>
      <c r="X67" s="25"/>
      <c r="Y67" s="24"/>
      <c r="Z67" s="26">
        <v>3648335313</v>
      </c>
    </row>
    <row r="68" spans="1:26" ht="13.5" hidden="1">
      <c r="A68" s="36" t="s">
        <v>31</v>
      </c>
      <c r="B68" s="18"/>
      <c r="C68" s="18"/>
      <c r="D68" s="19">
        <v>568524212</v>
      </c>
      <c r="E68" s="20">
        <v>568524212</v>
      </c>
      <c r="F68" s="20">
        <v>85415972</v>
      </c>
      <c r="G68" s="20">
        <v>85496886</v>
      </c>
      <c r="H68" s="20">
        <v>85056731</v>
      </c>
      <c r="I68" s="20">
        <v>255969589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255969589</v>
      </c>
      <c r="W68" s="20">
        <v>142131053</v>
      </c>
      <c r="X68" s="20"/>
      <c r="Y68" s="19"/>
      <c r="Z68" s="22">
        <v>568524212</v>
      </c>
    </row>
    <row r="69" spans="1:26" ht="13.5" hidden="1">
      <c r="A69" s="37" t="s">
        <v>32</v>
      </c>
      <c r="B69" s="18"/>
      <c r="C69" s="18"/>
      <c r="D69" s="19">
        <v>2932968101</v>
      </c>
      <c r="E69" s="20">
        <v>2932968101</v>
      </c>
      <c r="F69" s="20">
        <v>254653822</v>
      </c>
      <c r="G69" s="20">
        <v>273331675</v>
      </c>
      <c r="H69" s="20">
        <v>253255033</v>
      </c>
      <c r="I69" s="20">
        <v>781240530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781240530</v>
      </c>
      <c r="W69" s="20">
        <v>733242025</v>
      </c>
      <c r="X69" s="20"/>
      <c r="Y69" s="19"/>
      <c r="Z69" s="22">
        <v>2932968101</v>
      </c>
    </row>
    <row r="70" spans="1:26" ht="13.5" hidden="1">
      <c r="A70" s="38" t="s">
        <v>107</v>
      </c>
      <c r="B70" s="18"/>
      <c r="C70" s="18"/>
      <c r="D70" s="19">
        <v>2102656586</v>
      </c>
      <c r="E70" s="20">
        <v>2102656586</v>
      </c>
      <c r="F70" s="20">
        <v>188022759</v>
      </c>
      <c r="G70" s="20">
        <v>202535094</v>
      </c>
      <c r="H70" s="20">
        <v>180079578</v>
      </c>
      <c r="I70" s="20">
        <v>570637431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570637431</v>
      </c>
      <c r="W70" s="20">
        <v>525664147</v>
      </c>
      <c r="X70" s="20"/>
      <c r="Y70" s="19"/>
      <c r="Z70" s="22">
        <v>2102656586</v>
      </c>
    </row>
    <row r="71" spans="1:26" ht="13.5" hidden="1">
      <c r="A71" s="38" t="s">
        <v>108</v>
      </c>
      <c r="B71" s="18"/>
      <c r="C71" s="18"/>
      <c r="D71" s="19">
        <v>589873037</v>
      </c>
      <c r="E71" s="20">
        <v>589873037</v>
      </c>
      <c r="F71" s="20">
        <v>39592608</v>
      </c>
      <c r="G71" s="20">
        <v>43832613</v>
      </c>
      <c r="H71" s="20">
        <v>47739748</v>
      </c>
      <c r="I71" s="20">
        <v>131164969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131164969</v>
      </c>
      <c r="W71" s="20">
        <v>147468259</v>
      </c>
      <c r="X71" s="20"/>
      <c r="Y71" s="19"/>
      <c r="Z71" s="22">
        <v>589873037</v>
      </c>
    </row>
    <row r="72" spans="1:26" ht="13.5" hidden="1">
      <c r="A72" s="38" t="s">
        <v>109</v>
      </c>
      <c r="B72" s="18"/>
      <c r="C72" s="18"/>
      <c r="D72" s="19">
        <v>143042961</v>
      </c>
      <c r="E72" s="20">
        <v>143042961</v>
      </c>
      <c r="F72" s="20">
        <v>17365390</v>
      </c>
      <c r="G72" s="20">
        <v>17359603</v>
      </c>
      <c r="H72" s="20">
        <v>16011927</v>
      </c>
      <c r="I72" s="20">
        <v>50736920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50736920</v>
      </c>
      <c r="W72" s="20">
        <v>35760740</v>
      </c>
      <c r="X72" s="20"/>
      <c r="Y72" s="19"/>
      <c r="Z72" s="22">
        <v>143042961</v>
      </c>
    </row>
    <row r="73" spans="1:26" ht="13.5" hidden="1">
      <c r="A73" s="38" t="s">
        <v>110</v>
      </c>
      <c r="B73" s="18"/>
      <c r="C73" s="18"/>
      <c r="D73" s="19">
        <v>97395517</v>
      </c>
      <c r="E73" s="20">
        <v>97395517</v>
      </c>
      <c r="F73" s="20">
        <v>9673065</v>
      </c>
      <c r="G73" s="20">
        <v>9604365</v>
      </c>
      <c r="H73" s="20">
        <v>9423780</v>
      </c>
      <c r="I73" s="20">
        <v>28701210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28701210</v>
      </c>
      <c r="W73" s="20">
        <v>24348879</v>
      </c>
      <c r="X73" s="20"/>
      <c r="Y73" s="19"/>
      <c r="Z73" s="22">
        <v>97395517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>
        <v>146843000</v>
      </c>
      <c r="E75" s="29">
        <v>146843000</v>
      </c>
      <c r="F75" s="29">
        <v>11214014</v>
      </c>
      <c r="G75" s="29">
        <v>11550315</v>
      </c>
      <c r="H75" s="29">
        <v>11972959</v>
      </c>
      <c r="I75" s="29">
        <v>34737288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34737288</v>
      </c>
      <c r="W75" s="29">
        <v>36710750</v>
      </c>
      <c r="X75" s="29"/>
      <c r="Y75" s="28"/>
      <c r="Z75" s="30">
        <v>146843000</v>
      </c>
    </row>
    <row r="76" spans="1:26" ht="13.5" hidden="1">
      <c r="A76" s="41" t="s">
        <v>114</v>
      </c>
      <c r="B76" s="31"/>
      <c r="C76" s="31"/>
      <c r="D76" s="32">
        <v>3465918541</v>
      </c>
      <c r="E76" s="33">
        <v>3465918541</v>
      </c>
      <c r="F76" s="33">
        <v>265693503</v>
      </c>
      <c r="G76" s="33">
        <v>331272230</v>
      </c>
      <c r="H76" s="33">
        <v>306095063</v>
      </c>
      <c r="I76" s="33">
        <v>903060796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903060796</v>
      </c>
      <c r="W76" s="33">
        <v>921316881</v>
      </c>
      <c r="X76" s="33"/>
      <c r="Y76" s="32"/>
      <c r="Z76" s="34">
        <v>3465918541</v>
      </c>
    </row>
    <row r="77" spans="1:26" ht="13.5" hidden="1">
      <c r="A77" s="36" t="s">
        <v>31</v>
      </c>
      <c r="B77" s="18"/>
      <c r="C77" s="18"/>
      <c r="D77" s="19">
        <v>540098004</v>
      </c>
      <c r="E77" s="20">
        <v>540098004</v>
      </c>
      <c r="F77" s="20">
        <v>28874156</v>
      </c>
      <c r="G77" s="20">
        <v>34700603</v>
      </c>
      <c r="H77" s="20">
        <v>32302241</v>
      </c>
      <c r="I77" s="20">
        <v>95877000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95877000</v>
      </c>
      <c r="W77" s="20">
        <v>135024501</v>
      </c>
      <c r="X77" s="20"/>
      <c r="Y77" s="19"/>
      <c r="Z77" s="22">
        <v>540098004</v>
      </c>
    </row>
    <row r="78" spans="1:26" ht="13.5" hidden="1">
      <c r="A78" s="37" t="s">
        <v>32</v>
      </c>
      <c r="B78" s="18"/>
      <c r="C78" s="18"/>
      <c r="D78" s="19">
        <v>2786319685</v>
      </c>
      <c r="E78" s="20">
        <v>2786319685</v>
      </c>
      <c r="F78" s="20">
        <v>236792935</v>
      </c>
      <c r="G78" s="20">
        <v>296567201</v>
      </c>
      <c r="H78" s="20">
        <v>273780924</v>
      </c>
      <c r="I78" s="20">
        <v>807141060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807141060</v>
      </c>
      <c r="W78" s="20">
        <v>751417167</v>
      </c>
      <c r="X78" s="20"/>
      <c r="Y78" s="19"/>
      <c r="Z78" s="22">
        <v>2786319685</v>
      </c>
    </row>
    <row r="79" spans="1:26" ht="13.5" hidden="1">
      <c r="A79" s="38" t="s">
        <v>107</v>
      </c>
      <c r="B79" s="18"/>
      <c r="C79" s="18"/>
      <c r="D79" s="19">
        <v>1997523757</v>
      </c>
      <c r="E79" s="20">
        <v>1997523757</v>
      </c>
      <c r="F79" s="20">
        <v>165033076</v>
      </c>
      <c r="G79" s="20">
        <v>216148267</v>
      </c>
      <c r="H79" s="20">
        <v>203538119</v>
      </c>
      <c r="I79" s="20">
        <v>584719462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584719462</v>
      </c>
      <c r="W79" s="20">
        <v>554218185</v>
      </c>
      <c r="X79" s="20"/>
      <c r="Y79" s="19"/>
      <c r="Z79" s="22">
        <v>1997523757</v>
      </c>
    </row>
    <row r="80" spans="1:26" ht="13.5" hidden="1">
      <c r="A80" s="38" t="s">
        <v>108</v>
      </c>
      <c r="B80" s="18"/>
      <c r="C80" s="18"/>
      <c r="D80" s="19">
        <v>560379384</v>
      </c>
      <c r="E80" s="20">
        <v>560379384</v>
      </c>
      <c r="F80" s="20">
        <v>51298137</v>
      </c>
      <c r="G80" s="20">
        <v>56156583</v>
      </c>
      <c r="H80" s="20">
        <v>47612125</v>
      </c>
      <c r="I80" s="20">
        <v>155066845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155066845</v>
      </c>
      <c r="W80" s="20">
        <v>140094846</v>
      </c>
      <c r="X80" s="20"/>
      <c r="Y80" s="19"/>
      <c r="Z80" s="22">
        <v>560379384</v>
      </c>
    </row>
    <row r="81" spans="1:26" ht="13.5" hidden="1">
      <c r="A81" s="38" t="s">
        <v>109</v>
      </c>
      <c r="B81" s="18"/>
      <c r="C81" s="18"/>
      <c r="D81" s="19">
        <v>135890808</v>
      </c>
      <c r="E81" s="20">
        <v>135890808</v>
      </c>
      <c r="F81" s="20">
        <v>13822839</v>
      </c>
      <c r="G81" s="20">
        <v>16467494</v>
      </c>
      <c r="H81" s="20">
        <v>14885273</v>
      </c>
      <c r="I81" s="20">
        <v>45175606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45175606</v>
      </c>
      <c r="W81" s="20">
        <v>33972702</v>
      </c>
      <c r="X81" s="20"/>
      <c r="Y81" s="19"/>
      <c r="Z81" s="22">
        <v>135890808</v>
      </c>
    </row>
    <row r="82" spans="1:26" ht="13.5" hidden="1">
      <c r="A82" s="38" t="s">
        <v>110</v>
      </c>
      <c r="B82" s="18"/>
      <c r="C82" s="18"/>
      <c r="D82" s="19">
        <v>92525736</v>
      </c>
      <c r="E82" s="20">
        <v>92525736</v>
      </c>
      <c r="F82" s="20">
        <v>6638883</v>
      </c>
      <c r="G82" s="20">
        <v>7794857</v>
      </c>
      <c r="H82" s="20">
        <v>7745407</v>
      </c>
      <c r="I82" s="20">
        <v>22179147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22179147</v>
      </c>
      <c r="W82" s="20">
        <v>23131434</v>
      </c>
      <c r="X82" s="20"/>
      <c r="Y82" s="19"/>
      <c r="Z82" s="22">
        <v>92525736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>
        <v>139500852</v>
      </c>
      <c r="E84" s="29">
        <v>139500852</v>
      </c>
      <c r="F84" s="29">
        <v>26412</v>
      </c>
      <c r="G84" s="29">
        <v>4426</v>
      </c>
      <c r="H84" s="29">
        <v>11898</v>
      </c>
      <c r="I84" s="29">
        <v>42736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42736</v>
      </c>
      <c r="W84" s="29">
        <v>34875213</v>
      </c>
      <c r="X84" s="29"/>
      <c r="Y84" s="28"/>
      <c r="Z84" s="30">
        <v>139500852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2518928</v>
      </c>
      <c r="C7" s="18">
        <v>0</v>
      </c>
      <c r="D7" s="58">
        <v>1560000</v>
      </c>
      <c r="E7" s="59">
        <v>1560000</v>
      </c>
      <c r="F7" s="59">
        <v>263663</v>
      </c>
      <c r="G7" s="59">
        <v>264847</v>
      </c>
      <c r="H7" s="59">
        <v>265650</v>
      </c>
      <c r="I7" s="59">
        <v>794160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794160</v>
      </c>
      <c r="W7" s="59">
        <v>390000</v>
      </c>
      <c r="X7" s="59">
        <v>404160</v>
      </c>
      <c r="Y7" s="60">
        <v>103.63</v>
      </c>
      <c r="Z7" s="61">
        <v>1560000</v>
      </c>
    </row>
    <row r="8" spans="1:26" ht="13.5">
      <c r="A8" s="57" t="s">
        <v>34</v>
      </c>
      <c r="B8" s="18">
        <v>80630082</v>
      </c>
      <c r="C8" s="18">
        <v>0</v>
      </c>
      <c r="D8" s="58">
        <v>84421000</v>
      </c>
      <c r="E8" s="59">
        <v>84421000</v>
      </c>
      <c r="F8" s="59">
        <v>35011000</v>
      </c>
      <c r="G8" s="59">
        <v>1290000</v>
      </c>
      <c r="H8" s="59">
        <v>0</v>
      </c>
      <c r="I8" s="59">
        <v>36301000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36301000</v>
      </c>
      <c r="W8" s="59">
        <v>21105250</v>
      </c>
      <c r="X8" s="59">
        <v>15195750</v>
      </c>
      <c r="Y8" s="60">
        <v>72</v>
      </c>
      <c r="Z8" s="61">
        <v>84421000</v>
      </c>
    </row>
    <row r="9" spans="1:26" ht="13.5">
      <c r="A9" s="57" t="s">
        <v>35</v>
      </c>
      <c r="B9" s="18">
        <v>222759</v>
      </c>
      <c r="C9" s="18">
        <v>0</v>
      </c>
      <c r="D9" s="58">
        <v>875000</v>
      </c>
      <c r="E9" s="59">
        <v>875000</v>
      </c>
      <c r="F9" s="59">
        <v>8822</v>
      </c>
      <c r="G9" s="59">
        <v>6042</v>
      </c>
      <c r="H9" s="59">
        <v>6259</v>
      </c>
      <c r="I9" s="59">
        <v>21123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21123</v>
      </c>
      <c r="W9" s="59">
        <v>218750</v>
      </c>
      <c r="X9" s="59">
        <v>-197627</v>
      </c>
      <c r="Y9" s="60">
        <v>-90.34</v>
      </c>
      <c r="Z9" s="61">
        <v>875000</v>
      </c>
    </row>
    <row r="10" spans="1:26" ht="25.5">
      <c r="A10" s="62" t="s">
        <v>99</v>
      </c>
      <c r="B10" s="63">
        <f>SUM(B5:B9)</f>
        <v>83371769</v>
      </c>
      <c r="C10" s="63">
        <f>SUM(C5:C9)</f>
        <v>0</v>
      </c>
      <c r="D10" s="64">
        <f aca="true" t="shared" si="0" ref="D10:Z10">SUM(D5:D9)</f>
        <v>86856000</v>
      </c>
      <c r="E10" s="65">
        <f t="shared" si="0"/>
        <v>86856000</v>
      </c>
      <c r="F10" s="65">
        <f t="shared" si="0"/>
        <v>35283485</v>
      </c>
      <c r="G10" s="65">
        <f t="shared" si="0"/>
        <v>1560889</v>
      </c>
      <c r="H10" s="65">
        <f t="shared" si="0"/>
        <v>271909</v>
      </c>
      <c r="I10" s="65">
        <f t="shared" si="0"/>
        <v>37116283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37116283</v>
      </c>
      <c r="W10" s="65">
        <f t="shared" si="0"/>
        <v>21714000</v>
      </c>
      <c r="X10" s="65">
        <f t="shared" si="0"/>
        <v>15402283</v>
      </c>
      <c r="Y10" s="66">
        <f>+IF(W10&lt;&gt;0,(X10/W10)*100,0)</f>
        <v>70.93249976973381</v>
      </c>
      <c r="Z10" s="67">
        <f t="shared" si="0"/>
        <v>86856000</v>
      </c>
    </row>
    <row r="11" spans="1:26" ht="13.5">
      <c r="A11" s="57" t="s">
        <v>36</v>
      </c>
      <c r="B11" s="18">
        <v>35329884</v>
      </c>
      <c r="C11" s="18">
        <v>0</v>
      </c>
      <c r="D11" s="58">
        <v>41576174</v>
      </c>
      <c r="E11" s="59">
        <v>41576174</v>
      </c>
      <c r="F11" s="59">
        <v>2980955</v>
      </c>
      <c r="G11" s="59">
        <v>3028436</v>
      </c>
      <c r="H11" s="59">
        <v>3445885</v>
      </c>
      <c r="I11" s="59">
        <v>9455276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9455276</v>
      </c>
      <c r="W11" s="59">
        <v>10394044</v>
      </c>
      <c r="X11" s="59">
        <v>-938768</v>
      </c>
      <c r="Y11" s="60">
        <v>-9.03</v>
      </c>
      <c r="Z11" s="61">
        <v>41576174</v>
      </c>
    </row>
    <row r="12" spans="1:26" ht="13.5">
      <c r="A12" s="57" t="s">
        <v>37</v>
      </c>
      <c r="B12" s="18">
        <v>7092378</v>
      </c>
      <c r="C12" s="18">
        <v>0</v>
      </c>
      <c r="D12" s="58">
        <v>8271994</v>
      </c>
      <c r="E12" s="59">
        <v>8271994</v>
      </c>
      <c r="F12" s="59">
        <v>678821</v>
      </c>
      <c r="G12" s="59">
        <v>690222</v>
      </c>
      <c r="H12" s="59">
        <v>717469</v>
      </c>
      <c r="I12" s="59">
        <v>2086512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2086512</v>
      </c>
      <c r="W12" s="59">
        <v>2067999</v>
      </c>
      <c r="X12" s="59">
        <v>18513</v>
      </c>
      <c r="Y12" s="60">
        <v>0.9</v>
      </c>
      <c r="Z12" s="61">
        <v>8271994</v>
      </c>
    </row>
    <row r="13" spans="1:26" ht="13.5">
      <c r="A13" s="57" t="s">
        <v>100</v>
      </c>
      <c r="B13" s="18">
        <v>1180678</v>
      </c>
      <c r="C13" s="18">
        <v>0</v>
      </c>
      <c r="D13" s="58">
        <v>800000</v>
      </c>
      <c r="E13" s="59">
        <v>800000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200000</v>
      </c>
      <c r="X13" s="59">
        <v>-200000</v>
      </c>
      <c r="Y13" s="60">
        <v>-100</v>
      </c>
      <c r="Z13" s="61">
        <v>800000</v>
      </c>
    </row>
    <row r="14" spans="1:26" ht="13.5">
      <c r="A14" s="57" t="s">
        <v>38</v>
      </c>
      <c r="B14" s="18">
        <v>249075</v>
      </c>
      <c r="C14" s="18">
        <v>0</v>
      </c>
      <c r="D14" s="58">
        <v>60000</v>
      </c>
      <c r="E14" s="59">
        <v>60000</v>
      </c>
      <c r="F14" s="59">
        <v>4045</v>
      </c>
      <c r="G14" s="59">
        <v>0</v>
      </c>
      <c r="H14" s="59">
        <v>5747</v>
      </c>
      <c r="I14" s="59">
        <v>9792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9792</v>
      </c>
      <c r="W14" s="59">
        <v>15000</v>
      </c>
      <c r="X14" s="59">
        <v>-5208</v>
      </c>
      <c r="Y14" s="60">
        <v>-34.72</v>
      </c>
      <c r="Z14" s="61">
        <v>60000</v>
      </c>
    </row>
    <row r="15" spans="1:26" ht="13.5">
      <c r="A15" s="57" t="s">
        <v>39</v>
      </c>
      <c r="B15" s="18">
        <v>924910</v>
      </c>
      <c r="C15" s="18">
        <v>0</v>
      </c>
      <c r="D15" s="58">
        <v>600000</v>
      </c>
      <c r="E15" s="59">
        <v>600000</v>
      </c>
      <c r="F15" s="59">
        <v>86768</v>
      </c>
      <c r="G15" s="59">
        <v>57899</v>
      </c>
      <c r="H15" s="59">
        <v>78237</v>
      </c>
      <c r="I15" s="59">
        <v>222904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222904</v>
      </c>
      <c r="W15" s="59">
        <v>150000</v>
      </c>
      <c r="X15" s="59">
        <v>72904</v>
      </c>
      <c r="Y15" s="60">
        <v>48.6</v>
      </c>
      <c r="Z15" s="61">
        <v>600000</v>
      </c>
    </row>
    <row r="16" spans="1:26" ht="13.5">
      <c r="A16" s="68" t="s">
        <v>40</v>
      </c>
      <c r="B16" s="18">
        <v>24888445</v>
      </c>
      <c r="C16" s="18">
        <v>0</v>
      </c>
      <c r="D16" s="58">
        <v>29500000</v>
      </c>
      <c r="E16" s="59">
        <v>29500000</v>
      </c>
      <c r="F16" s="59">
        <v>0</v>
      </c>
      <c r="G16" s="59">
        <v>0</v>
      </c>
      <c r="H16" s="59">
        <v>7874241</v>
      </c>
      <c r="I16" s="59">
        <v>7874241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7874241</v>
      </c>
      <c r="W16" s="59">
        <v>7375000</v>
      </c>
      <c r="X16" s="59">
        <v>499241</v>
      </c>
      <c r="Y16" s="60">
        <v>6.77</v>
      </c>
      <c r="Z16" s="61">
        <v>29500000</v>
      </c>
    </row>
    <row r="17" spans="1:26" ht="13.5">
      <c r="A17" s="57" t="s">
        <v>41</v>
      </c>
      <c r="B17" s="18">
        <v>16677107</v>
      </c>
      <c r="C17" s="18">
        <v>0</v>
      </c>
      <c r="D17" s="58">
        <v>26637664</v>
      </c>
      <c r="E17" s="59">
        <v>26637664</v>
      </c>
      <c r="F17" s="59">
        <v>1991792</v>
      </c>
      <c r="G17" s="59">
        <v>2376570</v>
      </c>
      <c r="H17" s="59">
        <v>747901</v>
      </c>
      <c r="I17" s="59">
        <v>5116263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5116263</v>
      </c>
      <c r="W17" s="59">
        <v>6659416</v>
      </c>
      <c r="X17" s="59">
        <v>-1543153</v>
      </c>
      <c r="Y17" s="60">
        <v>-23.17</v>
      </c>
      <c r="Z17" s="61">
        <v>26637664</v>
      </c>
    </row>
    <row r="18" spans="1:26" ht="13.5">
      <c r="A18" s="69" t="s">
        <v>42</v>
      </c>
      <c r="B18" s="70">
        <f>SUM(B11:B17)</f>
        <v>86342477</v>
      </c>
      <c r="C18" s="70">
        <f>SUM(C11:C17)</f>
        <v>0</v>
      </c>
      <c r="D18" s="71">
        <f aca="true" t="shared" si="1" ref="D18:Z18">SUM(D11:D17)</f>
        <v>107445832</v>
      </c>
      <c r="E18" s="72">
        <f t="shared" si="1"/>
        <v>107445832</v>
      </c>
      <c r="F18" s="72">
        <f t="shared" si="1"/>
        <v>5742381</v>
      </c>
      <c r="G18" s="72">
        <f t="shared" si="1"/>
        <v>6153127</v>
      </c>
      <c r="H18" s="72">
        <f t="shared" si="1"/>
        <v>12869480</v>
      </c>
      <c r="I18" s="72">
        <f t="shared" si="1"/>
        <v>24764988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24764988</v>
      </c>
      <c r="W18" s="72">
        <f t="shared" si="1"/>
        <v>26861459</v>
      </c>
      <c r="X18" s="72">
        <f t="shared" si="1"/>
        <v>-2096471</v>
      </c>
      <c r="Y18" s="66">
        <f>+IF(W18&lt;&gt;0,(X18/W18)*100,0)</f>
        <v>-7.80475476034269</v>
      </c>
      <c r="Z18" s="73">
        <f t="shared" si="1"/>
        <v>107445832</v>
      </c>
    </row>
    <row r="19" spans="1:26" ht="13.5">
      <c r="A19" s="69" t="s">
        <v>43</v>
      </c>
      <c r="B19" s="74">
        <f>+B10-B18</f>
        <v>-2970708</v>
      </c>
      <c r="C19" s="74">
        <f>+C10-C18</f>
        <v>0</v>
      </c>
      <c r="D19" s="75">
        <f aca="true" t="shared" si="2" ref="D19:Z19">+D10-D18</f>
        <v>-20589832</v>
      </c>
      <c r="E19" s="76">
        <f t="shared" si="2"/>
        <v>-20589832</v>
      </c>
      <c r="F19" s="76">
        <f t="shared" si="2"/>
        <v>29541104</v>
      </c>
      <c r="G19" s="76">
        <f t="shared" si="2"/>
        <v>-4592238</v>
      </c>
      <c r="H19" s="76">
        <f t="shared" si="2"/>
        <v>-12597571</v>
      </c>
      <c r="I19" s="76">
        <f t="shared" si="2"/>
        <v>12351295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12351295</v>
      </c>
      <c r="W19" s="76">
        <f>IF(E10=E18,0,W10-W18)</f>
        <v>-5147459</v>
      </c>
      <c r="X19" s="76">
        <f t="shared" si="2"/>
        <v>17498754</v>
      </c>
      <c r="Y19" s="77">
        <f>+IF(W19&lt;&gt;0,(X19/W19)*100,0)</f>
        <v>-339.9493614227913</v>
      </c>
      <c r="Z19" s="78">
        <f t="shared" si="2"/>
        <v>-20589832</v>
      </c>
    </row>
    <row r="20" spans="1:26" ht="13.5">
      <c r="A20" s="57" t="s">
        <v>44</v>
      </c>
      <c r="B20" s="18">
        <v>2772265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-198443</v>
      </c>
      <c r="C22" s="85">
        <f>SUM(C19:C21)</f>
        <v>0</v>
      </c>
      <c r="D22" s="86">
        <f aca="true" t="shared" si="3" ref="D22:Z22">SUM(D19:D21)</f>
        <v>-20589832</v>
      </c>
      <c r="E22" s="87">
        <f t="shared" si="3"/>
        <v>-20589832</v>
      </c>
      <c r="F22" s="87">
        <f t="shared" si="3"/>
        <v>29541104</v>
      </c>
      <c r="G22" s="87">
        <f t="shared" si="3"/>
        <v>-4592238</v>
      </c>
      <c r="H22" s="87">
        <f t="shared" si="3"/>
        <v>-12597571</v>
      </c>
      <c r="I22" s="87">
        <f t="shared" si="3"/>
        <v>12351295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12351295</v>
      </c>
      <c r="W22" s="87">
        <f t="shared" si="3"/>
        <v>-5147459</v>
      </c>
      <c r="X22" s="87">
        <f t="shared" si="3"/>
        <v>17498754</v>
      </c>
      <c r="Y22" s="88">
        <f>+IF(W22&lt;&gt;0,(X22/W22)*100,0)</f>
        <v>-339.9493614227913</v>
      </c>
      <c r="Z22" s="89">
        <f t="shared" si="3"/>
        <v>-20589832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-198443</v>
      </c>
      <c r="C24" s="74">
        <f>SUM(C22:C23)</f>
        <v>0</v>
      </c>
      <c r="D24" s="75">
        <f aca="true" t="shared" si="4" ref="D24:Z24">SUM(D22:D23)</f>
        <v>-20589832</v>
      </c>
      <c r="E24" s="76">
        <f t="shared" si="4"/>
        <v>-20589832</v>
      </c>
      <c r="F24" s="76">
        <f t="shared" si="4"/>
        <v>29541104</v>
      </c>
      <c r="G24" s="76">
        <f t="shared" si="4"/>
        <v>-4592238</v>
      </c>
      <c r="H24" s="76">
        <f t="shared" si="4"/>
        <v>-12597571</v>
      </c>
      <c r="I24" s="76">
        <f t="shared" si="4"/>
        <v>12351295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12351295</v>
      </c>
      <c r="W24" s="76">
        <f t="shared" si="4"/>
        <v>-5147459</v>
      </c>
      <c r="X24" s="76">
        <f t="shared" si="4"/>
        <v>17498754</v>
      </c>
      <c r="Y24" s="77">
        <f>+IF(W24&lt;&gt;0,(X24/W24)*100,0)</f>
        <v>-339.9493614227913</v>
      </c>
      <c r="Z24" s="78">
        <f t="shared" si="4"/>
        <v>-20589832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5000000</v>
      </c>
      <c r="E27" s="99">
        <v>5000000</v>
      </c>
      <c r="F27" s="99">
        <v>79111</v>
      </c>
      <c r="G27" s="99">
        <v>131790</v>
      </c>
      <c r="H27" s="99">
        <v>142595</v>
      </c>
      <c r="I27" s="99">
        <v>353496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353496</v>
      </c>
      <c r="W27" s="99">
        <v>1250000</v>
      </c>
      <c r="X27" s="99">
        <v>-896504</v>
      </c>
      <c r="Y27" s="100">
        <v>-71.72</v>
      </c>
      <c r="Z27" s="101">
        <v>5000000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5000000</v>
      </c>
      <c r="E31" s="59">
        <v>5000000</v>
      </c>
      <c r="F31" s="59">
        <v>79111</v>
      </c>
      <c r="G31" s="59">
        <v>131790</v>
      </c>
      <c r="H31" s="59">
        <v>142595</v>
      </c>
      <c r="I31" s="59">
        <v>353496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353496</v>
      </c>
      <c r="W31" s="59">
        <v>1250000</v>
      </c>
      <c r="X31" s="59">
        <v>-896504</v>
      </c>
      <c r="Y31" s="60">
        <v>-71.72</v>
      </c>
      <c r="Z31" s="61">
        <v>5000000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5000000</v>
      </c>
      <c r="E32" s="99">
        <f t="shared" si="5"/>
        <v>5000000</v>
      </c>
      <c r="F32" s="99">
        <f t="shared" si="5"/>
        <v>79111</v>
      </c>
      <c r="G32" s="99">
        <f t="shared" si="5"/>
        <v>131790</v>
      </c>
      <c r="H32" s="99">
        <f t="shared" si="5"/>
        <v>142595</v>
      </c>
      <c r="I32" s="99">
        <f t="shared" si="5"/>
        <v>353496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353496</v>
      </c>
      <c r="W32" s="99">
        <f t="shared" si="5"/>
        <v>1250000</v>
      </c>
      <c r="X32" s="99">
        <f t="shared" si="5"/>
        <v>-896504</v>
      </c>
      <c r="Y32" s="100">
        <f>+IF(W32&lt;&gt;0,(X32/W32)*100,0)</f>
        <v>-71.72032</v>
      </c>
      <c r="Z32" s="101">
        <f t="shared" si="5"/>
        <v>5000000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47168785</v>
      </c>
      <c r="C35" s="18">
        <v>0</v>
      </c>
      <c r="D35" s="58">
        <v>36880608</v>
      </c>
      <c r="E35" s="59">
        <v>36880608</v>
      </c>
      <c r="F35" s="59">
        <v>71285311</v>
      </c>
      <c r="G35" s="59">
        <v>64918087</v>
      </c>
      <c r="H35" s="59">
        <v>55435617</v>
      </c>
      <c r="I35" s="59">
        <v>55435617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55435617</v>
      </c>
      <c r="W35" s="59">
        <v>9220152</v>
      </c>
      <c r="X35" s="59">
        <v>46215465</v>
      </c>
      <c r="Y35" s="60">
        <v>501.24</v>
      </c>
      <c r="Z35" s="61">
        <v>36880608</v>
      </c>
    </row>
    <row r="36" spans="1:26" ht="13.5">
      <c r="A36" s="57" t="s">
        <v>53</v>
      </c>
      <c r="B36" s="18">
        <v>1967366</v>
      </c>
      <c r="C36" s="18">
        <v>0</v>
      </c>
      <c r="D36" s="58">
        <v>1312467</v>
      </c>
      <c r="E36" s="59">
        <v>1312467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328117</v>
      </c>
      <c r="X36" s="59">
        <v>-328117</v>
      </c>
      <c r="Y36" s="60">
        <v>-100</v>
      </c>
      <c r="Z36" s="61">
        <v>1312467</v>
      </c>
    </row>
    <row r="37" spans="1:26" ht="13.5">
      <c r="A37" s="57" t="s">
        <v>54</v>
      </c>
      <c r="B37" s="18">
        <v>29386908</v>
      </c>
      <c r="C37" s="18">
        <v>0</v>
      </c>
      <c r="D37" s="58">
        <v>5789689</v>
      </c>
      <c r="E37" s="59">
        <v>5789689</v>
      </c>
      <c r="F37" s="59">
        <v>8358649</v>
      </c>
      <c r="G37" s="59">
        <v>8404193</v>
      </c>
      <c r="H37" s="59">
        <v>17453198</v>
      </c>
      <c r="I37" s="59">
        <v>17453198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17453198</v>
      </c>
      <c r="W37" s="59">
        <v>1447422</v>
      </c>
      <c r="X37" s="59">
        <v>16005776</v>
      </c>
      <c r="Y37" s="60">
        <v>1105.81</v>
      </c>
      <c r="Z37" s="61">
        <v>5789689</v>
      </c>
    </row>
    <row r="38" spans="1:26" ht="13.5">
      <c r="A38" s="57" t="s">
        <v>55</v>
      </c>
      <c r="B38" s="18">
        <v>0</v>
      </c>
      <c r="C38" s="18">
        <v>0</v>
      </c>
      <c r="D38" s="58">
        <v>850000</v>
      </c>
      <c r="E38" s="59">
        <v>850000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212500</v>
      </c>
      <c r="X38" s="59">
        <v>-212500</v>
      </c>
      <c r="Y38" s="60">
        <v>-100</v>
      </c>
      <c r="Z38" s="61">
        <v>850000</v>
      </c>
    </row>
    <row r="39" spans="1:26" ht="13.5">
      <c r="A39" s="57" t="s">
        <v>56</v>
      </c>
      <c r="B39" s="18">
        <v>19749243</v>
      </c>
      <c r="C39" s="18">
        <v>0</v>
      </c>
      <c r="D39" s="58">
        <v>31553386</v>
      </c>
      <c r="E39" s="59">
        <v>31553386</v>
      </c>
      <c r="F39" s="59">
        <v>62926662</v>
      </c>
      <c r="G39" s="59">
        <v>56513894</v>
      </c>
      <c r="H39" s="59">
        <v>37982419</v>
      </c>
      <c r="I39" s="59">
        <v>37982419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37982419</v>
      </c>
      <c r="W39" s="59">
        <v>7888347</v>
      </c>
      <c r="X39" s="59">
        <v>30094072</v>
      </c>
      <c r="Y39" s="60">
        <v>381.5</v>
      </c>
      <c r="Z39" s="61">
        <v>31553386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2394025</v>
      </c>
      <c r="C42" s="18">
        <v>0</v>
      </c>
      <c r="D42" s="58">
        <v>-19788923</v>
      </c>
      <c r="E42" s="59">
        <v>-19788923</v>
      </c>
      <c r="F42" s="59">
        <v>27971031</v>
      </c>
      <c r="G42" s="59">
        <v>-6367224</v>
      </c>
      <c r="H42" s="59">
        <v>-9480460</v>
      </c>
      <c r="I42" s="59">
        <v>12123347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12123347</v>
      </c>
      <c r="W42" s="59">
        <v>7349921</v>
      </c>
      <c r="X42" s="59">
        <v>4773426</v>
      </c>
      <c r="Y42" s="60">
        <v>64.95</v>
      </c>
      <c r="Z42" s="61">
        <v>-19788923</v>
      </c>
    </row>
    <row r="43" spans="1:26" ht="13.5">
      <c r="A43" s="57" t="s">
        <v>59</v>
      </c>
      <c r="B43" s="18">
        <v>-86353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3.5">
      <c r="A44" s="57" t="s">
        <v>60</v>
      </c>
      <c r="B44" s="18">
        <v>-529212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43314286</v>
      </c>
      <c r="C45" s="21">
        <v>0</v>
      </c>
      <c r="D45" s="98">
        <v>23525362</v>
      </c>
      <c r="E45" s="99">
        <v>23525362</v>
      </c>
      <c r="F45" s="99">
        <v>27971031</v>
      </c>
      <c r="G45" s="99">
        <v>21603807</v>
      </c>
      <c r="H45" s="99">
        <v>12123347</v>
      </c>
      <c r="I45" s="99">
        <v>12123347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12123347</v>
      </c>
      <c r="W45" s="99">
        <v>50664206</v>
      </c>
      <c r="X45" s="99">
        <v>-38540859</v>
      </c>
      <c r="Y45" s="100">
        <v>-76.07</v>
      </c>
      <c r="Z45" s="101">
        <v>23525362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727853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16725354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17453207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107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108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109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110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114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107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108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109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110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50524000</v>
      </c>
      <c r="E5" s="59">
        <v>50524000</v>
      </c>
      <c r="F5" s="59">
        <v>6509970</v>
      </c>
      <c r="G5" s="59">
        <v>2201615</v>
      </c>
      <c r="H5" s="59">
        <v>3424889</v>
      </c>
      <c r="I5" s="59">
        <v>12136474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12136474</v>
      </c>
      <c r="W5" s="59">
        <v>12631000</v>
      </c>
      <c r="X5" s="59">
        <v>-494526</v>
      </c>
      <c r="Y5" s="60">
        <v>-3.92</v>
      </c>
      <c r="Z5" s="61">
        <v>50524000</v>
      </c>
    </row>
    <row r="6" spans="1:26" ht="13.5">
      <c r="A6" s="57" t="s">
        <v>32</v>
      </c>
      <c r="B6" s="18">
        <v>0</v>
      </c>
      <c r="C6" s="18">
        <v>0</v>
      </c>
      <c r="D6" s="58">
        <v>351558000</v>
      </c>
      <c r="E6" s="59">
        <v>351558000</v>
      </c>
      <c r="F6" s="59">
        <v>26860405</v>
      </c>
      <c r="G6" s="59">
        <v>25277888</v>
      </c>
      <c r="H6" s="59">
        <v>28263445</v>
      </c>
      <c r="I6" s="59">
        <v>80401738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80401738</v>
      </c>
      <c r="W6" s="59">
        <v>87889500</v>
      </c>
      <c r="X6" s="59">
        <v>-7487762</v>
      </c>
      <c r="Y6" s="60">
        <v>-8.52</v>
      </c>
      <c r="Z6" s="61">
        <v>351558000</v>
      </c>
    </row>
    <row r="7" spans="1:26" ht="13.5">
      <c r="A7" s="57" t="s">
        <v>33</v>
      </c>
      <c r="B7" s="18">
        <v>0</v>
      </c>
      <c r="C7" s="18">
        <v>0</v>
      </c>
      <c r="D7" s="58">
        <v>500000</v>
      </c>
      <c r="E7" s="59">
        <v>500000</v>
      </c>
      <c r="F7" s="59">
        <v>15322</v>
      </c>
      <c r="G7" s="59">
        <v>58790</v>
      </c>
      <c r="H7" s="59">
        <v>38817</v>
      </c>
      <c r="I7" s="59">
        <v>112929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112929</v>
      </c>
      <c r="W7" s="59">
        <v>125000</v>
      </c>
      <c r="X7" s="59">
        <v>-12071</v>
      </c>
      <c r="Y7" s="60">
        <v>-9.66</v>
      </c>
      <c r="Z7" s="61">
        <v>500000</v>
      </c>
    </row>
    <row r="8" spans="1:26" ht="13.5">
      <c r="A8" s="57" t="s">
        <v>34</v>
      </c>
      <c r="B8" s="18">
        <v>0</v>
      </c>
      <c r="C8" s="18">
        <v>0</v>
      </c>
      <c r="D8" s="58">
        <v>170462000</v>
      </c>
      <c r="E8" s="59">
        <v>170462000</v>
      </c>
      <c r="F8" s="59">
        <v>64112000</v>
      </c>
      <c r="G8" s="59">
        <v>0</v>
      </c>
      <c r="H8" s="59">
        <v>0</v>
      </c>
      <c r="I8" s="59">
        <v>64112000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64112000</v>
      </c>
      <c r="W8" s="59">
        <v>42615500</v>
      </c>
      <c r="X8" s="59">
        <v>21496500</v>
      </c>
      <c r="Y8" s="60">
        <v>50.44</v>
      </c>
      <c r="Z8" s="61">
        <v>170462000</v>
      </c>
    </row>
    <row r="9" spans="1:26" ht="13.5">
      <c r="A9" s="57" t="s">
        <v>35</v>
      </c>
      <c r="B9" s="18">
        <v>0</v>
      </c>
      <c r="C9" s="18">
        <v>0</v>
      </c>
      <c r="D9" s="58">
        <v>19418000</v>
      </c>
      <c r="E9" s="59">
        <v>19418000</v>
      </c>
      <c r="F9" s="59">
        <v>1538086</v>
      </c>
      <c r="G9" s="59">
        <v>1961928</v>
      </c>
      <c r="H9" s="59">
        <v>1701300</v>
      </c>
      <c r="I9" s="59">
        <v>5201314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5201314</v>
      </c>
      <c r="W9" s="59">
        <v>4854500</v>
      </c>
      <c r="X9" s="59">
        <v>346814</v>
      </c>
      <c r="Y9" s="60">
        <v>7.14</v>
      </c>
      <c r="Z9" s="61">
        <v>19418000</v>
      </c>
    </row>
    <row r="10" spans="1:26" ht="25.5">
      <c r="A10" s="62" t="s">
        <v>99</v>
      </c>
      <c r="B10" s="63">
        <f>SUM(B5:B9)</f>
        <v>0</v>
      </c>
      <c r="C10" s="63">
        <f>SUM(C5:C9)</f>
        <v>0</v>
      </c>
      <c r="D10" s="64">
        <f aca="true" t="shared" si="0" ref="D10:Z10">SUM(D5:D9)</f>
        <v>592462000</v>
      </c>
      <c r="E10" s="65">
        <f t="shared" si="0"/>
        <v>592462000</v>
      </c>
      <c r="F10" s="65">
        <f t="shared" si="0"/>
        <v>99035783</v>
      </c>
      <c r="G10" s="65">
        <f t="shared" si="0"/>
        <v>29500221</v>
      </c>
      <c r="H10" s="65">
        <f t="shared" si="0"/>
        <v>33428451</v>
      </c>
      <c r="I10" s="65">
        <f t="shared" si="0"/>
        <v>161964455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161964455</v>
      </c>
      <c r="W10" s="65">
        <f t="shared" si="0"/>
        <v>148115500</v>
      </c>
      <c r="X10" s="65">
        <f t="shared" si="0"/>
        <v>13848955</v>
      </c>
      <c r="Y10" s="66">
        <f>+IF(W10&lt;&gt;0,(X10/W10)*100,0)</f>
        <v>9.350105154423407</v>
      </c>
      <c r="Z10" s="67">
        <f t="shared" si="0"/>
        <v>592462000</v>
      </c>
    </row>
    <row r="11" spans="1:26" ht="13.5">
      <c r="A11" s="57" t="s">
        <v>36</v>
      </c>
      <c r="B11" s="18">
        <v>0</v>
      </c>
      <c r="C11" s="18">
        <v>0</v>
      </c>
      <c r="D11" s="58">
        <v>178254000</v>
      </c>
      <c r="E11" s="59">
        <v>178254000</v>
      </c>
      <c r="F11" s="59">
        <v>13592667</v>
      </c>
      <c r="G11" s="59">
        <v>13186558</v>
      </c>
      <c r="H11" s="59">
        <v>12901218</v>
      </c>
      <c r="I11" s="59">
        <v>39680443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39680443</v>
      </c>
      <c r="W11" s="59">
        <v>44563500</v>
      </c>
      <c r="X11" s="59">
        <v>-4883057</v>
      </c>
      <c r="Y11" s="60">
        <v>-10.96</v>
      </c>
      <c r="Z11" s="61">
        <v>178254000</v>
      </c>
    </row>
    <row r="12" spans="1:26" ht="13.5">
      <c r="A12" s="57" t="s">
        <v>37</v>
      </c>
      <c r="B12" s="18">
        <v>0</v>
      </c>
      <c r="C12" s="18">
        <v>0</v>
      </c>
      <c r="D12" s="58">
        <v>16036000</v>
      </c>
      <c r="E12" s="59">
        <v>16036000</v>
      </c>
      <c r="F12" s="59">
        <v>1220545</v>
      </c>
      <c r="G12" s="59">
        <v>1220545</v>
      </c>
      <c r="H12" s="59">
        <v>1220545</v>
      </c>
      <c r="I12" s="59">
        <v>3661635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3661635</v>
      </c>
      <c r="W12" s="59">
        <v>4009000</v>
      </c>
      <c r="X12" s="59">
        <v>-347365</v>
      </c>
      <c r="Y12" s="60">
        <v>-8.66</v>
      </c>
      <c r="Z12" s="61">
        <v>16036000</v>
      </c>
    </row>
    <row r="13" spans="1:26" ht="13.5">
      <c r="A13" s="57" t="s">
        <v>100</v>
      </c>
      <c r="B13" s="18">
        <v>0</v>
      </c>
      <c r="C13" s="18">
        <v>0</v>
      </c>
      <c r="D13" s="58">
        <v>28893000</v>
      </c>
      <c r="E13" s="59">
        <v>28893000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7223250</v>
      </c>
      <c r="X13" s="59">
        <v>-7223250</v>
      </c>
      <c r="Y13" s="60">
        <v>-100</v>
      </c>
      <c r="Z13" s="61">
        <v>28893000</v>
      </c>
    </row>
    <row r="14" spans="1:26" ht="13.5">
      <c r="A14" s="57" t="s">
        <v>38</v>
      </c>
      <c r="B14" s="18">
        <v>0</v>
      </c>
      <c r="C14" s="18">
        <v>0</v>
      </c>
      <c r="D14" s="58">
        <v>5275000</v>
      </c>
      <c r="E14" s="59">
        <v>5275000</v>
      </c>
      <c r="F14" s="59">
        <v>838761</v>
      </c>
      <c r="G14" s="59">
        <v>0</v>
      </c>
      <c r="H14" s="59">
        <v>515729</v>
      </c>
      <c r="I14" s="59">
        <v>1354490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1354490</v>
      </c>
      <c r="W14" s="59">
        <v>1318750</v>
      </c>
      <c r="X14" s="59">
        <v>35740</v>
      </c>
      <c r="Y14" s="60">
        <v>2.71</v>
      </c>
      <c r="Z14" s="61">
        <v>5275000</v>
      </c>
    </row>
    <row r="15" spans="1:26" ht="13.5">
      <c r="A15" s="57" t="s">
        <v>39</v>
      </c>
      <c r="B15" s="18">
        <v>0</v>
      </c>
      <c r="C15" s="18">
        <v>0</v>
      </c>
      <c r="D15" s="58">
        <v>176880000</v>
      </c>
      <c r="E15" s="59">
        <v>176880000</v>
      </c>
      <c r="F15" s="59">
        <v>-4915437</v>
      </c>
      <c r="G15" s="59">
        <v>15831340</v>
      </c>
      <c r="H15" s="59">
        <v>8459397</v>
      </c>
      <c r="I15" s="59">
        <v>19375300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19375300</v>
      </c>
      <c r="W15" s="59">
        <v>44220000</v>
      </c>
      <c r="X15" s="59">
        <v>-24844700</v>
      </c>
      <c r="Y15" s="60">
        <v>-56.18</v>
      </c>
      <c r="Z15" s="61">
        <v>176880000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177094000</v>
      </c>
      <c r="E17" s="59">
        <v>177094000</v>
      </c>
      <c r="F17" s="59">
        <v>-270756</v>
      </c>
      <c r="G17" s="59">
        <v>5164750</v>
      </c>
      <c r="H17" s="59">
        <v>4936130</v>
      </c>
      <c r="I17" s="59">
        <v>9830124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9830124</v>
      </c>
      <c r="W17" s="59">
        <v>44273500</v>
      </c>
      <c r="X17" s="59">
        <v>-34443376</v>
      </c>
      <c r="Y17" s="60">
        <v>-77.8</v>
      </c>
      <c r="Z17" s="61">
        <v>177094000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582432000</v>
      </c>
      <c r="E18" s="72">
        <f t="shared" si="1"/>
        <v>582432000</v>
      </c>
      <c r="F18" s="72">
        <f t="shared" si="1"/>
        <v>10465780</v>
      </c>
      <c r="G18" s="72">
        <f t="shared" si="1"/>
        <v>35403193</v>
      </c>
      <c r="H18" s="72">
        <f t="shared" si="1"/>
        <v>28033019</v>
      </c>
      <c r="I18" s="72">
        <f t="shared" si="1"/>
        <v>73901992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73901992</v>
      </c>
      <c r="W18" s="72">
        <f t="shared" si="1"/>
        <v>145608000</v>
      </c>
      <c r="X18" s="72">
        <f t="shared" si="1"/>
        <v>-71706008</v>
      </c>
      <c r="Y18" s="66">
        <f>+IF(W18&lt;&gt;0,(X18/W18)*100,0)</f>
        <v>-49.24592604801934</v>
      </c>
      <c r="Z18" s="73">
        <f t="shared" si="1"/>
        <v>582432000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10030000</v>
      </c>
      <c r="E19" s="76">
        <f t="shared" si="2"/>
        <v>10030000</v>
      </c>
      <c r="F19" s="76">
        <f t="shared" si="2"/>
        <v>88570003</v>
      </c>
      <c r="G19" s="76">
        <f t="shared" si="2"/>
        <v>-5902972</v>
      </c>
      <c r="H19" s="76">
        <f t="shared" si="2"/>
        <v>5395432</v>
      </c>
      <c r="I19" s="76">
        <f t="shared" si="2"/>
        <v>88062463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88062463</v>
      </c>
      <c r="W19" s="76">
        <f>IF(E10=E18,0,W10-W18)</f>
        <v>2507500</v>
      </c>
      <c r="X19" s="76">
        <f t="shared" si="2"/>
        <v>85554963</v>
      </c>
      <c r="Y19" s="77">
        <f>+IF(W19&lt;&gt;0,(X19/W19)*100,0)</f>
        <v>3411.962632103689</v>
      </c>
      <c r="Z19" s="78">
        <f t="shared" si="2"/>
        <v>10030000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10030000</v>
      </c>
      <c r="E22" s="87">
        <f t="shared" si="3"/>
        <v>10030000</v>
      </c>
      <c r="F22" s="87">
        <f t="shared" si="3"/>
        <v>88570003</v>
      </c>
      <c r="G22" s="87">
        <f t="shared" si="3"/>
        <v>-5902972</v>
      </c>
      <c r="H22" s="87">
        <f t="shared" si="3"/>
        <v>5395432</v>
      </c>
      <c r="I22" s="87">
        <f t="shared" si="3"/>
        <v>88062463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88062463</v>
      </c>
      <c r="W22" s="87">
        <f t="shared" si="3"/>
        <v>2507500</v>
      </c>
      <c r="X22" s="87">
        <f t="shared" si="3"/>
        <v>85554963</v>
      </c>
      <c r="Y22" s="88">
        <f>+IF(W22&lt;&gt;0,(X22/W22)*100,0)</f>
        <v>3411.962632103689</v>
      </c>
      <c r="Z22" s="89">
        <f t="shared" si="3"/>
        <v>10030000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10030000</v>
      </c>
      <c r="E24" s="76">
        <f t="shared" si="4"/>
        <v>10030000</v>
      </c>
      <c r="F24" s="76">
        <f t="shared" si="4"/>
        <v>88570003</v>
      </c>
      <c r="G24" s="76">
        <f t="shared" si="4"/>
        <v>-5902972</v>
      </c>
      <c r="H24" s="76">
        <f t="shared" si="4"/>
        <v>5395432</v>
      </c>
      <c r="I24" s="76">
        <f t="shared" si="4"/>
        <v>88062463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88062463</v>
      </c>
      <c r="W24" s="76">
        <f t="shared" si="4"/>
        <v>2507500</v>
      </c>
      <c r="X24" s="76">
        <f t="shared" si="4"/>
        <v>85554963</v>
      </c>
      <c r="Y24" s="77">
        <f>+IF(W24&lt;&gt;0,(X24/W24)*100,0)</f>
        <v>3411.962632103689</v>
      </c>
      <c r="Z24" s="78">
        <f t="shared" si="4"/>
        <v>10030000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95524263</v>
      </c>
      <c r="E27" s="99">
        <v>95524263</v>
      </c>
      <c r="F27" s="99">
        <v>0</v>
      </c>
      <c r="G27" s="99">
        <v>0</v>
      </c>
      <c r="H27" s="99">
        <v>1445708</v>
      </c>
      <c r="I27" s="99">
        <v>1445708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1445708</v>
      </c>
      <c r="W27" s="99">
        <v>23881066</v>
      </c>
      <c r="X27" s="99">
        <v>-22435358</v>
      </c>
      <c r="Y27" s="100">
        <v>-93.95</v>
      </c>
      <c r="Z27" s="101">
        <v>95524263</v>
      </c>
    </row>
    <row r="28" spans="1:26" ht="13.5">
      <c r="A28" s="102" t="s">
        <v>44</v>
      </c>
      <c r="B28" s="18">
        <v>0</v>
      </c>
      <c r="C28" s="18">
        <v>0</v>
      </c>
      <c r="D28" s="58">
        <v>95524263</v>
      </c>
      <c r="E28" s="59">
        <v>95524263</v>
      </c>
      <c r="F28" s="59">
        <v>0</v>
      </c>
      <c r="G28" s="59">
        <v>0</v>
      </c>
      <c r="H28" s="59">
        <v>375</v>
      </c>
      <c r="I28" s="59">
        <v>375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375</v>
      </c>
      <c r="W28" s="59">
        <v>23881066</v>
      </c>
      <c r="X28" s="59">
        <v>-23880691</v>
      </c>
      <c r="Y28" s="60">
        <v>-100</v>
      </c>
      <c r="Z28" s="61">
        <v>95524263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23603</v>
      </c>
      <c r="I31" s="59">
        <v>23603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23603</v>
      </c>
      <c r="W31" s="59">
        <v>0</v>
      </c>
      <c r="X31" s="59">
        <v>23603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95524263</v>
      </c>
      <c r="E32" s="99">
        <f t="shared" si="5"/>
        <v>95524263</v>
      </c>
      <c r="F32" s="99">
        <f t="shared" si="5"/>
        <v>0</v>
      </c>
      <c r="G32" s="99">
        <f t="shared" si="5"/>
        <v>0</v>
      </c>
      <c r="H32" s="99">
        <f t="shared" si="5"/>
        <v>23978</v>
      </c>
      <c r="I32" s="99">
        <f t="shared" si="5"/>
        <v>23978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23978</v>
      </c>
      <c r="W32" s="99">
        <f t="shared" si="5"/>
        <v>23881066</v>
      </c>
      <c r="X32" s="99">
        <f t="shared" si="5"/>
        <v>-23857088</v>
      </c>
      <c r="Y32" s="100">
        <f>+IF(W32&lt;&gt;0,(X32/W32)*100,0)</f>
        <v>-99.89959409684643</v>
      </c>
      <c r="Z32" s="101">
        <f t="shared" si="5"/>
        <v>95524263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112900130</v>
      </c>
      <c r="C35" s="18">
        <v>0</v>
      </c>
      <c r="D35" s="58">
        <v>97533000</v>
      </c>
      <c r="E35" s="59">
        <v>97533000</v>
      </c>
      <c r="F35" s="59">
        <v>0</v>
      </c>
      <c r="G35" s="59">
        <v>34995738</v>
      </c>
      <c r="H35" s="59">
        <v>33706007</v>
      </c>
      <c r="I35" s="59">
        <v>33706007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33706007</v>
      </c>
      <c r="W35" s="59">
        <v>24383250</v>
      </c>
      <c r="X35" s="59">
        <v>9322757</v>
      </c>
      <c r="Y35" s="60">
        <v>38.23</v>
      </c>
      <c r="Z35" s="61">
        <v>97533000</v>
      </c>
    </row>
    <row r="36" spans="1:26" ht="13.5">
      <c r="A36" s="57" t="s">
        <v>53</v>
      </c>
      <c r="B36" s="18">
        <v>2621326716</v>
      </c>
      <c r="C36" s="18">
        <v>0</v>
      </c>
      <c r="D36" s="58">
        <v>992969000</v>
      </c>
      <c r="E36" s="59">
        <v>992969000</v>
      </c>
      <c r="F36" s="59">
        <v>0</v>
      </c>
      <c r="G36" s="59">
        <v>10125364</v>
      </c>
      <c r="H36" s="59">
        <v>10125364</v>
      </c>
      <c r="I36" s="59">
        <v>10125364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10125364</v>
      </c>
      <c r="W36" s="59">
        <v>248242250</v>
      </c>
      <c r="X36" s="59">
        <v>-238116886</v>
      </c>
      <c r="Y36" s="60">
        <v>-95.92</v>
      </c>
      <c r="Z36" s="61">
        <v>992969000</v>
      </c>
    </row>
    <row r="37" spans="1:26" ht="13.5">
      <c r="A37" s="57" t="s">
        <v>54</v>
      </c>
      <c r="B37" s="18">
        <v>161023180</v>
      </c>
      <c r="C37" s="18">
        <v>0</v>
      </c>
      <c r="D37" s="58">
        <v>87868000</v>
      </c>
      <c r="E37" s="59">
        <v>87868000</v>
      </c>
      <c r="F37" s="59">
        <v>0</v>
      </c>
      <c r="G37" s="59">
        <v>34988936</v>
      </c>
      <c r="H37" s="59">
        <v>33699205</v>
      </c>
      <c r="I37" s="59">
        <v>33699205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33699205</v>
      </c>
      <c r="W37" s="59">
        <v>21967000</v>
      </c>
      <c r="X37" s="59">
        <v>11732205</v>
      </c>
      <c r="Y37" s="60">
        <v>53.41</v>
      </c>
      <c r="Z37" s="61">
        <v>87868000</v>
      </c>
    </row>
    <row r="38" spans="1:26" ht="13.5">
      <c r="A38" s="57" t="s">
        <v>55</v>
      </c>
      <c r="B38" s="18">
        <v>113994570</v>
      </c>
      <c r="C38" s="18">
        <v>0</v>
      </c>
      <c r="D38" s="58">
        <v>22134000</v>
      </c>
      <c r="E38" s="59">
        <v>22134000</v>
      </c>
      <c r="F38" s="59">
        <v>0</v>
      </c>
      <c r="G38" s="59">
        <v>2649126</v>
      </c>
      <c r="H38" s="59">
        <v>2649126</v>
      </c>
      <c r="I38" s="59">
        <v>2649126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2649126</v>
      </c>
      <c r="W38" s="59">
        <v>5533500</v>
      </c>
      <c r="X38" s="59">
        <v>-2884374</v>
      </c>
      <c r="Y38" s="60">
        <v>-52.13</v>
      </c>
      <c r="Z38" s="61">
        <v>22134000</v>
      </c>
    </row>
    <row r="39" spans="1:26" ht="13.5">
      <c r="A39" s="57" t="s">
        <v>56</v>
      </c>
      <c r="B39" s="18">
        <v>2459209096</v>
      </c>
      <c r="C39" s="18">
        <v>0</v>
      </c>
      <c r="D39" s="58">
        <v>980500000</v>
      </c>
      <c r="E39" s="59">
        <v>980500000</v>
      </c>
      <c r="F39" s="59">
        <v>0</v>
      </c>
      <c r="G39" s="59">
        <v>7483040</v>
      </c>
      <c r="H39" s="59">
        <v>7483040</v>
      </c>
      <c r="I39" s="59">
        <v>7483040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7483040</v>
      </c>
      <c r="W39" s="59">
        <v>245125000</v>
      </c>
      <c r="X39" s="59">
        <v>-237641960</v>
      </c>
      <c r="Y39" s="60">
        <v>-96.95</v>
      </c>
      <c r="Z39" s="61">
        <v>980500000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65543487</v>
      </c>
      <c r="C42" s="18">
        <v>0</v>
      </c>
      <c r="D42" s="58">
        <v>6803992</v>
      </c>
      <c r="E42" s="59">
        <v>6803992</v>
      </c>
      <c r="F42" s="59">
        <v>33986061</v>
      </c>
      <c r="G42" s="59">
        <v>202875</v>
      </c>
      <c r="H42" s="59">
        <v>-182885</v>
      </c>
      <c r="I42" s="59">
        <v>34006051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34006051</v>
      </c>
      <c r="W42" s="59">
        <v>25495266</v>
      </c>
      <c r="X42" s="59">
        <v>8510785</v>
      </c>
      <c r="Y42" s="60">
        <v>33.38</v>
      </c>
      <c r="Z42" s="61">
        <v>6803992</v>
      </c>
    </row>
    <row r="43" spans="1:26" ht="13.5">
      <c r="A43" s="57" t="s">
        <v>59</v>
      </c>
      <c r="B43" s="18">
        <v>-68518295</v>
      </c>
      <c r="C43" s="18">
        <v>0</v>
      </c>
      <c r="D43" s="58">
        <v>0</v>
      </c>
      <c r="E43" s="59">
        <v>0</v>
      </c>
      <c r="F43" s="59">
        <v>-5213509</v>
      </c>
      <c r="G43" s="59">
        <v>-4855844</v>
      </c>
      <c r="H43" s="59">
        <v>0</v>
      </c>
      <c r="I43" s="59">
        <v>-10069353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-10069353</v>
      </c>
      <c r="W43" s="59">
        <v>0</v>
      </c>
      <c r="X43" s="59">
        <v>-10069353</v>
      </c>
      <c r="Y43" s="60">
        <v>0</v>
      </c>
      <c r="Z43" s="61">
        <v>0</v>
      </c>
    </row>
    <row r="44" spans="1:26" ht="13.5">
      <c r="A44" s="57" t="s">
        <v>60</v>
      </c>
      <c r="B44" s="18">
        <v>-3180970</v>
      </c>
      <c r="C44" s="18">
        <v>0</v>
      </c>
      <c r="D44" s="58">
        <v>-3900000</v>
      </c>
      <c r="E44" s="59">
        <v>-3900000</v>
      </c>
      <c r="F44" s="59">
        <v>3000000</v>
      </c>
      <c r="G44" s="59">
        <v>-10521000</v>
      </c>
      <c r="H44" s="59">
        <v>-4000000</v>
      </c>
      <c r="I44" s="59">
        <v>-11521000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-11521000</v>
      </c>
      <c r="W44" s="59">
        <v>-975000</v>
      </c>
      <c r="X44" s="59">
        <v>-10546000</v>
      </c>
      <c r="Y44" s="60">
        <v>1081.64</v>
      </c>
      <c r="Z44" s="61">
        <v>-3900000</v>
      </c>
    </row>
    <row r="45" spans="1:26" ht="13.5">
      <c r="A45" s="69" t="s">
        <v>61</v>
      </c>
      <c r="B45" s="21">
        <v>9591188</v>
      </c>
      <c r="C45" s="21">
        <v>0</v>
      </c>
      <c r="D45" s="98">
        <v>2903992</v>
      </c>
      <c r="E45" s="99">
        <v>2903992</v>
      </c>
      <c r="F45" s="99">
        <v>32781278</v>
      </c>
      <c r="G45" s="99">
        <v>17607309</v>
      </c>
      <c r="H45" s="99">
        <v>13424424</v>
      </c>
      <c r="I45" s="99">
        <v>13424424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13424424</v>
      </c>
      <c r="W45" s="99">
        <v>24520266</v>
      </c>
      <c r="X45" s="99">
        <v>-11095842</v>
      </c>
      <c r="Y45" s="100">
        <v>-45.25</v>
      </c>
      <c r="Z45" s="101">
        <v>2903992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22854102</v>
      </c>
      <c r="C51" s="51">
        <v>0</v>
      </c>
      <c r="D51" s="128">
        <v>27665555</v>
      </c>
      <c r="E51" s="53">
        <v>11022200</v>
      </c>
      <c r="F51" s="53">
        <v>0</v>
      </c>
      <c r="G51" s="53">
        <v>0</v>
      </c>
      <c r="H51" s="53">
        <v>0</v>
      </c>
      <c r="I51" s="53">
        <v>6560211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11471919</v>
      </c>
      <c r="Y51" s="53">
        <v>26353572</v>
      </c>
      <c r="Z51" s="129">
        <v>105927559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76.68197758682525</v>
      </c>
      <c r="E58" s="7">
        <f t="shared" si="6"/>
        <v>76.68197758682525</v>
      </c>
      <c r="F58" s="7">
        <f t="shared" si="6"/>
        <v>81.88573827108169</v>
      </c>
      <c r="G58" s="7">
        <f t="shared" si="6"/>
        <v>113.1579062585322</v>
      </c>
      <c r="H58" s="7">
        <f t="shared" si="6"/>
        <v>96.00757364930682</v>
      </c>
      <c r="I58" s="7">
        <f t="shared" si="6"/>
        <v>96.02140405884029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96.02140405884029</v>
      </c>
      <c r="W58" s="7">
        <f t="shared" si="6"/>
        <v>72.92215229364109</v>
      </c>
      <c r="X58" s="7">
        <f t="shared" si="6"/>
        <v>0</v>
      </c>
      <c r="Y58" s="7">
        <f t="shared" si="6"/>
        <v>0</v>
      </c>
      <c r="Z58" s="8">
        <f t="shared" si="6"/>
        <v>76.68197758682525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33.898159284912225</v>
      </c>
      <c r="G59" s="10">
        <f t="shared" si="7"/>
        <v>139.35910683748068</v>
      </c>
      <c r="H59" s="10">
        <f t="shared" si="7"/>
        <v>174.21601108824257</v>
      </c>
      <c r="I59" s="10">
        <f t="shared" si="7"/>
        <v>92.62670525228333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92.62670525228333</v>
      </c>
      <c r="W59" s="10">
        <f t="shared" si="7"/>
        <v>116.38820362599954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74.4214405588836</v>
      </c>
      <c r="E60" s="13">
        <f t="shared" si="7"/>
        <v>74.4214405588836</v>
      </c>
      <c r="F60" s="13">
        <f t="shared" si="7"/>
        <v>94.30614691029416</v>
      </c>
      <c r="G60" s="13">
        <f t="shared" si="7"/>
        <v>112.16583046811506</v>
      </c>
      <c r="H60" s="13">
        <f t="shared" si="7"/>
        <v>87.15833827051162</v>
      </c>
      <c r="I60" s="13">
        <f t="shared" si="7"/>
        <v>97.40848512503548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97.40848512503548</v>
      </c>
      <c r="W60" s="13">
        <f t="shared" si="7"/>
        <v>67.71257658764699</v>
      </c>
      <c r="X60" s="13">
        <f t="shared" si="7"/>
        <v>0</v>
      </c>
      <c r="Y60" s="13">
        <f t="shared" si="7"/>
        <v>0</v>
      </c>
      <c r="Z60" s="14">
        <f t="shared" si="7"/>
        <v>74.4214405588836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61.44407055817105</v>
      </c>
      <c r="E61" s="13">
        <f t="shared" si="7"/>
        <v>61.44407055817105</v>
      </c>
      <c r="F61" s="13">
        <f t="shared" si="7"/>
        <v>91.39427503404724</v>
      </c>
      <c r="G61" s="13">
        <f t="shared" si="7"/>
        <v>105.9509118816212</v>
      </c>
      <c r="H61" s="13">
        <f t="shared" si="7"/>
        <v>89.51059969905415</v>
      </c>
      <c r="I61" s="13">
        <f t="shared" si="7"/>
        <v>95.75415798903568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95.75415798903568</v>
      </c>
      <c r="W61" s="13">
        <f t="shared" si="7"/>
        <v>57.28349326404432</v>
      </c>
      <c r="X61" s="13">
        <f t="shared" si="7"/>
        <v>0</v>
      </c>
      <c r="Y61" s="13">
        <f t="shared" si="7"/>
        <v>0</v>
      </c>
      <c r="Z61" s="14">
        <f t="shared" si="7"/>
        <v>61.44407055817105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99.99878373611939</v>
      </c>
      <c r="E62" s="13">
        <f t="shared" si="7"/>
        <v>99.99878373611939</v>
      </c>
      <c r="F62" s="13">
        <f t="shared" si="7"/>
        <v>79.43464143057727</v>
      </c>
      <c r="G62" s="13">
        <f t="shared" si="7"/>
        <v>189.33150930811152</v>
      </c>
      <c r="H62" s="13">
        <f t="shared" si="7"/>
        <v>84.01876583066772</v>
      </c>
      <c r="I62" s="13">
        <f t="shared" si="7"/>
        <v>101.48760726392237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101.48760726392237</v>
      </c>
      <c r="W62" s="13">
        <f t="shared" si="7"/>
        <v>83.11460854547002</v>
      </c>
      <c r="X62" s="13">
        <f t="shared" si="7"/>
        <v>0</v>
      </c>
      <c r="Y62" s="13">
        <f t="shared" si="7"/>
        <v>0</v>
      </c>
      <c r="Z62" s="14">
        <f t="shared" si="7"/>
        <v>99.99878373611939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99.99849036959917</v>
      </c>
      <c r="E63" s="13">
        <f t="shared" si="7"/>
        <v>99.99849036959917</v>
      </c>
      <c r="F63" s="13">
        <f t="shared" si="7"/>
        <v>55.624444427065825</v>
      </c>
      <c r="G63" s="13">
        <f t="shared" si="7"/>
        <v>65.83359208407788</v>
      </c>
      <c r="H63" s="13">
        <f t="shared" si="7"/>
        <v>47.84115549007612</v>
      </c>
      <c r="I63" s="13">
        <f t="shared" si="7"/>
        <v>56.4710370214298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56.4710370214298</v>
      </c>
      <c r="W63" s="13">
        <f t="shared" si="7"/>
        <v>99.99849036959917</v>
      </c>
      <c r="X63" s="13">
        <f t="shared" si="7"/>
        <v>0</v>
      </c>
      <c r="Y63" s="13">
        <f t="shared" si="7"/>
        <v>0</v>
      </c>
      <c r="Z63" s="14">
        <f t="shared" si="7"/>
        <v>99.99849036959917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100.00251129316284</v>
      </c>
      <c r="E64" s="13">
        <f t="shared" si="7"/>
        <v>100.00251129316284</v>
      </c>
      <c r="F64" s="13">
        <f t="shared" si="7"/>
        <v>61.29895200821039</v>
      </c>
      <c r="G64" s="13">
        <f t="shared" si="7"/>
        <v>68.82547718422494</v>
      </c>
      <c r="H64" s="13">
        <f t="shared" si="7"/>
        <v>51.3036260970134</v>
      </c>
      <c r="I64" s="13">
        <f t="shared" si="7"/>
        <v>60.47213251822187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60.47213251822187</v>
      </c>
      <c r="W64" s="13">
        <f t="shared" si="7"/>
        <v>100.00251129316284</v>
      </c>
      <c r="X64" s="13">
        <f t="shared" si="7"/>
        <v>0</v>
      </c>
      <c r="Y64" s="13">
        <f t="shared" si="7"/>
        <v>0</v>
      </c>
      <c r="Z64" s="14">
        <f t="shared" si="7"/>
        <v>100.00251129316284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25.864039939488826</v>
      </c>
      <c r="G66" s="16">
        <f t="shared" si="7"/>
        <v>28.586656845479702</v>
      </c>
      <c r="H66" s="16">
        <f t="shared" si="7"/>
        <v>44.78279319094396</v>
      </c>
      <c r="I66" s="16">
        <f t="shared" si="7"/>
        <v>32.70946338301425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32.70946338301425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/>
      <c r="C67" s="23"/>
      <c r="D67" s="24">
        <v>407082000</v>
      </c>
      <c r="E67" s="25">
        <v>407082000</v>
      </c>
      <c r="F67" s="25">
        <v>33749148</v>
      </c>
      <c r="G67" s="25">
        <v>27865064</v>
      </c>
      <c r="H67" s="25">
        <v>32034755</v>
      </c>
      <c r="I67" s="25">
        <v>93648967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93648967</v>
      </c>
      <c r="W67" s="25">
        <v>101770500</v>
      </c>
      <c r="X67" s="25"/>
      <c r="Y67" s="24"/>
      <c r="Z67" s="26">
        <v>407082000</v>
      </c>
    </row>
    <row r="68" spans="1:26" ht="13.5" hidden="1">
      <c r="A68" s="36" t="s">
        <v>31</v>
      </c>
      <c r="B68" s="18"/>
      <c r="C68" s="18"/>
      <c r="D68" s="19">
        <v>50524000</v>
      </c>
      <c r="E68" s="20">
        <v>50524000</v>
      </c>
      <c r="F68" s="20">
        <v>6509970</v>
      </c>
      <c r="G68" s="20">
        <v>2201615</v>
      </c>
      <c r="H68" s="20">
        <v>3424889</v>
      </c>
      <c r="I68" s="20">
        <v>12136474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12136474</v>
      </c>
      <c r="W68" s="20">
        <v>12631000</v>
      </c>
      <c r="X68" s="20"/>
      <c r="Y68" s="19"/>
      <c r="Z68" s="22">
        <v>50524000</v>
      </c>
    </row>
    <row r="69" spans="1:26" ht="13.5" hidden="1">
      <c r="A69" s="37" t="s">
        <v>32</v>
      </c>
      <c r="B69" s="18"/>
      <c r="C69" s="18"/>
      <c r="D69" s="19">
        <v>351558000</v>
      </c>
      <c r="E69" s="20">
        <v>351558000</v>
      </c>
      <c r="F69" s="20">
        <v>26860405</v>
      </c>
      <c r="G69" s="20">
        <v>25277888</v>
      </c>
      <c r="H69" s="20">
        <v>28263445</v>
      </c>
      <c r="I69" s="20">
        <v>80401738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80401738</v>
      </c>
      <c r="W69" s="20">
        <v>87889500</v>
      </c>
      <c r="X69" s="20"/>
      <c r="Y69" s="19"/>
      <c r="Z69" s="22">
        <v>351558000</v>
      </c>
    </row>
    <row r="70" spans="1:26" ht="13.5" hidden="1">
      <c r="A70" s="38" t="s">
        <v>107</v>
      </c>
      <c r="B70" s="18"/>
      <c r="C70" s="18"/>
      <c r="D70" s="19">
        <v>233226000</v>
      </c>
      <c r="E70" s="20">
        <v>233226000</v>
      </c>
      <c r="F70" s="20">
        <v>19402456</v>
      </c>
      <c r="G70" s="20">
        <v>19848958</v>
      </c>
      <c r="H70" s="20">
        <v>18867847</v>
      </c>
      <c r="I70" s="20">
        <v>58119261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58119261</v>
      </c>
      <c r="W70" s="20">
        <v>58306500</v>
      </c>
      <c r="X70" s="20"/>
      <c r="Y70" s="19"/>
      <c r="Z70" s="22">
        <v>233226000</v>
      </c>
    </row>
    <row r="71" spans="1:26" ht="13.5" hidden="1">
      <c r="A71" s="38" t="s">
        <v>108</v>
      </c>
      <c r="B71" s="18"/>
      <c r="C71" s="18"/>
      <c r="D71" s="19">
        <v>82219000</v>
      </c>
      <c r="E71" s="20">
        <v>82219000</v>
      </c>
      <c r="F71" s="20">
        <v>4442738</v>
      </c>
      <c r="G71" s="20">
        <v>2382277</v>
      </c>
      <c r="H71" s="20">
        <v>6370941</v>
      </c>
      <c r="I71" s="20">
        <v>13195956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13195956</v>
      </c>
      <c r="W71" s="20">
        <v>20554750</v>
      </c>
      <c r="X71" s="20"/>
      <c r="Y71" s="19"/>
      <c r="Z71" s="22">
        <v>82219000</v>
      </c>
    </row>
    <row r="72" spans="1:26" ht="13.5" hidden="1">
      <c r="A72" s="38" t="s">
        <v>109</v>
      </c>
      <c r="B72" s="18"/>
      <c r="C72" s="18"/>
      <c r="D72" s="19">
        <v>23052000</v>
      </c>
      <c r="E72" s="20">
        <v>23052000</v>
      </c>
      <c r="F72" s="20">
        <v>1918065</v>
      </c>
      <c r="G72" s="20">
        <v>1945244</v>
      </c>
      <c r="H72" s="20">
        <v>1922232</v>
      </c>
      <c r="I72" s="20">
        <v>5785541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5785541</v>
      </c>
      <c r="W72" s="20">
        <v>5763000</v>
      </c>
      <c r="X72" s="20"/>
      <c r="Y72" s="19"/>
      <c r="Z72" s="22">
        <v>23052000</v>
      </c>
    </row>
    <row r="73" spans="1:26" ht="13.5" hidden="1">
      <c r="A73" s="38" t="s">
        <v>110</v>
      </c>
      <c r="B73" s="18"/>
      <c r="C73" s="18"/>
      <c r="D73" s="19">
        <v>13061000</v>
      </c>
      <c r="E73" s="20">
        <v>13061000</v>
      </c>
      <c r="F73" s="20">
        <v>1097146</v>
      </c>
      <c r="G73" s="20">
        <v>1101409</v>
      </c>
      <c r="H73" s="20">
        <v>1102425</v>
      </c>
      <c r="I73" s="20">
        <v>3300980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3300980</v>
      </c>
      <c r="W73" s="20">
        <v>3265250</v>
      </c>
      <c r="X73" s="20"/>
      <c r="Y73" s="19"/>
      <c r="Z73" s="22">
        <v>13061000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>
        <v>5000000</v>
      </c>
      <c r="E75" s="29">
        <v>5000000</v>
      </c>
      <c r="F75" s="29">
        <v>378773</v>
      </c>
      <c r="G75" s="29">
        <v>385561</v>
      </c>
      <c r="H75" s="29">
        <v>346421</v>
      </c>
      <c r="I75" s="29">
        <v>1110755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1110755</v>
      </c>
      <c r="W75" s="29">
        <v>1250000</v>
      </c>
      <c r="X75" s="29"/>
      <c r="Y75" s="28"/>
      <c r="Z75" s="30">
        <v>5000000</v>
      </c>
    </row>
    <row r="76" spans="1:26" ht="13.5" hidden="1">
      <c r="A76" s="41" t="s">
        <v>114</v>
      </c>
      <c r="B76" s="31">
        <v>342661190</v>
      </c>
      <c r="C76" s="31"/>
      <c r="D76" s="32">
        <v>312158528</v>
      </c>
      <c r="E76" s="33">
        <v>312158528</v>
      </c>
      <c r="F76" s="33">
        <v>27635739</v>
      </c>
      <c r="G76" s="33">
        <v>31531523</v>
      </c>
      <c r="H76" s="33">
        <v>30755791</v>
      </c>
      <c r="I76" s="33">
        <v>89923053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89923053</v>
      </c>
      <c r="W76" s="33">
        <v>74213239</v>
      </c>
      <c r="X76" s="33"/>
      <c r="Y76" s="32"/>
      <c r="Z76" s="34">
        <v>312158528</v>
      </c>
    </row>
    <row r="77" spans="1:26" ht="13.5" hidden="1">
      <c r="A77" s="36" t="s">
        <v>31</v>
      </c>
      <c r="B77" s="18">
        <v>42025820</v>
      </c>
      <c r="C77" s="18"/>
      <c r="D77" s="19">
        <v>50524000</v>
      </c>
      <c r="E77" s="20">
        <v>50524000</v>
      </c>
      <c r="F77" s="20">
        <v>2206760</v>
      </c>
      <c r="G77" s="20">
        <v>3068151</v>
      </c>
      <c r="H77" s="20">
        <v>5966705</v>
      </c>
      <c r="I77" s="20">
        <v>11241616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11241616</v>
      </c>
      <c r="W77" s="20">
        <v>14700994</v>
      </c>
      <c r="X77" s="20"/>
      <c r="Y77" s="19"/>
      <c r="Z77" s="22">
        <v>50524000</v>
      </c>
    </row>
    <row r="78" spans="1:26" ht="13.5" hidden="1">
      <c r="A78" s="37" t="s">
        <v>32</v>
      </c>
      <c r="B78" s="18">
        <v>300635370</v>
      </c>
      <c r="C78" s="18"/>
      <c r="D78" s="19">
        <v>261634528</v>
      </c>
      <c r="E78" s="20">
        <v>261634528</v>
      </c>
      <c r="F78" s="20">
        <v>25331013</v>
      </c>
      <c r="G78" s="20">
        <v>28353153</v>
      </c>
      <c r="H78" s="20">
        <v>24633949</v>
      </c>
      <c r="I78" s="20">
        <v>78318115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78318115</v>
      </c>
      <c r="W78" s="20">
        <v>59512245</v>
      </c>
      <c r="X78" s="20"/>
      <c r="Y78" s="19"/>
      <c r="Z78" s="22">
        <v>261634528</v>
      </c>
    </row>
    <row r="79" spans="1:26" ht="13.5" hidden="1">
      <c r="A79" s="38" t="s">
        <v>107</v>
      </c>
      <c r="B79" s="18">
        <v>193930553</v>
      </c>
      <c r="C79" s="18"/>
      <c r="D79" s="19">
        <v>143303548</v>
      </c>
      <c r="E79" s="20">
        <v>143303548</v>
      </c>
      <c r="F79" s="20">
        <v>17732734</v>
      </c>
      <c r="G79" s="20">
        <v>21030152</v>
      </c>
      <c r="H79" s="20">
        <v>16888723</v>
      </c>
      <c r="I79" s="20">
        <v>55651609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55651609</v>
      </c>
      <c r="W79" s="20">
        <v>33400000</v>
      </c>
      <c r="X79" s="20"/>
      <c r="Y79" s="19"/>
      <c r="Z79" s="22">
        <v>143303548</v>
      </c>
    </row>
    <row r="80" spans="1:26" ht="13.5" hidden="1">
      <c r="A80" s="38" t="s">
        <v>108</v>
      </c>
      <c r="B80" s="18">
        <v>73239512</v>
      </c>
      <c r="C80" s="18"/>
      <c r="D80" s="19">
        <v>82218000</v>
      </c>
      <c r="E80" s="20">
        <v>82218000</v>
      </c>
      <c r="F80" s="20">
        <v>3529073</v>
      </c>
      <c r="G80" s="20">
        <v>4510401</v>
      </c>
      <c r="H80" s="20">
        <v>5352786</v>
      </c>
      <c r="I80" s="20">
        <v>13392260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13392260</v>
      </c>
      <c r="W80" s="20">
        <v>17084000</v>
      </c>
      <c r="X80" s="20"/>
      <c r="Y80" s="19"/>
      <c r="Z80" s="22">
        <v>82218000</v>
      </c>
    </row>
    <row r="81" spans="1:26" ht="13.5" hidden="1">
      <c r="A81" s="38" t="s">
        <v>109</v>
      </c>
      <c r="B81" s="18">
        <v>12264076</v>
      </c>
      <c r="C81" s="18"/>
      <c r="D81" s="19">
        <v>23051652</v>
      </c>
      <c r="E81" s="20">
        <v>23051652</v>
      </c>
      <c r="F81" s="20">
        <v>1066913</v>
      </c>
      <c r="G81" s="20">
        <v>1280624</v>
      </c>
      <c r="H81" s="20">
        <v>919618</v>
      </c>
      <c r="I81" s="20">
        <v>3267155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3267155</v>
      </c>
      <c r="W81" s="20">
        <v>5762913</v>
      </c>
      <c r="X81" s="20"/>
      <c r="Y81" s="19"/>
      <c r="Z81" s="22">
        <v>23051652</v>
      </c>
    </row>
    <row r="82" spans="1:26" ht="13.5" hidden="1">
      <c r="A82" s="38" t="s">
        <v>110</v>
      </c>
      <c r="B82" s="18">
        <v>21201229</v>
      </c>
      <c r="C82" s="18"/>
      <c r="D82" s="19">
        <v>13061328</v>
      </c>
      <c r="E82" s="20">
        <v>13061328</v>
      </c>
      <c r="F82" s="20">
        <v>672539</v>
      </c>
      <c r="G82" s="20">
        <v>758050</v>
      </c>
      <c r="H82" s="20">
        <v>565584</v>
      </c>
      <c r="I82" s="20">
        <v>1996173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1996173</v>
      </c>
      <c r="W82" s="20">
        <v>3265332</v>
      </c>
      <c r="X82" s="20"/>
      <c r="Y82" s="19"/>
      <c r="Z82" s="22">
        <v>13061328</v>
      </c>
    </row>
    <row r="83" spans="1:26" ht="13.5" hidden="1">
      <c r="A83" s="38" t="s">
        <v>111</v>
      </c>
      <c r="B83" s="18"/>
      <c r="C83" s="18"/>
      <c r="D83" s="19"/>
      <c r="E83" s="20"/>
      <c r="F83" s="20">
        <v>2329754</v>
      </c>
      <c r="G83" s="20">
        <v>773926</v>
      </c>
      <c r="H83" s="20">
        <v>907238</v>
      </c>
      <c r="I83" s="20">
        <v>4010918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4010918</v>
      </c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/>
      <c r="E84" s="29"/>
      <c r="F84" s="29">
        <v>97966</v>
      </c>
      <c r="G84" s="29">
        <v>110219</v>
      </c>
      <c r="H84" s="29">
        <v>155137</v>
      </c>
      <c r="I84" s="29">
        <v>363322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363322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77688011</v>
      </c>
      <c r="C5" s="18">
        <v>0</v>
      </c>
      <c r="D5" s="58">
        <v>48489427</v>
      </c>
      <c r="E5" s="59">
        <v>48489427</v>
      </c>
      <c r="F5" s="59">
        <v>4013656</v>
      </c>
      <c r="G5" s="59">
        <v>3982414</v>
      </c>
      <c r="H5" s="59">
        <v>3444329</v>
      </c>
      <c r="I5" s="59">
        <v>11440399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11440399</v>
      </c>
      <c r="W5" s="59">
        <v>12122357</v>
      </c>
      <c r="X5" s="59">
        <v>-681958</v>
      </c>
      <c r="Y5" s="60">
        <v>-5.63</v>
      </c>
      <c r="Z5" s="61">
        <v>48489427</v>
      </c>
    </row>
    <row r="6" spans="1:26" ht="13.5">
      <c r="A6" s="57" t="s">
        <v>32</v>
      </c>
      <c r="B6" s="18">
        <v>227192297</v>
      </c>
      <c r="C6" s="18">
        <v>0</v>
      </c>
      <c r="D6" s="58">
        <v>234541162</v>
      </c>
      <c r="E6" s="59">
        <v>234541162</v>
      </c>
      <c r="F6" s="59">
        <v>25814232</v>
      </c>
      <c r="G6" s="59">
        <v>20615008</v>
      </c>
      <c r="H6" s="59">
        <v>20498302</v>
      </c>
      <c r="I6" s="59">
        <v>66927542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66927542</v>
      </c>
      <c r="W6" s="59">
        <v>58635291</v>
      </c>
      <c r="X6" s="59">
        <v>8292251</v>
      </c>
      <c r="Y6" s="60">
        <v>14.14</v>
      </c>
      <c r="Z6" s="61">
        <v>234541162</v>
      </c>
    </row>
    <row r="7" spans="1:26" ht="13.5">
      <c r="A7" s="57" t="s">
        <v>33</v>
      </c>
      <c r="B7" s="18">
        <v>1434724</v>
      </c>
      <c r="C7" s="18">
        <v>0</v>
      </c>
      <c r="D7" s="58">
        <v>575000</v>
      </c>
      <c r="E7" s="59">
        <v>575000</v>
      </c>
      <c r="F7" s="59">
        <v>128906</v>
      </c>
      <c r="G7" s="59">
        <v>246808</v>
      </c>
      <c r="H7" s="59">
        <v>227688</v>
      </c>
      <c r="I7" s="59">
        <v>603402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603402</v>
      </c>
      <c r="W7" s="59">
        <v>143750</v>
      </c>
      <c r="X7" s="59">
        <v>459652</v>
      </c>
      <c r="Y7" s="60">
        <v>319.76</v>
      </c>
      <c r="Z7" s="61">
        <v>575000</v>
      </c>
    </row>
    <row r="8" spans="1:26" ht="13.5">
      <c r="A8" s="57" t="s">
        <v>34</v>
      </c>
      <c r="B8" s="18">
        <v>156259332</v>
      </c>
      <c r="C8" s="18">
        <v>0</v>
      </c>
      <c r="D8" s="58">
        <v>159631523</v>
      </c>
      <c r="E8" s="59">
        <v>159631523</v>
      </c>
      <c r="F8" s="59">
        <v>57658000</v>
      </c>
      <c r="G8" s="59">
        <v>1290000</v>
      </c>
      <c r="H8" s="59">
        <v>0</v>
      </c>
      <c r="I8" s="59">
        <v>58948000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58948000</v>
      </c>
      <c r="W8" s="59">
        <v>39907881</v>
      </c>
      <c r="X8" s="59">
        <v>19040119</v>
      </c>
      <c r="Y8" s="60">
        <v>47.71</v>
      </c>
      <c r="Z8" s="61">
        <v>159631523</v>
      </c>
    </row>
    <row r="9" spans="1:26" ht="13.5">
      <c r="A9" s="57" t="s">
        <v>35</v>
      </c>
      <c r="B9" s="18">
        <v>25123178</v>
      </c>
      <c r="C9" s="18">
        <v>0</v>
      </c>
      <c r="D9" s="58">
        <v>14756247</v>
      </c>
      <c r="E9" s="59">
        <v>14756247</v>
      </c>
      <c r="F9" s="59">
        <v>2263484</v>
      </c>
      <c r="G9" s="59">
        <v>2731145</v>
      </c>
      <c r="H9" s="59">
        <v>742656</v>
      </c>
      <c r="I9" s="59">
        <v>5737285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5737285</v>
      </c>
      <c r="W9" s="59">
        <v>3689062</v>
      </c>
      <c r="X9" s="59">
        <v>2048223</v>
      </c>
      <c r="Y9" s="60">
        <v>55.52</v>
      </c>
      <c r="Z9" s="61">
        <v>14756247</v>
      </c>
    </row>
    <row r="10" spans="1:26" ht="25.5">
      <c r="A10" s="62" t="s">
        <v>99</v>
      </c>
      <c r="B10" s="63">
        <f>SUM(B5:B9)</f>
        <v>487697542</v>
      </c>
      <c r="C10" s="63">
        <f>SUM(C5:C9)</f>
        <v>0</v>
      </c>
      <c r="D10" s="64">
        <f aca="true" t="shared" si="0" ref="D10:Z10">SUM(D5:D9)</f>
        <v>457993359</v>
      </c>
      <c r="E10" s="65">
        <f t="shared" si="0"/>
        <v>457993359</v>
      </c>
      <c r="F10" s="65">
        <f t="shared" si="0"/>
        <v>89878278</v>
      </c>
      <c r="G10" s="65">
        <f t="shared" si="0"/>
        <v>28865375</v>
      </c>
      <c r="H10" s="65">
        <f t="shared" si="0"/>
        <v>24912975</v>
      </c>
      <c r="I10" s="65">
        <f t="shared" si="0"/>
        <v>143656628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143656628</v>
      </c>
      <c r="W10" s="65">
        <f t="shared" si="0"/>
        <v>114498341</v>
      </c>
      <c r="X10" s="65">
        <f t="shared" si="0"/>
        <v>29158287</v>
      </c>
      <c r="Y10" s="66">
        <f>+IF(W10&lt;&gt;0,(X10/W10)*100,0)</f>
        <v>25.466121819179893</v>
      </c>
      <c r="Z10" s="67">
        <f t="shared" si="0"/>
        <v>457993359</v>
      </c>
    </row>
    <row r="11" spans="1:26" ht="13.5">
      <c r="A11" s="57" t="s">
        <v>36</v>
      </c>
      <c r="B11" s="18">
        <v>177184026</v>
      </c>
      <c r="C11" s="18">
        <v>0</v>
      </c>
      <c r="D11" s="58">
        <v>132068000</v>
      </c>
      <c r="E11" s="59">
        <v>132068000</v>
      </c>
      <c r="F11" s="59">
        <v>13501150</v>
      </c>
      <c r="G11" s="59">
        <v>13378415</v>
      </c>
      <c r="H11" s="59">
        <v>13655004</v>
      </c>
      <c r="I11" s="59">
        <v>40534569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40534569</v>
      </c>
      <c r="W11" s="59">
        <v>33017000</v>
      </c>
      <c r="X11" s="59">
        <v>7517569</v>
      </c>
      <c r="Y11" s="60">
        <v>22.77</v>
      </c>
      <c r="Z11" s="61">
        <v>132068000</v>
      </c>
    </row>
    <row r="12" spans="1:26" ht="13.5">
      <c r="A12" s="57" t="s">
        <v>37</v>
      </c>
      <c r="B12" s="18">
        <v>9046834</v>
      </c>
      <c r="C12" s="18">
        <v>0</v>
      </c>
      <c r="D12" s="58">
        <v>9792728</v>
      </c>
      <c r="E12" s="59">
        <v>9792728</v>
      </c>
      <c r="F12" s="59">
        <v>762334</v>
      </c>
      <c r="G12" s="59">
        <v>762334</v>
      </c>
      <c r="H12" s="59">
        <v>762334</v>
      </c>
      <c r="I12" s="59">
        <v>2287002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2287002</v>
      </c>
      <c r="W12" s="59">
        <v>2448182</v>
      </c>
      <c r="X12" s="59">
        <v>-161180</v>
      </c>
      <c r="Y12" s="60">
        <v>-6.58</v>
      </c>
      <c r="Z12" s="61">
        <v>9792728</v>
      </c>
    </row>
    <row r="13" spans="1:26" ht="13.5">
      <c r="A13" s="57" t="s">
        <v>100</v>
      </c>
      <c r="B13" s="18">
        <v>97194922</v>
      </c>
      <c r="C13" s="18">
        <v>0</v>
      </c>
      <c r="D13" s="58">
        <v>2200000</v>
      </c>
      <c r="E13" s="59">
        <v>2200000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550000</v>
      </c>
      <c r="X13" s="59">
        <v>-550000</v>
      </c>
      <c r="Y13" s="60">
        <v>-100</v>
      </c>
      <c r="Z13" s="61">
        <v>2200000</v>
      </c>
    </row>
    <row r="14" spans="1:26" ht="13.5">
      <c r="A14" s="57" t="s">
        <v>38</v>
      </c>
      <c r="B14" s="18">
        <v>3273815</v>
      </c>
      <c r="C14" s="18">
        <v>0</v>
      </c>
      <c r="D14" s="58">
        <v>2900000</v>
      </c>
      <c r="E14" s="59">
        <v>2900000</v>
      </c>
      <c r="F14" s="59">
        <v>100000</v>
      </c>
      <c r="G14" s="59">
        <v>100000</v>
      </c>
      <c r="H14" s="59">
        <v>1399341</v>
      </c>
      <c r="I14" s="59">
        <v>1599341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1599341</v>
      </c>
      <c r="W14" s="59">
        <v>725000</v>
      </c>
      <c r="X14" s="59">
        <v>874341</v>
      </c>
      <c r="Y14" s="60">
        <v>120.6</v>
      </c>
      <c r="Z14" s="61">
        <v>2900000</v>
      </c>
    </row>
    <row r="15" spans="1:26" ht="13.5">
      <c r="A15" s="57" t="s">
        <v>39</v>
      </c>
      <c r="B15" s="18">
        <v>128865523</v>
      </c>
      <c r="C15" s="18">
        <v>0</v>
      </c>
      <c r="D15" s="58">
        <v>152156806</v>
      </c>
      <c r="E15" s="59">
        <v>152156806</v>
      </c>
      <c r="F15" s="59">
        <v>2961346</v>
      </c>
      <c r="G15" s="59">
        <v>21806041</v>
      </c>
      <c r="H15" s="59">
        <v>2622575</v>
      </c>
      <c r="I15" s="59">
        <v>27389962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27389962</v>
      </c>
      <c r="W15" s="59">
        <v>38039202</v>
      </c>
      <c r="X15" s="59">
        <v>-10649240</v>
      </c>
      <c r="Y15" s="60">
        <v>-28</v>
      </c>
      <c r="Z15" s="61">
        <v>152156806</v>
      </c>
    </row>
    <row r="16" spans="1:26" ht="13.5">
      <c r="A16" s="68" t="s">
        <v>40</v>
      </c>
      <c r="B16" s="18">
        <v>0</v>
      </c>
      <c r="C16" s="18">
        <v>0</v>
      </c>
      <c r="D16" s="58">
        <v>38526420</v>
      </c>
      <c r="E16" s="59">
        <v>38526420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9631605</v>
      </c>
      <c r="X16" s="59">
        <v>-9631605</v>
      </c>
      <c r="Y16" s="60">
        <v>-100</v>
      </c>
      <c r="Z16" s="61">
        <v>38526420</v>
      </c>
    </row>
    <row r="17" spans="1:26" ht="13.5">
      <c r="A17" s="57" t="s">
        <v>41</v>
      </c>
      <c r="B17" s="18">
        <v>191663663</v>
      </c>
      <c r="C17" s="18">
        <v>0</v>
      </c>
      <c r="D17" s="58">
        <v>120347822</v>
      </c>
      <c r="E17" s="59">
        <v>120347822</v>
      </c>
      <c r="F17" s="59">
        <v>5625625</v>
      </c>
      <c r="G17" s="59">
        <v>5870541</v>
      </c>
      <c r="H17" s="59">
        <v>5219258</v>
      </c>
      <c r="I17" s="59">
        <v>16715424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16715424</v>
      </c>
      <c r="W17" s="59">
        <v>30086956</v>
      </c>
      <c r="X17" s="59">
        <v>-13371532</v>
      </c>
      <c r="Y17" s="60">
        <v>-44.44</v>
      </c>
      <c r="Z17" s="61">
        <v>120347822</v>
      </c>
    </row>
    <row r="18" spans="1:26" ht="13.5">
      <c r="A18" s="69" t="s">
        <v>42</v>
      </c>
      <c r="B18" s="70">
        <f>SUM(B11:B17)</f>
        <v>607228783</v>
      </c>
      <c r="C18" s="70">
        <f>SUM(C11:C17)</f>
        <v>0</v>
      </c>
      <c r="D18" s="71">
        <f aca="true" t="shared" si="1" ref="D18:Z18">SUM(D11:D17)</f>
        <v>457991776</v>
      </c>
      <c r="E18" s="72">
        <f t="shared" si="1"/>
        <v>457991776</v>
      </c>
      <c r="F18" s="72">
        <f t="shared" si="1"/>
        <v>22950455</v>
      </c>
      <c r="G18" s="72">
        <f t="shared" si="1"/>
        <v>41917331</v>
      </c>
      <c r="H18" s="72">
        <f t="shared" si="1"/>
        <v>23658512</v>
      </c>
      <c r="I18" s="72">
        <f t="shared" si="1"/>
        <v>88526298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88526298</v>
      </c>
      <c r="W18" s="72">
        <f t="shared" si="1"/>
        <v>114497945</v>
      </c>
      <c r="X18" s="72">
        <f t="shared" si="1"/>
        <v>-25971647</v>
      </c>
      <c r="Y18" s="66">
        <f>+IF(W18&lt;&gt;0,(X18/W18)*100,0)</f>
        <v>-22.68306824196714</v>
      </c>
      <c r="Z18" s="73">
        <f t="shared" si="1"/>
        <v>457991776</v>
      </c>
    </row>
    <row r="19" spans="1:26" ht="13.5">
      <c r="A19" s="69" t="s">
        <v>43</v>
      </c>
      <c r="B19" s="74">
        <f>+B10-B18</f>
        <v>-119531241</v>
      </c>
      <c r="C19" s="74">
        <f>+C10-C18</f>
        <v>0</v>
      </c>
      <c r="D19" s="75">
        <f aca="true" t="shared" si="2" ref="D19:Z19">+D10-D18</f>
        <v>1583</v>
      </c>
      <c r="E19" s="76">
        <f t="shared" si="2"/>
        <v>1583</v>
      </c>
      <c r="F19" s="76">
        <f t="shared" si="2"/>
        <v>66927823</v>
      </c>
      <c r="G19" s="76">
        <f t="shared" si="2"/>
        <v>-13051956</v>
      </c>
      <c r="H19" s="76">
        <f t="shared" si="2"/>
        <v>1254463</v>
      </c>
      <c r="I19" s="76">
        <f t="shared" si="2"/>
        <v>55130330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55130330</v>
      </c>
      <c r="W19" s="76">
        <f>IF(E10=E18,0,W10-W18)</f>
        <v>396</v>
      </c>
      <c r="X19" s="76">
        <f t="shared" si="2"/>
        <v>55129934</v>
      </c>
      <c r="Y19" s="77">
        <f>+IF(W19&lt;&gt;0,(X19/W19)*100,0)</f>
        <v>13921700.505050505</v>
      </c>
      <c r="Z19" s="78">
        <f t="shared" si="2"/>
        <v>1583</v>
      </c>
    </row>
    <row r="20" spans="1:26" ht="13.5">
      <c r="A20" s="57" t="s">
        <v>44</v>
      </c>
      <c r="B20" s="18">
        <v>45939340</v>
      </c>
      <c r="C20" s="18">
        <v>0</v>
      </c>
      <c r="D20" s="58">
        <v>67889000</v>
      </c>
      <c r="E20" s="59">
        <v>67889000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16972250</v>
      </c>
      <c r="X20" s="59">
        <v>-16972250</v>
      </c>
      <c r="Y20" s="60">
        <v>-100</v>
      </c>
      <c r="Z20" s="61">
        <v>67889000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-73591901</v>
      </c>
      <c r="C22" s="85">
        <f>SUM(C19:C21)</f>
        <v>0</v>
      </c>
      <c r="D22" s="86">
        <f aca="true" t="shared" si="3" ref="D22:Z22">SUM(D19:D21)</f>
        <v>67890583</v>
      </c>
      <c r="E22" s="87">
        <f t="shared" si="3"/>
        <v>67890583</v>
      </c>
      <c r="F22" s="87">
        <f t="shared" si="3"/>
        <v>66927823</v>
      </c>
      <c r="G22" s="87">
        <f t="shared" si="3"/>
        <v>-13051956</v>
      </c>
      <c r="H22" s="87">
        <f t="shared" si="3"/>
        <v>1254463</v>
      </c>
      <c r="I22" s="87">
        <f t="shared" si="3"/>
        <v>55130330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55130330</v>
      </c>
      <c r="W22" s="87">
        <f t="shared" si="3"/>
        <v>16972646</v>
      </c>
      <c r="X22" s="87">
        <f t="shared" si="3"/>
        <v>38157684</v>
      </c>
      <c r="Y22" s="88">
        <f>+IF(W22&lt;&gt;0,(X22/W22)*100,0)</f>
        <v>224.8187112368926</v>
      </c>
      <c r="Z22" s="89">
        <f t="shared" si="3"/>
        <v>67890583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-73591901</v>
      </c>
      <c r="C24" s="74">
        <f>SUM(C22:C23)</f>
        <v>0</v>
      </c>
      <c r="D24" s="75">
        <f aca="true" t="shared" si="4" ref="D24:Z24">SUM(D22:D23)</f>
        <v>67890583</v>
      </c>
      <c r="E24" s="76">
        <f t="shared" si="4"/>
        <v>67890583</v>
      </c>
      <c r="F24" s="76">
        <f t="shared" si="4"/>
        <v>66927823</v>
      </c>
      <c r="G24" s="76">
        <f t="shared" si="4"/>
        <v>-13051956</v>
      </c>
      <c r="H24" s="76">
        <f t="shared" si="4"/>
        <v>1254463</v>
      </c>
      <c r="I24" s="76">
        <f t="shared" si="4"/>
        <v>55130330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55130330</v>
      </c>
      <c r="W24" s="76">
        <f t="shared" si="4"/>
        <v>16972646</v>
      </c>
      <c r="X24" s="76">
        <f t="shared" si="4"/>
        <v>38157684</v>
      </c>
      <c r="Y24" s="77">
        <f>+IF(W24&lt;&gt;0,(X24/W24)*100,0)</f>
        <v>224.8187112368926</v>
      </c>
      <c r="Z24" s="78">
        <f t="shared" si="4"/>
        <v>67890583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1341734</v>
      </c>
      <c r="C27" s="21">
        <v>0</v>
      </c>
      <c r="D27" s="98">
        <v>73889000</v>
      </c>
      <c r="E27" s="99">
        <v>73889000</v>
      </c>
      <c r="F27" s="99">
        <v>4443333</v>
      </c>
      <c r="G27" s="99">
        <v>2857884</v>
      </c>
      <c r="H27" s="99">
        <v>4428982</v>
      </c>
      <c r="I27" s="99">
        <v>11730199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11730199</v>
      </c>
      <c r="W27" s="99">
        <v>18472250</v>
      </c>
      <c r="X27" s="99">
        <v>-6742051</v>
      </c>
      <c r="Y27" s="100">
        <v>-36.5</v>
      </c>
      <c r="Z27" s="101">
        <v>73889000</v>
      </c>
    </row>
    <row r="28" spans="1:26" ht="13.5">
      <c r="A28" s="102" t="s">
        <v>44</v>
      </c>
      <c r="B28" s="18">
        <v>0</v>
      </c>
      <c r="C28" s="18">
        <v>0</v>
      </c>
      <c r="D28" s="58">
        <v>67889000</v>
      </c>
      <c r="E28" s="59">
        <v>67889000</v>
      </c>
      <c r="F28" s="59">
        <v>4443333</v>
      </c>
      <c r="G28" s="59">
        <v>2857884</v>
      </c>
      <c r="H28" s="59">
        <v>4428982</v>
      </c>
      <c r="I28" s="59">
        <v>11730199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11730199</v>
      </c>
      <c r="W28" s="59">
        <v>16972250</v>
      </c>
      <c r="X28" s="59">
        <v>-5242051</v>
      </c>
      <c r="Y28" s="60">
        <v>-30.89</v>
      </c>
      <c r="Z28" s="61">
        <v>67889000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6000000</v>
      </c>
      <c r="E30" s="59">
        <v>6000000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1500000</v>
      </c>
      <c r="X30" s="59">
        <v>-1500000</v>
      </c>
      <c r="Y30" s="60">
        <v>-100</v>
      </c>
      <c r="Z30" s="61">
        <v>6000000</v>
      </c>
    </row>
    <row r="31" spans="1:26" ht="13.5">
      <c r="A31" s="57" t="s">
        <v>49</v>
      </c>
      <c r="B31" s="18">
        <v>1341734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1341734</v>
      </c>
      <c r="C32" s="21">
        <f>SUM(C28:C31)</f>
        <v>0</v>
      </c>
      <c r="D32" s="98">
        <f aca="true" t="shared" si="5" ref="D32:Z32">SUM(D28:D31)</f>
        <v>73889000</v>
      </c>
      <c r="E32" s="99">
        <f t="shared" si="5"/>
        <v>73889000</v>
      </c>
      <c r="F32" s="99">
        <f t="shared" si="5"/>
        <v>4443333</v>
      </c>
      <c r="G32" s="99">
        <f t="shared" si="5"/>
        <v>2857884</v>
      </c>
      <c r="H32" s="99">
        <f t="shared" si="5"/>
        <v>4428982</v>
      </c>
      <c r="I32" s="99">
        <f t="shared" si="5"/>
        <v>11730199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11730199</v>
      </c>
      <c r="W32" s="99">
        <f t="shared" si="5"/>
        <v>18472250</v>
      </c>
      <c r="X32" s="99">
        <f t="shared" si="5"/>
        <v>-6742051</v>
      </c>
      <c r="Y32" s="100">
        <f>+IF(W32&lt;&gt;0,(X32/W32)*100,0)</f>
        <v>-36.49826631839652</v>
      </c>
      <c r="Z32" s="101">
        <f t="shared" si="5"/>
        <v>73889000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366195762</v>
      </c>
      <c r="C35" s="18">
        <v>0</v>
      </c>
      <c r="D35" s="58">
        <v>444131945</v>
      </c>
      <c r="E35" s="59">
        <v>444131945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111032986</v>
      </c>
      <c r="X35" s="59">
        <v>-111032986</v>
      </c>
      <c r="Y35" s="60">
        <v>-100</v>
      </c>
      <c r="Z35" s="61">
        <v>444131945</v>
      </c>
    </row>
    <row r="36" spans="1:26" ht="13.5">
      <c r="A36" s="57" t="s">
        <v>53</v>
      </c>
      <c r="B36" s="18">
        <v>1183645761</v>
      </c>
      <c r="C36" s="18">
        <v>0</v>
      </c>
      <c r="D36" s="58">
        <v>1671738768</v>
      </c>
      <c r="E36" s="59">
        <v>1671738768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417934692</v>
      </c>
      <c r="X36" s="59">
        <v>-417934692</v>
      </c>
      <c r="Y36" s="60">
        <v>-100</v>
      </c>
      <c r="Z36" s="61">
        <v>1671738768</v>
      </c>
    </row>
    <row r="37" spans="1:26" ht="13.5">
      <c r="A37" s="57" t="s">
        <v>54</v>
      </c>
      <c r="B37" s="18">
        <v>337357152</v>
      </c>
      <c r="C37" s="18">
        <v>0</v>
      </c>
      <c r="D37" s="58">
        <v>247900000</v>
      </c>
      <c r="E37" s="59">
        <v>247900000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61975000</v>
      </c>
      <c r="X37" s="59">
        <v>-61975000</v>
      </c>
      <c r="Y37" s="60">
        <v>-100</v>
      </c>
      <c r="Z37" s="61">
        <v>247900000</v>
      </c>
    </row>
    <row r="38" spans="1:26" ht="13.5">
      <c r="A38" s="57" t="s">
        <v>55</v>
      </c>
      <c r="B38" s="18">
        <v>87501513</v>
      </c>
      <c r="C38" s="18">
        <v>0</v>
      </c>
      <c r="D38" s="58">
        <v>50896000</v>
      </c>
      <c r="E38" s="59">
        <v>50896000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12724000</v>
      </c>
      <c r="X38" s="59">
        <v>-12724000</v>
      </c>
      <c r="Y38" s="60">
        <v>-100</v>
      </c>
      <c r="Z38" s="61">
        <v>50896000</v>
      </c>
    </row>
    <row r="39" spans="1:26" ht="13.5">
      <c r="A39" s="57" t="s">
        <v>56</v>
      </c>
      <c r="B39" s="18">
        <v>1124982858</v>
      </c>
      <c r="C39" s="18">
        <v>0</v>
      </c>
      <c r="D39" s="58">
        <v>1817074713</v>
      </c>
      <c r="E39" s="59">
        <v>1817074713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454268678</v>
      </c>
      <c r="X39" s="59">
        <v>-454268678</v>
      </c>
      <c r="Y39" s="60">
        <v>-100</v>
      </c>
      <c r="Z39" s="61">
        <v>1817074713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20126183</v>
      </c>
      <c r="C42" s="18">
        <v>0</v>
      </c>
      <c r="D42" s="58">
        <v>41980624</v>
      </c>
      <c r="E42" s="59">
        <v>41980624</v>
      </c>
      <c r="F42" s="59">
        <v>2406917</v>
      </c>
      <c r="G42" s="59">
        <v>6228792</v>
      </c>
      <c r="H42" s="59">
        <v>6480199</v>
      </c>
      <c r="I42" s="59">
        <v>15115908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15115908</v>
      </c>
      <c r="W42" s="59">
        <v>69119167</v>
      </c>
      <c r="X42" s="59">
        <v>-54003259</v>
      </c>
      <c r="Y42" s="60">
        <v>-78.13</v>
      </c>
      <c r="Z42" s="61">
        <v>41980624</v>
      </c>
    </row>
    <row r="43" spans="1:26" ht="13.5">
      <c r="A43" s="57" t="s">
        <v>59</v>
      </c>
      <c r="B43" s="18">
        <v>-1341734</v>
      </c>
      <c r="C43" s="18">
        <v>0</v>
      </c>
      <c r="D43" s="58">
        <v>-73889002</v>
      </c>
      <c r="E43" s="59">
        <v>-73889002</v>
      </c>
      <c r="F43" s="59">
        <v>-2650783</v>
      </c>
      <c r="G43" s="59">
        <v>-5357079</v>
      </c>
      <c r="H43" s="59">
        <v>-4784630</v>
      </c>
      <c r="I43" s="59">
        <v>-12792492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-12792492</v>
      </c>
      <c r="W43" s="59">
        <v>-13389816</v>
      </c>
      <c r="X43" s="59">
        <v>597324</v>
      </c>
      <c r="Y43" s="60">
        <v>-4.46</v>
      </c>
      <c r="Z43" s="61">
        <v>-73889002</v>
      </c>
    </row>
    <row r="44" spans="1:26" ht="13.5">
      <c r="A44" s="57" t="s">
        <v>60</v>
      </c>
      <c r="B44" s="18">
        <v>-2031856</v>
      </c>
      <c r="C44" s="18">
        <v>0</v>
      </c>
      <c r="D44" s="58">
        <v>3099996</v>
      </c>
      <c r="E44" s="59">
        <v>3099996</v>
      </c>
      <c r="F44" s="59">
        <v>-100000</v>
      </c>
      <c r="G44" s="59">
        <v>-100000</v>
      </c>
      <c r="H44" s="59">
        <v>-600000</v>
      </c>
      <c r="I44" s="59">
        <v>-800000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-800000</v>
      </c>
      <c r="W44" s="59">
        <v>5274999</v>
      </c>
      <c r="X44" s="59">
        <v>-6074999</v>
      </c>
      <c r="Y44" s="60">
        <v>-115.17</v>
      </c>
      <c r="Z44" s="61">
        <v>3099996</v>
      </c>
    </row>
    <row r="45" spans="1:26" ht="13.5">
      <c r="A45" s="69" t="s">
        <v>61</v>
      </c>
      <c r="B45" s="21">
        <v>46652605</v>
      </c>
      <c r="C45" s="21">
        <v>0</v>
      </c>
      <c r="D45" s="98">
        <v>1091618</v>
      </c>
      <c r="E45" s="99">
        <v>1091618</v>
      </c>
      <c r="F45" s="99">
        <v>95106168</v>
      </c>
      <c r="G45" s="99">
        <v>95877881</v>
      </c>
      <c r="H45" s="99">
        <v>96973450</v>
      </c>
      <c r="I45" s="99">
        <v>96973450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96973450</v>
      </c>
      <c r="W45" s="99">
        <v>90904350</v>
      </c>
      <c r="X45" s="99">
        <v>6069100</v>
      </c>
      <c r="Y45" s="100">
        <v>6.68</v>
      </c>
      <c r="Z45" s="101">
        <v>1091618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37269451</v>
      </c>
      <c r="C49" s="51">
        <v>0</v>
      </c>
      <c r="D49" s="128">
        <v>18571044</v>
      </c>
      <c r="E49" s="53">
        <v>15450669</v>
      </c>
      <c r="F49" s="53">
        <v>0</v>
      </c>
      <c r="G49" s="53">
        <v>0</v>
      </c>
      <c r="H49" s="53">
        <v>0</v>
      </c>
      <c r="I49" s="53">
        <v>388389284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459680448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22806742</v>
      </c>
      <c r="C51" s="51">
        <v>0</v>
      </c>
      <c r="D51" s="128">
        <v>1696562</v>
      </c>
      <c r="E51" s="53">
        <v>24581937</v>
      </c>
      <c r="F51" s="53">
        <v>0</v>
      </c>
      <c r="G51" s="53">
        <v>0</v>
      </c>
      <c r="H51" s="53">
        <v>0</v>
      </c>
      <c r="I51" s="53">
        <v>23520545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139074060</v>
      </c>
      <c r="W51" s="53">
        <v>17984554</v>
      </c>
      <c r="X51" s="53">
        <v>0</v>
      </c>
      <c r="Y51" s="53">
        <v>0</v>
      </c>
      <c r="Z51" s="129">
        <v>229664400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74.98999679369832</v>
      </c>
      <c r="C58" s="5">
        <f>IF(C67=0,0,+(C76/C67)*100)</f>
        <v>0</v>
      </c>
      <c r="D58" s="6">
        <f aca="true" t="shared" si="6" ref="D58:Z58">IF(D67=0,0,+(D76/D67)*100)</f>
        <v>64.99890468559994</v>
      </c>
      <c r="E58" s="7">
        <f t="shared" si="6"/>
        <v>64.99890468559994</v>
      </c>
      <c r="F58" s="7">
        <f t="shared" si="6"/>
        <v>36.63847728471954</v>
      </c>
      <c r="G58" s="7">
        <f t="shared" si="6"/>
        <v>40.567853951458936</v>
      </c>
      <c r="H58" s="7">
        <f t="shared" si="6"/>
        <v>40.73081927211184</v>
      </c>
      <c r="I58" s="7">
        <f t="shared" si="6"/>
        <v>39.11423926989798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39.11423926989798</v>
      </c>
      <c r="W58" s="7">
        <f t="shared" si="6"/>
        <v>74.48002981893721</v>
      </c>
      <c r="X58" s="7">
        <f t="shared" si="6"/>
        <v>0</v>
      </c>
      <c r="Y58" s="7">
        <f t="shared" si="6"/>
        <v>0</v>
      </c>
      <c r="Z58" s="8">
        <f t="shared" si="6"/>
        <v>64.99890468559994</v>
      </c>
    </row>
    <row r="59" spans="1:26" ht="13.5">
      <c r="A59" s="36" t="s">
        <v>31</v>
      </c>
      <c r="B59" s="9">
        <f aca="true" t="shared" si="7" ref="B59:Z66">IF(B68=0,0,+(B77/B68)*100)</f>
        <v>74.3684878224003</v>
      </c>
      <c r="C59" s="9">
        <f t="shared" si="7"/>
        <v>0</v>
      </c>
      <c r="D59" s="2">
        <f t="shared" si="7"/>
        <v>64.38073190677217</v>
      </c>
      <c r="E59" s="10">
        <f t="shared" si="7"/>
        <v>64.38073190677217</v>
      </c>
      <c r="F59" s="10">
        <f t="shared" si="7"/>
        <v>55.46932771518037</v>
      </c>
      <c r="G59" s="10">
        <f t="shared" si="7"/>
        <v>62.05176056532545</v>
      </c>
      <c r="H59" s="10">
        <f t="shared" si="7"/>
        <v>64.29670336370306</v>
      </c>
      <c r="I59" s="10">
        <f t="shared" si="7"/>
        <v>60.41831233333732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60.41831233333732</v>
      </c>
      <c r="W59" s="10">
        <f t="shared" si="7"/>
        <v>80.38680101567707</v>
      </c>
      <c r="X59" s="10">
        <f t="shared" si="7"/>
        <v>0</v>
      </c>
      <c r="Y59" s="10">
        <f t="shared" si="7"/>
        <v>0</v>
      </c>
      <c r="Z59" s="11">
        <f t="shared" si="7"/>
        <v>64.38073190677217</v>
      </c>
    </row>
    <row r="60" spans="1:26" ht="13.5">
      <c r="A60" s="37" t="s">
        <v>32</v>
      </c>
      <c r="B60" s="12">
        <f t="shared" si="7"/>
        <v>72.99997807584118</v>
      </c>
      <c r="C60" s="12">
        <f t="shared" si="7"/>
        <v>0</v>
      </c>
      <c r="D60" s="3">
        <f t="shared" si="7"/>
        <v>65.12660494109772</v>
      </c>
      <c r="E60" s="13">
        <f t="shared" si="7"/>
        <v>65.12660494109772</v>
      </c>
      <c r="F60" s="13">
        <f t="shared" si="7"/>
        <v>36.068068962888375</v>
      </c>
      <c r="G60" s="13">
        <f t="shared" si="7"/>
        <v>40.44179366799179</v>
      </c>
      <c r="H60" s="13">
        <f t="shared" si="7"/>
        <v>37.437730208092354</v>
      </c>
      <c r="I60" s="13">
        <f t="shared" si="7"/>
        <v>37.83475717664933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37.83475717664933</v>
      </c>
      <c r="W60" s="13">
        <f t="shared" si="7"/>
        <v>72.69812769750095</v>
      </c>
      <c r="X60" s="13">
        <f t="shared" si="7"/>
        <v>0</v>
      </c>
      <c r="Y60" s="13">
        <f t="shared" si="7"/>
        <v>0</v>
      </c>
      <c r="Z60" s="14">
        <f t="shared" si="7"/>
        <v>65.12660494109772</v>
      </c>
    </row>
    <row r="61" spans="1:26" ht="13.5">
      <c r="A61" s="38" t="s">
        <v>107</v>
      </c>
      <c r="B61" s="12">
        <f t="shared" si="7"/>
        <v>72.99995268119858</v>
      </c>
      <c r="C61" s="12">
        <f t="shared" si="7"/>
        <v>0</v>
      </c>
      <c r="D61" s="3">
        <f t="shared" si="7"/>
        <v>64.99980208572393</v>
      </c>
      <c r="E61" s="13">
        <f t="shared" si="7"/>
        <v>64.99980208572393</v>
      </c>
      <c r="F61" s="13">
        <f t="shared" si="7"/>
        <v>38.63704222180889</v>
      </c>
      <c r="G61" s="13">
        <f t="shared" si="7"/>
        <v>37.5842504627734</v>
      </c>
      <c r="H61" s="13">
        <f t="shared" si="7"/>
        <v>29.186799316102736</v>
      </c>
      <c r="I61" s="13">
        <f t="shared" si="7"/>
        <v>34.386865074254516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34.386865074254516</v>
      </c>
      <c r="W61" s="13">
        <f t="shared" si="7"/>
        <v>85.91914852561924</v>
      </c>
      <c r="X61" s="13">
        <f t="shared" si="7"/>
        <v>0</v>
      </c>
      <c r="Y61" s="13">
        <f t="shared" si="7"/>
        <v>0</v>
      </c>
      <c r="Z61" s="14">
        <f t="shared" si="7"/>
        <v>64.99980208572393</v>
      </c>
    </row>
    <row r="62" spans="1:26" ht="13.5">
      <c r="A62" s="38" t="s">
        <v>108</v>
      </c>
      <c r="B62" s="12">
        <f t="shared" si="7"/>
        <v>72.99999933468924</v>
      </c>
      <c r="C62" s="12">
        <f t="shared" si="7"/>
        <v>0</v>
      </c>
      <c r="D62" s="3">
        <f t="shared" si="7"/>
        <v>64.47883175492133</v>
      </c>
      <c r="E62" s="13">
        <f t="shared" si="7"/>
        <v>64.47883175492133</v>
      </c>
      <c r="F62" s="13">
        <f t="shared" si="7"/>
        <v>10.00559036880989</v>
      </c>
      <c r="G62" s="13">
        <f t="shared" si="7"/>
        <v>26.1007722392541</v>
      </c>
      <c r="H62" s="13">
        <f t="shared" si="7"/>
        <v>169.42178405711573</v>
      </c>
      <c r="I62" s="13">
        <f t="shared" si="7"/>
        <v>20.53057666395401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20.53057666395401</v>
      </c>
      <c r="W62" s="13">
        <f t="shared" si="7"/>
        <v>64.08979100120568</v>
      </c>
      <c r="X62" s="13">
        <f t="shared" si="7"/>
        <v>0</v>
      </c>
      <c r="Y62" s="13">
        <f t="shared" si="7"/>
        <v>0</v>
      </c>
      <c r="Z62" s="14">
        <f t="shared" si="7"/>
        <v>64.47883175492133</v>
      </c>
    </row>
    <row r="63" spans="1:26" ht="13.5">
      <c r="A63" s="38" t="s">
        <v>109</v>
      </c>
      <c r="B63" s="12">
        <f t="shared" si="7"/>
        <v>72.99999950338616</v>
      </c>
      <c r="C63" s="12">
        <f t="shared" si="7"/>
        <v>0</v>
      </c>
      <c r="D63" s="3">
        <f t="shared" si="7"/>
        <v>65.00032130921181</v>
      </c>
      <c r="E63" s="13">
        <f t="shared" si="7"/>
        <v>65.00032130921181</v>
      </c>
      <c r="F63" s="13">
        <f t="shared" si="7"/>
        <v>29.842265259727302</v>
      </c>
      <c r="G63" s="13">
        <f t="shared" si="7"/>
        <v>32.59297981713433</v>
      </c>
      <c r="H63" s="13">
        <f t="shared" si="7"/>
        <v>24.605210909392753</v>
      </c>
      <c r="I63" s="13">
        <f t="shared" si="7"/>
        <v>29.002918622318102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29.002918622318102</v>
      </c>
      <c r="W63" s="13">
        <f t="shared" si="7"/>
        <v>32.7468661692891</v>
      </c>
      <c r="X63" s="13">
        <f t="shared" si="7"/>
        <v>0</v>
      </c>
      <c r="Y63" s="13">
        <f t="shared" si="7"/>
        <v>0</v>
      </c>
      <c r="Z63" s="14">
        <f t="shared" si="7"/>
        <v>65.00032130921181</v>
      </c>
    </row>
    <row r="64" spans="1:26" ht="13.5">
      <c r="A64" s="38" t="s">
        <v>110</v>
      </c>
      <c r="B64" s="12">
        <f t="shared" si="7"/>
        <v>72.99999937722816</v>
      </c>
      <c r="C64" s="12">
        <f t="shared" si="7"/>
        <v>0</v>
      </c>
      <c r="D64" s="3">
        <f t="shared" si="7"/>
        <v>64.9997967544274</v>
      </c>
      <c r="E64" s="13">
        <f t="shared" si="7"/>
        <v>64.9997967544274</v>
      </c>
      <c r="F64" s="13">
        <f t="shared" si="7"/>
        <v>24.08021662222868</v>
      </c>
      <c r="G64" s="13">
        <f t="shared" si="7"/>
        <v>26.2636933357714</v>
      </c>
      <c r="H64" s="13">
        <f t="shared" si="7"/>
        <v>20.38098407124293</v>
      </c>
      <c r="I64" s="13">
        <f t="shared" si="7"/>
        <v>23.57345877252573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23.57345877252573</v>
      </c>
      <c r="W64" s="13">
        <f t="shared" si="7"/>
        <v>66.90973193463194</v>
      </c>
      <c r="X64" s="13">
        <f t="shared" si="7"/>
        <v>0</v>
      </c>
      <c r="Y64" s="13">
        <f t="shared" si="7"/>
        <v>0</v>
      </c>
      <c r="Z64" s="14">
        <f t="shared" si="7"/>
        <v>64.9997967544274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80.87698818749406</v>
      </c>
      <c r="E65" s="13">
        <f t="shared" si="7"/>
        <v>80.87698818749406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80.87701455171334</v>
      </c>
      <c r="X65" s="13">
        <f t="shared" si="7"/>
        <v>0</v>
      </c>
      <c r="Y65" s="13">
        <f t="shared" si="7"/>
        <v>0</v>
      </c>
      <c r="Z65" s="14">
        <f t="shared" si="7"/>
        <v>80.87698818749406</v>
      </c>
    </row>
    <row r="66" spans="1:26" ht="13.5">
      <c r="A66" s="39" t="s">
        <v>112</v>
      </c>
      <c r="B66" s="15">
        <f t="shared" si="7"/>
        <v>100</v>
      </c>
      <c r="C66" s="15">
        <f t="shared" si="7"/>
        <v>0</v>
      </c>
      <c r="D66" s="4">
        <f t="shared" si="7"/>
        <v>65.00148581953081</v>
      </c>
      <c r="E66" s="16">
        <f t="shared" si="7"/>
        <v>65.00148581953081</v>
      </c>
      <c r="F66" s="16">
        <f t="shared" si="7"/>
        <v>6.431010057589654</v>
      </c>
      <c r="G66" s="16">
        <f t="shared" si="7"/>
        <v>6.023047338904314</v>
      </c>
      <c r="H66" s="16">
        <f t="shared" si="7"/>
        <v>15.717734569901035</v>
      </c>
      <c r="I66" s="16">
        <f t="shared" si="7"/>
        <v>7.256025814714976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7.256025814714976</v>
      </c>
      <c r="W66" s="16">
        <f t="shared" si="7"/>
        <v>88.69648726140952</v>
      </c>
      <c r="X66" s="16">
        <f t="shared" si="7"/>
        <v>0</v>
      </c>
      <c r="Y66" s="16">
        <f t="shared" si="7"/>
        <v>0</v>
      </c>
      <c r="Z66" s="17">
        <f t="shared" si="7"/>
        <v>65.00148581953081</v>
      </c>
    </row>
    <row r="67" spans="1:26" ht="13.5" hidden="1">
      <c r="A67" s="40" t="s">
        <v>113</v>
      </c>
      <c r="B67" s="23">
        <v>324888331</v>
      </c>
      <c r="C67" s="23"/>
      <c r="D67" s="24">
        <v>292281376</v>
      </c>
      <c r="E67" s="25">
        <v>292281376</v>
      </c>
      <c r="F67" s="25">
        <v>31842486</v>
      </c>
      <c r="G67" s="25">
        <v>26998914</v>
      </c>
      <c r="H67" s="25">
        <v>24488982</v>
      </c>
      <c r="I67" s="25">
        <v>83330382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83330382</v>
      </c>
      <c r="W67" s="25">
        <v>73070344</v>
      </c>
      <c r="X67" s="25"/>
      <c r="Y67" s="24"/>
      <c r="Z67" s="26">
        <v>292281376</v>
      </c>
    </row>
    <row r="68" spans="1:26" ht="13.5" hidden="1">
      <c r="A68" s="36" t="s">
        <v>31</v>
      </c>
      <c r="B68" s="18">
        <v>77688011</v>
      </c>
      <c r="C68" s="18"/>
      <c r="D68" s="19">
        <v>48489427</v>
      </c>
      <c r="E68" s="20">
        <v>48489427</v>
      </c>
      <c r="F68" s="20">
        <v>4013656</v>
      </c>
      <c r="G68" s="20">
        <v>3982414</v>
      </c>
      <c r="H68" s="20">
        <v>3444329</v>
      </c>
      <c r="I68" s="20">
        <v>11440399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11440399</v>
      </c>
      <c r="W68" s="20">
        <v>12122357</v>
      </c>
      <c r="X68" s="20"/>
      <c r="Y68" s="19"/>
      <c r="Z68" s="22">
        <v>48489427</v>
      </c>
    </row>
    <row r="69" spans="1:26" ht="13.5" hidden="1">
      <c r="A69" s="37" t="s">
        <v>32</v>
      </c>
      <c r="B69" s="18">
        <v>227192297</v>
      </c>
      <c r="C69" s="18"/>
      <c r="D69" s="19">
        <v>234541162</v>
      </c>
      <c r="E69" s="20">
        <v>234541162</v>
      </c>
      <c r="F69" s="20">
        <v>25814232</v>
      </c>
      <c r="G69" s="20">
        <v>20615008</v>
      </c>
      <c r="H69" s="20">
        <v>20498302</v>
      </c>
      <c r="I69" s="20">
        <v>66927542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66927542</v>
      </c>
      <c r="W69" s="20">
        <v>58635290</v>
      </c>
      <c r="X69" s="20"/>
      <c r="Y69" s="19"/>
      <c r="Z69" s="22">
        <v>234541162</v>
      </c>
    </row>
    <row r="70" spans="1:26" ht="13.5" hidden="1">
      <c r="A70" s="38" t="s">
        <v>107</v>
      </c>
      <c r="B70" s="18">
        <v>103658585</v>
      </c>
      <c r="C70" s="18"/>
      <c r="D70" s="19">
        <v>133997408</v>
      </c>
      <c r="E70" s="20">
        <v>133997408</v>
      </c>
      <c r="F70" s="20">
        <v>9806496</v>
      </c>
      <c r="G70" s="20">
        <v>11048604</v>
      </c>
      <c r="H70" s="20">
        <v>14808657</v>
      </c>
      <c r="I70" s="20">
        <v>35663757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35663757</v>
      </c>
      <c r="W70" s="20">
        <v>33499352</v>
      </c>
      <c r="X70" s="20"/>
      <c r="Y70" s="19"/>
      <c r="Z70" s="22">
        <v>133997408</v>
      </c>
    </row>
    <row r="71" spans="1:26" ht="13.5" hidden="1">
      <c r="A71" s="38" t="s">
        <v>108</v>
      </c>
      <c r="B71" s="18">
        <v>67637565</v>
      </c>
      <c r="C71" s="18"/>
      <c r="D71" s="19">
        <v>36437149</v>
      </c>
      <c r="E71" s="20">
        <v>36437149</v>
      </c>
      <c r="F71" s="20">
        <v>10942033</v>
      </c>
      <c r="G71" s="20">
        <v>4504951</v>
      </c>
      <c r="H71" s="20">
        <v>604947</v>
      </c>
      <c r="I71" s="20">
        <v>16051931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16051931</v>
      </c>
      <c r="W71" s="20">
        <v>9109287</v>
      </c>
      <c r="X71" s="20"/>
      <c r="Y71" s="19"/>
      <c r="Z71" s="22">
        <v>36437149</v>
      </c>
    </row>
    <row r="72" spans="1:26" ht="13.5" hidden="1">
      <c r="A72" s="38" t="s">
        <v>109</v>
      </c>
      <c r="B72" s="18">
        <v>30204555</v>
      </c>
      <c r="C72" s="18"/>
      <c r="D72" s="19">
        <v>33067835</v>
      </c>
      <c r="E72" s="20">
        <v>33067835</v>
      </c>
      <c r="F72" s="20">
        <v>2655978</v>
      </c>
      <c r="G72" s="20">
        <v>2655173</v>
      </c>
      <c r="H72" s="20">
        <v>2674466</v>
      </c>
      <c r="I72" s="20">
        <v>7985617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7985617</v>
      </c>
      <c r="W72" s="20">
        <v>8266959</v>
      </c>
      <c r="X72" s="20"/>
      <c r="Y72" s="19"/>
      <c r="Z72" s="22">
        <v>33067835</v>
      </c>
    </row>
    <row r="73" spans="1:26" ht="13.5" hidden="1">
      <c r="A73" s="38" t="s">
        <v>110</v>
      </c>
      <c r="B73" s="18">
        <v>25691592</v>
      </c>
      <c r="C73" s="18"/>
      <c r="D73" s="19">
        <v>27971089</v>
      </c>
      <c r="E73" s="20">
        <v>27971089</v>
      </c>
      <c r="F73" s="20">
        <v>2409725</v>
      </c>
      <c r="G73" s="20">
        <v>2406280</v>
      </c>
      <c r="H73" s="20">
        <v>2410232</v>
      </c>
      <c r="I73" s="20">
        <v>7226237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7226237</v>
      </c>
      <c r="W73" s="20">
        <v>6992772</v>
      </c>
      <c r="X73" s="20"/>
      <c r="Y73" s="19"/>
      <c r="Z73" s="22">
        <v>27971089</v>
      </c>
    </row>
    <row r="74" spans="1:26" ht="13.5" hidden="1">
      <c r="A74" s="38" t="s">
        <v>111</v>
      </c>
      <c r="B74" s="18"/>
      <c r="C74" s="18"/>
      <c r="D74" s="19">
        <v>3067681</v>
      </c>
      <c r="E74" s="20">
        <v>3067681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766920</v>
      </c>
      <c r="X74" s="20"/>
      <c r="Y74" s="19"/>
      <c r="Z74" s="22">
        <v>3067681</v>
      </c>
    </row>
    <row r="75" spans="1:26" ht="13.5" hidden="1">
      <c r="A75" s="39" t="s">
        <v>112</v>
      </c>
      <c r="B75" s="27">
        <v>20008023</v>
      </c>
      <c r="C75" s="27"/>
      <c r="D75" s="28">
        <v>9250787</v>
      </c>
      <c r="E75" s="29">
        <v>9250787</v>
      </c>
      <c r="F75" s="29">
        <v>2014598</v>
      </c>
      <c r="G75" s="29">
        <v>2401492</v>
      </c>
      <c r="H75" s="29">
        <v>546351</v>
      </c>
      <c r="I75" s="29">
        <v>4962441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4962441</v>
      </c>
      <c r="W75" s="29">
        <v>2312697</v>
      </c>
      <c r="X75" s="29"/>
      <c r="Y75" s="28"/>
      <c r="Z75" s="30">
        <v>9250787</v>
      </c>
    </row>
    <row r="76" spans="1:26" ht="13.5" hidden="1">
      <c r="A76" s="41" t="s">
        <v>114</v>
      </c>
      <c r="B76" s="31">
        <v>243633749</v>
      </c>
      <c r="C76" s="31"/>
      <c r="D76" s="32">
        <v>189979693</v>
      </c>
      <c r="E76" s="33">
        <v>189979693</v>
      </c>
      <c r="F76" s="33">
        <v>11666602</v>
      </c>
      <c r="G76" s="33">
        <v>10952880</v>
      </c>
      <c r="H76" s="33">
        <v>9974563</v>
      </c>
      <c r="I76" s="33">
        <v>32594045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32594045</v>
      </c>
      <c r="W76" s="33">
        <v>54422814</v>
      </c>
      <c r="X76" s="33"/>
      <c r="Y76" s="32"/>
      <c r="Z76" s="34">
        <v>189979693</v>
      </c>
    </row>
    <row r="77" spans="1:26" ht="13.5" hidden="1">
      <c r="A77" s="36" t="s">
        <v>31</v>
      </c>
      <c r="B77" s="18">
        <v>57775399</v>
      </c>
      <c r="C77" s="18"/>
      <c r="D77" s="19">
        <v>31217848</v>
      </c>
      <c r="E77" s="20">
        <v>31217848</v>
      </c>
      <c r="F77" s="20">
        <v>2226348</v>
      </c>
      <c r="G77" s="20">
        <v>2471158</v>
      </c>
      <c r="H77" s="20">
        <v>2214590</v>
      </c>
      <c r="I77" s="20">
        <v>6912096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6912096</v>
      </c>
      <c r="W77" s="20">
        <v>9744775</v>
      </c>
      <c r="X77" s="20"/>
      <c r="Y77" s="19"/>
      <c r="Z77" s="22">
        <v>31217848</v>
      </c>
    </row>
    <row r="78" spans="1:26" ht="13.5" hidden="1">
      <c r="A78" s="37" t="s">
        <v>32</v>
      </c>
      <c r="B78" s="18">
        <v>165850327</v>
      </c>
      <c r="C78" s="18"/>
      <c r="D78" s="19">
        <v>152748696</v>
      </c>
      <c r="E78" s="20">
        <v>152748696</v>
      </c>
      <c r="F78" s="20">
        <v>9310695</v>
      </c>
      <c r="G78" s="20">
        <v>8337079</v>
      </c>
      <c r="H78" s="20">
        <v>7674099</v>
      </c>
      <c r="I78" s="20">
        <v>25321873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25321873</v>
      </c>
      <c r="W78" s="20">
        <v>42626758</v>
      </c>
      <c r="X78" s="20"/>
      <c r="Y78" s="19"/>
      <c r="Z78" s="22">
        <v>152748696</v>
      </c>
    </row>
    <row r="79" spans="1:26" ht="13.5" hidden="1">
      <c r="A79" s="38" t="s">
        <v>107</v>
      </c>
      <c r="B79" s="18">
        <v>75670718</v>
      </c>
      <c r="C79" s="18"/>
      <c r="D79" s="19">
        <v>87098050</v>
      </c>
      <c r="E79" s="20">
        <v>87098050</v>
      </c>
      <c r="F79" s="20">
        <v>3788940</v>
      </c>
      <c r="G79" s="20">
        <v>4152535</v>
      </c>
      <c r="H79" s="20">
        <v>4322173</v>
      </c>
      <c r="I79" s="20">
        <v>12263648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12263648</v>
      </c>
      <c r="W79" s="20">
        <v>28782358</v>
      </c>
      <c r="X79" s="20"/>
      <c r="Y79" s="19"/>
      <c r="Z79" s="22">
        <v>87098050</v>
      </c>
    </row>
    <row r="80" spans="1:26" ht="13.5" hidden="1">
      <c r="A80" s="38" t="s">
        <v>108</v>
      </c>
      <c r="B80" s="18">
        <v>49375422</v>
      </c>
      <c r="C80" s="18"/>
      <c r="D80" s="19">
        <v>23494248</v>
      </c>
      <c r="E80" s="20">
        <v>23494248</v>
      </c>
      <c r="F80" s="20">
        <v>1094815</v>
      </c>
      <c r="G80" s="20">
        <v>1175827</v>
      </c>
      <c r="H80" s="20">
        <v>1024912</v>
      </c>
      <c r="I80" s="20">
        <v>3295554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3295554</v>
      </c>
      <c r="W80" s="20">
        <v>5838123</v>
      </c>
      <c r="X80" s="20"/>
      <c r="Y80" s="19"/>
      <c r="Z80" s="22">
        <v>23494248</v>
      </c>
    </row>
    <row r="81" spans="1:26" ht="13.5" hidden="1">
      <c r="A81" s="38" t="s">
        <v>109</v>
      </c>
      <c r="B81" s="18">
        <v>22049325</v>
      </c>
      <c r="C81" s="18"/>
      <c r="D81" s="19">
        <v>21494199</v>
      </c>
      <c r="E81" s="20">
        <v>21494199</v>
      </c>
      <c r="F81" s="20">
        <v>792604</v>
      </c>
      <c r="G81" s="20">
        <v>865400</v>
      </c>
      <c r="H81" s="20">
        <v>658058</v>
      </c>
      <c r="I81" s="20">
        <v>2316062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2316062</v>
      </c>
      <c r="W81" s="20">
        <v>2707170</v>
      </c>
      <c r="X81" s="20"/>
      <c r="Y81" s="19"/>
      <c r="Z81" s="22">
        <v>21494199</v>
      </c>
    </row>
    <row r="82" spans="1:26" ht="13.5" hidden="1">
      <c r="A82" s="38" t="s">
        <v>110</v>
      </c>
      <c r="B82" s="18">
        <v>18754862</v>
      </c>
      <c r="C82" s="18"/>
      <c r="D82" s="19">
        <v>18181151</v>
      </c>
      <c r="E82" s="20">
        <v>18181151</v>
      </c>
      <c r="F82" s="20">
        <v>580267</v>
      </c>
      <c r="G82" s="20">
        <v>631978</v>
      </c>
      <c r="H82" s="20">
        <v>491229</v>
      </c>
      <c r="I82" s="20">
        <v>1703474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1703474</v>
      </c>
      <c r="W82" s="20">
        <v>4678845</v>
      </c>
      <c r="X82" s="20"/>
      <c r="Y82" s="19"/>
      <c r="Z82" s="22">
        <v>18181151</v>
      </c>
    </row>
    <row r="83" spans="1:26" ht="13.5" hidden="1">
      <c r="A83" s="38" t="s">
        <v>111</v>
      </c>
      <c r="B83" s="18"/>
      <c r="C83" s="18"/>
      <c r="D83" s="19">
        <v>2481048</v>
      </c>
      <c r="E83" s="20">
        <v>2481048</v>
      </c>
      <c r="F83" s="20">
        <v>3054069</v>
      </c>
      <c r="G83" s="20">
        <v>1511339</v>
      </c>
      <c r="H83" s="20">
        <v>1177727</v>
      </c>
      <c r="I83" s="20">
        <v>5743135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5743135</v>
      </c>
      <c r="W83" s="20">
        <v>620262</v>
      </c>
      <c r="X83" s="20"/>
      <c r="Y83" s="19"/>
      <c r="Z83" s="22">
        <v>2481048</v>
      </c>
    </row>
    <row r="84" spans="1:26" ht="13.5" hidden="1">
      <c r="A84" s="39" t="s">
        <v>112</v>
      </c>
      <c r="B84" s="27">
        <v>20008023</v>
      </c>
      <c r="C84" s="27"/>
      <c r="D84" s="28">
        <v>6013149</v>
      </c>
      <c r="E84" s="29">
        <v>6013149</v>
      </c>
      <c r="F84" s="29">
        <v>129559</v>
      </c>
      <c r="G84" s="29">
        <v>144643</v>
      </c>
      <c r="H84" s="29">
        <v>85874</v>
      </c>
      <c r="I84" s="29">
        <v>360076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360076</v>
      </c>
      <c r="W84" s="29">
        <v>2051281</v>
      </c>
      <c r="X84" s="29"/>
      <c r="Y84" s="28"/>
      <c r="Z84" s="30">
        <v>6013149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92484526</v>
      </c>
      <c r="C5" s="18">
        <v>0</v>
      </c>
      <c r="D5" s="58">
        <v>93932380</v>
      </c>
      <c r="E5" s="59">
        <v>93932380</v>
      </c>
      <c r="F5" s="59">
        <v>15886568</v>
      </c>
      <c r="G5" s="59">
        <v>8087310</v>
      </c>
      <c r="H5" s="59">
        <v>7857025</v>
      </c>
      <c r="I5" s="59">
        <v>31830903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31830903</v>
      </c>
      <c r="W5" s="59">
        <v>23483095</v>
      </c>
      <c r="X5" s="59">
        <v>8347808</v>
      </c>
      <c r="Y5" s="60">
        <v>35.55</v>
      </c>
      <c r="Z5" s="61">
        <v>93932380</v>
      </c>
    </row>
    <row r="6" spans="1:26" ht="13.5">
      <c r="A6" s="57" t="s">
        <v>32</v>
      </c>
      <c r="B6" s="18">
        <v>370641733</v>
      </c>
      <c r="C6" s="18">
        <v>0</v>
      </c>
      <c r="D6" s="58">
        <v>473796460</v>
      </c>
      <c r="E6" s="59">
        <v>473796460</v>
      </c>
      <c r="F6" s="59">
        <v>27215203</v>
      </c>
      <c r="G6" s="59">
        <v>40933957</v>
      </c>
      <c r="H6" s="59">
        <v>32896349</v>
      </c>
      <c r="I6" s="59">
        <v>101045509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101045509</v>
      </c>
      <c r="W6" s="59">
        <v>118449115</v>
      </c>
      <c r="X6" s="59">
        <v>-17403606</v>
      </c>
      <c r="Y6" s="60">
        <v>-14.69</v>
      </c>
      <c r="Z6" s="61">
        <v>473796460</v>
      </c>
    </row>
    <row r="7" spans="1:26" ht="13.5">
      <c r="A7" s="57" t="s">
        <v>33</v>
      </c>
      <c r="B7" s="18">
        <v>2057359</v>
      </c>
      <c r="C7" s="18">
        <v>0</v>
      </c>
      <c r="D7" s="58">
        <v>2400000</v>
      </c>
      <c r="E7" s="59">
        <v>2400000</v>
      </c>
      <c r="F7" s="59">
        <v>21958</v>
      </c>
      <c r="G7" s="59">
        <v>1725</v>
      </c>
      <c r="H7" s="59">
        <v>0</v>
      </c>
      <c r="I7" s="59">
        <v>23683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23683</v>
      </c>
      <c r="W7" s="59">
        <v>600000</v>
      </c>
      <c r="X7" s="59">
        <v>-576317</v>
      </c>
      <c r="Y7" s="60">
        <v>-96.05</v>
      </c>
      <c r="Z7" s="61">
        <v>2400000</v>
      </c>
    </row>
    <row r="8" spans="1:26" ht="13.5">
      <c r="A8" s="57" t="s">
        <v>34</v>
      </c>
      <c r="B8" s="18">
        <v>103620051</v>
      </c>
      <c r="C8" s="18">
        <v>0</v>
      </c>
      <c r="D8" s="58">
        <v>107886700</v>
      </c>
      <c r="E8" s="59">
        <v>107886700</v>
      </c>
      <c r="F8" s="59">
        <v>43099477</v>
      </c>
      <c r="G8" s="59">
        <v>298000</v>
      </c>
      <c r="H8" s="59">
        <v>153175</v>
      </c>
      <c r="I8" s="59">
        <v>43550652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43550652</v>
      </c>
      <c r="W8" s="59">
        <v>26971675</v>
      </c>
      <c r="X8" s="59">
        <v>16578977</v>
      </c>
      <c r="Y8" s="60">
        <v>61.47</v>
      </c>
      <c r="Z8" s="61">
        <v>107886700</v>
      </c>
    </row>
    <row r="9" spans="1:26" ht="13.5">
      <c r="A9" s="57" t="s">
        <v>35</v>
      </c>
      <c r="B9" s="18">
        <v>38701054</v>
      </c>
      <c r="C9" s="18">
        <v>0</v>
      </c>
      <c r="D9" s="58">
        <v>61227440</v>
      </c>
      <c r="E9" s="59">
        <v>61227440</v>
      </c>
      <c r="F9" s="59">
        <v>2739573</v>
      </c>
      <c r="G9" s="59">
        <v>3094795</v>
      </c>
      <c r="H9" s="59">
        <v>2528429</v>
      </c>
      <c r="I9" s="59">
        <v>8362797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8362797</v>
      </c>
      <c r="W9" s="59">
        <v>15306860</v>
      </c>
      <c r="X9" s="59">
        <v>-6944063</v>
      </c>
      <c r="Y9" s="60">
        <v>-45.37</v>
      </c>
      <c r="Z9" s="61">
        <v>61227440</v>
      </c>
    </row>
    <row r="10" spans="1:26" ht="25.5">
      <c r="A10" s="62" t="s">
        <v>99</v>
      </c>
      <c r="B10" s="63">
        <f>SUM(B5:B9)</f>
        <v>607504723</v>
      </c>
      <c r="C10" s="63">
        <f>SUM(C5:C9)</f>
        <v>0</v>
      </c>
      <c r="D10" s="64">
        <f aca="true" t="shared" si="0" ref="D10:Z10">SUM(D5:D9)</f>
        <v>739242980</v>
      </c>
      <c r="E10" s="65">
        <f t="shared" si="0"/>
        <v>739242980</v>
      </c>
      <c r="F10" s="65">
        <f t="shared" si="0"/>
        <v>88962779</v>
      </c>
      <c r="G10" s="65">
        <f t="shared" si="0"/>
        <v>52415787</v>
      </c>
      <c r="H10" s="65">
        <f t="shared" si="0"/>
        <v>43434978</v>
      </c>
      <c r="I10" s="65">
        <f t="shared" si="0"/>
        <v>184813544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184813544</v>
      </c>
      <c r="W10" s="65">
        <f t="shared" si="0"/>
        <v>184810745</v>
      </c>
      <c r="X10" s="65">
        <f t="shared" si="0"/>
        <v>2799</v>
      </c>
      <c r="Y10" s="66">
        <f>+IF(W10&lt;&gt;0,(X10/W10)*100,0)</f>
        <v>0.0015145223293158631</v>
      </c>
      <c r="Z10" s="67">
        <f t="shared" si="0"/>
        <v>739242980</v>
      </c>
    </row>
    <row r="11" spans="1:26" ht="13.5">
      <c r="A11" s="57" t="s">
        <v>36</v>
      </c>
      <c r="B11" s="18">
        <v>166680191</v>
      </c>
      <c r="C11" s="18">
        <v>0</v>
      </c>
      <c r="D11" s="58">
        <v>188559540</v>
      </c>
      <c r="E11" s="59">
        <v>188559540</v>
      </c>
      <c r="F11" s="59">
        <v>14974960</v>
      </c>
      <c r="G11" s="59">
        <v>15371713</v>
      </c>
      <c r="H11" s="59">
        <v>16710030</v>
      </c>
      <c r="I11" s="59">
        <v>47056703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47056703</v>
      </c>
      <c r="W11" s="59">
        <v>47139885</v>
      </c>
      <c r="X11" s="59">
        <v>-83182</v>
      </c>
      <c r="Y11" s="60">
        <v>-0.18</v>
      </c>
      <c r="Z11" s="61">
        <v>188559540</v>
      </c>
    </row>
    <row r="12" spans="1:26" ht="13.5">
      <c r="A12" s="57" t="s">
        <v>37</v>
      </c>
      <c r="B12" s="18">
        <v>12101915</v>
      </c>
      <c r="C12" s="18">
        <v>0</v>
      </c>
      <c r="D12" s="58">
        <v>13174340</v>
      </c>
      <c r="E12" s="59">
        <v>13174340</v>
      </c>
      <c r="F12" s="59">
        <v>990668</v>
      </c>
      <c r="G12" s="59">
        <v>1012204</v>
      </c>
      <c r="H12" s="59">
        <v>997170</v>
      </c>
      <c r="I12" s="59">
        <v>3000042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3000042</v>
      </c>
      <c r="W12" s="59">
        <v>3293585</v>
      </c>
      <c r="X12" s="59">
        <v>-293543</v>
      </c>
      <c r="Y12" s="60">
        <v>-8.91</v>
      </c>
      <c r="Z12" s="61">
        <v>13174340</v>
      </c>
    </row>
    <row r="13" spans="1:26" ht="13.5">
      <c r="A13" s="57" t="s">
        <v>100</v>
      </c>
      <c r="B13" s="18">
        <v>43277048</v>
      </c>
      <c r="C13" s="18">
        <v>0</v>
      </c>
      <c r="D13" s="58">
        <v>46687120</v>
      </c>
      <c r="E13" s="59">
        <v>46687120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11671780</v>
      </c>
      <c r="X13" s="59">
        <v>-11671780</v>
      </c>
      <c r="Y13" s="60">
        <v>-100</v>
      </c>
      <c r="Z13" s="61">
        <v>46687120</v>
      </c>
    </row>
    <row r="14" spans="1:26" ht="13.5">
      <c r="A14" s="57" t="s">
        <v>38</v>
      </c>
      <c r="B14" s="18">
        <v>0</v>
      </c>
      <c r="C14" s="18">
        <v>0</v>
      </c>
      <c r="D14" s="58">
        <v>8141890</v>
      </c>
      <c r="E14" s="59">
        <v>8141890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2035473</v>
      </c>
      <c r="X14" s="59">
        <v>-2035473</v>
      </c>
      <c r="Y14" s="60">
        <v>-100</v>
      </c>
      <c r="Z14" s="61">
        <v>8141890</v>
      </c>
    </row>
    <row r="15" spans="1:26" ht="13.5">
      <c r="A15" s="57" t="s">
        <v>39</v>
      </c>
      <c r="B15" s="18">
        <v>258325849</v>
      </c>
      <c r="C15" s="18">
        <v>0</v>
      </c>
      <c r="D15" s="58">
        <v>351707490</v>
      </c>
      <c r="E15" s="59">
        <v>351707490</v>
      </c>
      <c r="F15" s="59">
        <v>56010</v>
      </c>
      <c r="G15" s="59">
        <v>27014078</v>
      </c>
      <c r="H15" s="59">
        <v>27470916</v>
      </c>
      <c r="I15" s="59">
        <v>54541004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54541004</v>
      </c>
      <c r="W15" s="59">
        <v>87926873</v>
      </c>
      <c r="X15" s="59">
        <v>-33385869</v>
      </c>
      <c r="Y15" s="60">
        <v>-37.97</v>
      </c>
      <c r="Z15" s="61">
        <v>351707490</v>
      </c>
    </row>
    <row r="16" spans="1:26" ht="13.5">
      <c r="A16" s="68" t="s">
        <v>40</v>
      </c>
      <c r="B16" s="18">
        <v>0</v>
      </c>
      <c r="C16" s="18">
        <v>0</v>
      </c>
      <c r="D16" s="58">
        <v>47192230</v>
      </c>
      <c r="E16" s="59">
        <v>47192230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11798058</v>
      </c>
      <c r="X16" s="59">
        <v>-11798058</v>
      </c>
      <c r="Y16" s="60">
        <v>-100</v>
      </c>
      <c r="Z16" s="61">
        <v>47192230</v>
      </c>
    </row>
    <row r="17" spans="1:26" ht="13.5">
      <c r="A17" s="57" t="s">
        <v>41</v>
      </c>
      <c r="B17" s="18">
        <v>187760668</v>
      </c>
      <c r="C17" s="18">
        <v>0</v>
      </c>
      <c r="D17" s="58">
        <v>177475360</v>
      </c>
      <c r="E17" s="59">
        <v>177475360</v>
      </c>
      <c r="F17" s="59">
        <v>7733383</v>
      </c>
      <c r="G17" s="59">
        <v>7993792</v>
      </c>
      <c r="H17" s="59">
        <v>14616934</v>
      </c>
      <c r="I17" s="59">
        <v>30344109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30344109</v>
      </c>
      <c r="W17" s="59">
        <v>44368840</v>
      </c>
      <c r="X17" s="59">
        <v>-14024731</v>
      </c>
      <c r="Y17" s="60">
        <v>-31.61</v>
      </c>
      <c r="Z17" s="61">
        <v>177475360</v>
      </c>
    </row>
    <row r="18" spans="1:26" ht="13.5">
      <c r="A18" s="69" t="s">
        <v>42</v>
      </c>
      <c r="B18" s="70">
        <f>SUM(B11:B17)</f>
        <v>668145671</v>
      </c>
      <c r="C18" s="70">
        <f>SUM(C11:C17)</f>
        <v>0</v>
      </c>
      <c r="D18" s="71">
        <f aca="true" t="shared" si="1" ref="D18:Z18">SUM(D11:D17)</f>
        <v>832937970</v>
      </c>
      <c r="E18" s="72">
        <f t="shared" si="1"/>
        <v>832937970</v>
      </c>
      <c r="F18" s="72">
        <f t="shared" si="1"/>
        <v>23755021</v>
      </c>
      <c r="G18" s="72">
        <f t="shared" si="1"/>
        <v>51391787</v>
      </c>
      <c r="H18" s="72">
        <f t="shared" si="1"/>
        <v>59795050</v>
      </c>
      <c r="I18" s="72">
        <f t="shared" si="1"/>
        <v>134941858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134941858</v>
      </c>
      <c r="W18" s="72">
        <f t="shared" si="1"/>
        <v>208234494</v>
      </c>
      <c r="X18" s="72">
        <f t="shared" si="1"/>
        <v>-73292636</v>
      </c>
      <c r="Y18" s="66">
        <f>+IF(W18&lt;&gt;0,(X18/W18)*100,0)</f>
        <v>-35.19716382819841</v>
      </c>
      <c r="Z18" s="73">
        <f t="shared" si="1"/>
        <v>832937970</v>
      </c>
    </row>
    <row r="19" spans="1:26" ht="13.5">
      <c r="A19" s="69" t="s">
        <v>43</v>
      </c>
      <c r="B19" s="74">
        <f>+B10-B18</f>
        <v>-60640948</v>
      </c>
      <c r="C19" s="74">
        <f>+C10-C18</f>
        <v>0</v>
      </c>
      <c r="D19" s="75">
        <f aca="true" t="shared" si="2" ref="D19:Z19">+D10-D18</f>
        <v>-93694990</v>
      </c>
      <c r="E19" s="76">
        <f t="shared" si="2"/>
        <v>-93694990</v>
      </c>
      <c r="F19" s="76">
        <f t="shared" si="2"/>
        <v>65207758</v>
      </c>
      <c r="G19" s="76">
        <f t="shared" si="2"/>
        <v>1024000</v>
      </c>
      <c r="H19" s="76">
        <f t="shared" si="2"/>
        <v>-16360072</v>
      </c>
      <c r="I19" s="76">
        <f t="shared" si="2"/>
        <v>49871686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49871686</v>
      </c>
      <c r="W19" s="76">
        <f>IF(E10=E18,0,W10-W18)</f>
        <v>-23423749</v>
      </c>
      <c r="X19" s="76">
        <f t="shared" si="2"/>
        <v>73295435</v>
      </c>
      <c r="Y19" s="77">
        <f>+IF(W19&lt;&gt;0,(X19/W19)*100,0)</f>
        <v>-312.91077700670377</v>
      </c>
      <c r="Z19" s="78">
        <f t="shared" si="2"/>
        <v>-93694990</v>
      </c>
    </row>
    <row r="20" spans="1:26" ht="13.5">
      <c r="A20" s="57" t="s">
        <v>44</v>
      </c>
      <c r="B20" s="18">
        <v>64324341</v>
      </c>
      <c r="C20" s="18">
        <v>0</v>
      </c>
      <c r="D20" s="58">
        <v>93697300</v>
      </c>
      <c r="E20" s="59">
        <v>93697300</v>
      </c>
      <c r="F20" s="59">
        <v>0</v>
      </c>
      <c r="G20" s="59">
        <v>3831000</v>
      </c>
      <c r="H20" s="59">
        <v>0</v>
      </c>
      <c r="I20" s="59">
        <v>3831000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3831000</v>
      </c>
      <c r="W20" s="59">
        <v>23424325</v>
      </c>
      <c r="X20" s="59">
        <v>-19593325</v>
      </c>
      <c r="Y20" s="60">
        <v>-83.65</v>
      </c>
      <c r="Z20" s="61">
        <v>93697300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3683393</v>
      </c>
      <c r="C22" s="85">
        <f>SUM(C19:C21)</f>
        <v>0</v>
      </c>
      <c r="D22" s="86">
        <f aca="true" t="shared" si="3" ref="D22:Z22">SUM(D19:D21)</f>
        <v>2310</v>
      </c>
      <c r="E22" s="87">
        <f t="shared" si="3"/>
        <v>2310</v>
      </c>
      <c r="F22" s="87">
        <f t="shared" si="3"/>
        <v>65207758</v>
      </c>
      <c r="G22" s="87">
        <f t="shared" si="3"/>
        <v>4855000</v>
      </c>
      <c r="H22" s="87">
        <f t="shared" si="3"/>
        <v>-16360072</v>
      </c>
      <c r="I22" s="87">
        <f t="shared" si="3"/>
        <v>53702686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53702686</v>
      </c>
      <c r="W22" s="87">
        <f t="shared" si="3"/>
        <v>576</v>
      </c>
      <c r="X22" s="87">
        <f t="shared" si="3"/>
        <v>53702110</v>
      </c>
      <c r="Y22" s="88">
        <f>+IF(W22&lt;&gt;0,(X22/W22)*100,0)</f>
        <v>9323282.98611111</v>
      </c>
      <c r="Z22" s="89">
        <f t="shared" si="3"/>
        <v>2310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3683393</v>
      </c>
      <c r="C24" s="74">
        <f>SUM(C22:C23)</f>
        <v>0</v>
      </c>
      <c r="D24" s="75">
        <f aca="true" t="shared" si="4" ref="D24:Z24">SUM(D22:D23)</f>
        <v>2310</v>
      </c>
      <c r="E24" s="76">
        <f t="shared" si="4"/>
        <v>2310</v>
      </c>
      <c r="F24" s="76">
        <f t="shared" si="4"/>
        <v>65207758</v>
      </c>
      <c r="G24" s="76">
        <f t="shared" si="4"/>
        <v>4855000</v>
      </c>
      <c r="H24" s="76">
        <f t="shared" si="4"/>
        <v>-16360072</v>
      </c>
      <c r="I24" s="76">
        <f t="shared" si="4"/>
        <v>53702686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53702686</v>
      </c>
      <c r="W24" s="76">
        <f t="shared" si="4"/>
        <v>576</v>
      </c>
      <c r="X24" s="76">
        <f t="shared" si="4"/>
        <v>53702110</v>
      </c>
      <c r="Y24" s="77">
        <f>+IF(W24&lt;&gt;0,(X24/W24)*100,0)</f>
        <v>9323282.98611111</v>
      </c>
      <c r="Z24" s="78">
        <f t="shared" si="4"/>
        <v>2310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78113454</v>
      </c>
      <c r="C27" s="21">
        <v>0</v>
      </c>
      <c r="D27" s="98">
        <v>163587530</v>
      </c>
      <c r="E27" s="99">
        <v>163587530</v>
      </c>
      <c r="F27" s="99">
        <v>0</v>
      </c>
      <c r="G27" s="99">
        <v>5908512</v>
      </c>
      <c r="H27" s="99">
        <v>875547</v>
      </c>
      <c r="I27" s="99">
        <v>6784059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6784059</v>
      </c>
      <c r="W27" s="99">
        <v>40896883</v>
      </c>
      <c r="X27" s="99">
        <v>-34112824</v>
      </c>
      <c r="Y27" s="100">
        <v>-83.41</v>
      </c>
      <c r="Z27" s="101">
        <v>163587530</v>
      </c>
    </row>
    <row r="28" spans="1:26" ht="13.5">
      <c r="A28" s="102" t="s">
        <v>44</v>
      </c>
      <c r="B28" s="18">
        <v>64639320</v>
      </c>
      <c r="C28" s="18">
        <v>0</v>
      </c>
      <c r="D28" s="58">
        <v>93697300</v>
      </c>
      <c r="E28" s="59">
        <v>93697300</v>
      </c>
      <c r="F28" s="59">
        <v>0</v>
      </c>
      <c r="G28" s="59">
        <v>5908512</v>
      </c>
      <c r="H28" s="59">
        <v>875547</v>
      </c>
      <c r="I28" s="59">
        <v>6784059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6784059</v>
      </c>
      <c r="W28" s="59">
        <v>23424325</v>
      </c>
      <c r="X28" s="59">
        <v>-16640266</v>
      </c>
      <c r="Y28" s="60">
        <v>-71.04</v>
      </c>
      <c r="Z28" s="61">
        <v>93697300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8999600</v>
      </c>
      <c r="C30" s="18">
        <v>0</v>
      </c>
      <c r="D30" s="58">
        <v>27500000</v>
      </c>
      <c r="E30" s="59">
        <v>27500000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6875000</v>
      </c>
      <c r="X30" s="59">
        <v>-6875000</v>
      </c>
      <c r="Y30" s="60">
        <v>-100</v>
      </c>
      <c r="Z30" s="61">
        <v>27500000</v>
      </c>
    </row>
    <row r="31" spans="1:26" ht="13.5">
      <c r="A31" s="57" t="s">
        <v>49</v>
      </c>
      <c r="B31" s="18">
        <v>4474535</v>
      </c>
      <c r="C31" s="18">
        <v>0</v>
      </c>
      <c r="D31" s="58">
        <v>42390230</v>
      </c>
      <c r="E31" s="59">
        <v>42390230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10597558</v>
      </c>
      <c r="X31" s="59">
        <v>-10597558</v>
      </c>
      <c r="Y31" s="60">
        <v>-100</v>
      </c>
      <c r="Z31" s="61">
        <v>42390230</v>
      </c>
    </row>
    <row r="32" spans="1:26" ht="13.5">
      <c r="A32" s="69" t="s">
        <v>50</v>
      </c>
      <c r="B32" s="21">
        <f>SUM(B28:B31)</f>
        <v>78113455</v>
      </c>
      <c r="C32" s="21">
        <f>SUM(C28:C31)</f>
        <v>0</v>
      </c>
      <c r="D32" s="98">
        <f aca="true" t="shared" si="5" ref="D32:Z32">SUM(D28:D31)</f>
        <v>163587530</v>
      </c>
      <c r="E32" s="99">
        <f t="shared" si="5"/>
        <v>163587530</v>
      </c>
      <c r="F32" s="99">
        <f t="shared" si="5"/>
        <v>0</v>
      </c>
      <c r="G32" s="99">
        <f t="shared" si="5"/>
        <v>5908512</v>
      </c>
      <c r="H32" s="99">
        <f t="shared" si="5"/>
        <v>875547</v>
      </c>
      <c r="I32" s="99">
        <f t="shared" si="5"/>
        <v>6784059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6784059</v>
      </c>
      <c r="W32" s="99">
        <f t="shared" si="5"/>
        <v>40896883</v>
      </c>
      <c r="X32" s="99">
        <f t="shared" si="5"/>
        <v>-34112824</v>
      </c>
      <c r="Y32" s="100">
        <f>+IF(W32&lt;&gt;0,(X32/W32)*100,0)</f>
        <v>-83.41179448810317</v>
      </c>
      <c r="Z32" s="101">
        <f t="shared" si="5"/>
        <v>163587530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155648392</v>
      </c>
      <c r="C35" s="18">
        <v>0</v>
      </c>
      <c r="D35" s="58">
        <v>179497000</v>
      </c>
      <c r="E35" s="59">
        <v>179497000</v>
      </c>
      <c r="F35" s="59">
        <v>99357478</v>
      </c>
      <c r="G35" s="59">
        <v>5729116</v>
      </c>
      <c r="H35" s="59">
        <v>2046034</v>
      </c>
      <c r="I35" s="59">
        <v>2046034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2046034</v>
      </c>
      <c r="W35" s="59">
        <v>44874250</v>
      </c>
      <c r="X35" s="59">
        <v>-42828216</v>
      </c>
      <c r="Y35" s="60">
        <v>-95.44</v>
      </c>
      <c r="Z35" s="61">
        <v>179497000</v>
      </c>
    </row>
    <row r="36" spans="1:26" ht="13.5">
      <c r="A36" s="57" t="s">
        <v>53</v>
      </c>
      <c r="B36" s="18">
        <v>942535463</v>
      </c>
      <c r="C36" s="18">
        <v>0</v>
      </c>
      <c r="D36" s="58">
        <v>1008989000</v>
      </c>
      <c r="E36" s="59">
        <v>1008989000</v>
      </c>
      <c r="F36" s="59">
        <v>0</v>
      </c>
      <c r="G36" s="59">
        <v>5908511</v>
      </c>
      <c r="H36" s="59">
        <v>875547</v>
      </c>
      <c r="I36" s="59">
        <v>875547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875547</v>
      </c>
      <c r="W36" s="59">
        <v>252247250</v>
      </c>
      <c r="X36" s="59">
        <v>-251371703</v>
      </c>
      <c r="Y36" s="60">
        <v>-99.65</v>
      </c>
      <c r="Z36" s="61">
        <v>1008989000</v>
      </c>
    </row>
    <row r="37" spans="1:26" ht="13.5">
      <c r="A37" s="57" t="s">
        <v>54</v>
      </c>
      <c r="B37" s="18">
        <v>167358252</v>
      </c>
      <c r="C37" s="18">
        <v>0</v>
      </c>
      <c r="D37" s="58">
        <v>195072000</v>
      </c>
      <c r="E37" s="59">
        <v>195072000</v>
      </c>
      <c r="F37" s="59">
        <v>32122178</v>
      </c>
      <c r="G37" s="59">
        <v>958953</v>
      </c>
      <c r="H37" s="59">
        <v>17211689</v>
      </c>
      <c r="I37" s="59">
        <v>17211689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17211689</v>
      </c>
      <c r="W37" s="59">
        <v>48768000</v>
      </c>
      <c r="X37" s="59">
        <v>-31556311</v>
      </c>
      <c r="Y37" s="60">
        <v>-64.71</v>
      </c>
      <c r="Z37" s="61">
        <v>195072000</v>
      </c>
    </row>
    <row r="38" spans="1:26" ht="13.5">
      <c r="A38" s="57" t="s">
        <v>55</v>
      </c>
      <c r="B38" s="18">
        <v>85491803</v>
      </c>
      <c r="C38" s="18">
        <v>0</v>
      </c>
      <c r="D38" s="58">
        <v>77274000</v>
      </c>
      <c r="E38" s="59">
        <v>77274000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19318500</v>
      </c>
      <c r="X38" s="59">
        <v>-19318500</v>
      </c>
      <c r="Y38" s="60">
        <v>-100</v>
      </c>
      <c r="Z38" s="61">
        <v>77274000</v>
      </c>
    </row>
    <row r="39" spans="1:26" ht="13.5">
      <c r="A39" s="57" t="s">
        <v>56</v>
      </c>
      <c r="B39" s="18">
        <v>845333800</v>
      </c>
      <c r="C39" s="18">
        <v>0</v>
      </c>
      <c r="D39" s="58">
        <v>916140000</v>
      </c>
      <c r="E39" s="59">
        <v>916140000</v>
      </c>
      <c r="F39" s="59">
        <v>67235300</v>
      </c>
      <c r="G39" s="59">
        <v>10678674</v>
      </c>
      <c r="H39" s="59">
        <v>-14290108</v>
      </c>
      <c r="I39" s="59">
        <v>-14290108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-14290108</v>
      </c>
      <c r="W39" s="59">
        <v>229035000</v>
      </c>
      <c r="X39" s="59">
        <v>-243325108</v>
      </c>
      <c r="Y39" s="60">
        <v>-106.24</v>
      </c>
      <c r="Z39" s="61">
        <v>916140000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78968069</v>
      </c>
      <c r="C42" s="18">
        <v>0</v>
      </c>
      <c r="D42" s="58">
        <v>102436775</v>
      </c>
      <c r="E42" s="59">
        <v>102436775</v>
      </c>
      <c r="F42" s="59">
        <v>8365215</v>
      </c>
      <c r="G42" s="59">
        <v>8548269</v>
      </c>
      <c r="H42" s="59">
        <v>-29384019</v>
      </c>
      <c r="I42" s="59">
        <v>-12470535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-12470535</v>
      </c>
      <c r="W42" s="59">
        <v>-4820015</v>
      </c>
      <c r="X42" s="59">
        <v>-7650520</v>
      </c>
      <c r="Y42" s="60">
        <v>158.72</v>
      </c>
      <c r="Z42" s="61">
        <v>102436775</v>
      </c>
    </row>
    <row r="43" spans="1:26" ht="13.5">
      <c r="A43" s="57" t="s">
        <v>59</v>
      </c>
      <c r="B43" s="18">
        <v>-75356171</v>
      </c>
      <c r="C43" s="18">
        <v>0</v>
      </c>
      <c r="D43" s="58">
        <v>-131304000</v>
      </c>
      <c r="E43" s="59">
        <v>-131304000</v>
      </c>
      <c r="F43" s="59">
        <v>0</v>
      </c>
      <c r="G43" s="59">
        <v>-5908511</v>
      </c>
      <c r="H43" s="59">
        <v>-875547</v>
      </c>
      <c r="I43" s="59">
        <v>-6784058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-6784058</v>
      </c>
      <c r="W43" s="59">
        <v>-22801002</v>
      </c>
      <c r="X43" s="59">
        <v>16016944</v>
      </c>
      <c r="Y43" s="60">
        <v>-70.25</v>
      </c>
      <c r="Z43" s="61">
        <v>-131304000</v>
      </c>
    </row>
    <row r="44" spans="1:26" ht="13.5">
      <c r="A44" s="57" t="s">
        <v>60</v>
      </c>
      <c r="B44" s="18">
        <v>-2103505</v>
      </c>
      <c r="C44" s="18">
        <v>0</v>
      </c>
      <c r="D44" s="58">
        <v>11959000</v>
      </c>
      <c r="E44" s="59">
        <v>11959000</v>
      </c>
      <c r="F44" s="59">
        <v>220625</v>
      </c>
      <c r="G44" s="59">
        <v>278282</v>
      </c>
      <c r="H44" s="59">
        <v>214893</v>
      </c>
      <c r="I44" s="59">
        <v>713800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713800</v>
      </c>
      <c r="W44" s="59">
        <v>2050000</v>
      </c>
      <c r="X44" s="59">
        <v>-1336200</v>
      </c>
      <c r="Y44" s="60">
        <v>-65.18</v>
      </c>
      <c r="Z44" s="61">
        <v>11959000</v>
      </c>
    </row>
    <row r="45" spans="1:26" ht="13.5">
      <c r="A45" s="69" t="s">
        <v>61</v>
      </c>
      <c r="B45" s="21">
        <v>9184281</v>
      </c>
      <c r="C45" s="21">
        <v>0</v>
      </c>
      <c r="D45" s="98">
        <v>2018775</v>
      </c>
      <c r="E45" s="99">
        <v>2018775</v>
      </c>
      <c r="F45" s="99">
        <v>13589120</v>
      </c>
      <c r="G45" s="99">
        <v>16507160</v>
      </c>
      <c r="H45" s="99">
        <v>-13537513</v>
      </c>
      <c r="I45" s="99">
        <v>-13537513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-13537513</v>
      </c>
      <c r="W45" s="99">
        <v>-6644017</v>
      </c>
      <c r="X45" s="99">
        <v>-6893496</v>
      </c>
      <c r="Y45" s="100">
        <v>103.75</v>
      </c>
      <c r="Z45" s="101">
        <v>2018775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42096407</v>
      </c>
      <c r="C49" s="51">
        <v>0</v>
      </c>
      <c r="D49" s="128">
        <v>38012002</v>
      </c>
      <c r="E49" s="53">
        <v>16943262</v>
      </c>
      <c r="F49" s="53">
        <v>0</v>
      </c>
      <c r="G49" s="53">
        <v>0</v>
      </c>
      <c r="H49" s="53">
        <v>0</v>
      </c>
      <c r="I49" s="53">
        <v>464248219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2122294</v>
      </c>
      <c r="Z49" s="129">
        <v>563422184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3906601</v>
      </c>
      <c r="C51" s="51">
        <v>0</v>
      </c>
      <c r="D51" s="128">
        <v>173566</v>
      </c>
      <c r="E51" s="53">
        <v>0</v>
      </c>
      <c r="F51" s="53">
        <v>0</v>
      </c>
      <c r="G51" s="53">
        <v>0</v>
      </c>
      <c r="H51" s="53">
        <v>0</v>
      </c>
      <c r="I51" s="53">
        <v>2492951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6573118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85.081652441071</v>
      </c>
      <c r="C58" s="5">
        <f>IF(C67=0,0,+(C76/C67)*100)</f>
        <v>0</v>
      </c>
      <c r="D58" s="6">
        <f aca="true" t="shared" si="6" ref="D58:Z58">IF(D67=0,0,+(D76/D67)*100)</f>
        <v>92.89412728392212</v>
      </c>
      <c r="E58" s="7">
        <f t="shared" si="6"/>
        <v>92.89412728392212</v>
      </c>
      <c r="F58" s="7">
        <f t="shared" si="6"/>
        <v>79.9000523056217</v>
      </c>
      <c r="G58" s="7">
        <f t="shared" si="6"/>
        <v>77.67095752506815</v>
      </c>
      <c r="H58" s="7">
        <f t="shared" si="6"/>
        <v>79.23824806685495</v>
      </c>
      <c r="I58" s="7">
        <f t="shared" si="6"/>
        <v>78.87531470149828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78.87531470149828</v>
      </c>
      <c r="W58" s="7">
        <f t="shared" si="6"/>
        <v>96.98363362083452</v>
      </c>
      <c r="X58" s="7">
        <f t="shared" si="6"/>
        <v>0</v>
      </c>
      <c r="Y58" s="7">
        <f t="shared" si="6"/>
        <v>0</v>
      </c>
      <c r="Z58" s="8">
        <f t="shared" si="6"/>
        <v>92.89412728392212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90.86962344614285</v>
      </c>
      <c r="E59" s="10">
        <f t="shared" si="7"/>
        <v>90.86962344614285</v>
      </c>
      <c r="F59" s="10">
        <f t="shared" si="7"/>
        <v>44.00981382511314</v>
      </c>
      <c r="G59" s="10">
        <f t="shared" si="7"/>
        <v>95.36446605855346</v>
      </c>
      <c r="H59" s="10">
        <f t="shared" si="7"/>
        <v>88.89962803987514</v>
      </c>
      <c r="I59" s="10">
        <f t="shared" si="7"/>
        <v>68.1379821364163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68.1379821364163</v>
      </c>
      <c r="W59" s="10">
        <f t="shared" si="7"/>
        <v>89.99984031065752</v>
      </c>
      <c r="X59" s="10">
        <f t="shared" si="7"/>
        <v>0</v>
      </c>
      <c r="Y59" s="10">
        <f t="shared" si="7"/>
        <v>0</v>
      </c>
      <c r="Z59" s="11">
        <f t="shared" si="7"/>
        <v>90.86962344614285</v>
      </c>
    </row>
    <row r="60" spans="1:26" ht="13.5">
      <c r="A60" s="37" t="s">
        <v>32</v>
      </c>
      <c r="B60" s="12">
        <f t="shared" si="7"/>
        <v>81.81847590271222</v>
      </c>
      <c r="C60" s="12">
        <f t="shared" si="7"/>
        <v>0</v>
      </c>
      <c r="D60" s="3">
        <f t="shared" si="7"/>
        <v>93.40213305941543</v>
      </c>
      <c r="E60" s="13">
        <f t="shared" si="7"/>
        <v>93.40213305941543</v>
      </c>
      <c r="F60" s="13">
        <f t="shared" si="7"/>
        <v>104.63358660231195</v>
      </c>
      <c r="G60" s="13">
        <f t="shared" si="7"/>
        <v>77.08638087444125</v>
      </c>
      <c r="H60" s="13">
        <f t="shared" si="7"/>
        <v>79.17822734674903</v>
      </c>
      <c r="I60" s="13">
        <f t="shared" si="7"/>
        <v>85.18685872521064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85.18685872521064</v>
      </c>
      <c r="W60" s="13">
        <f t="shared" si="7"/>
        <v>98.62567653100932</v>
      </c>
      <c r="X60" s="13">
        <f t="shared" si="7"/>
        <v>0</v>
      </c>
      <c r="Y60" s="13">
        <f t="shared" si="7"/>
        <v>0</v>
      </c>
      <c r="Z60" s="14">
        <f t="shared" si="7"/>
        <v>93.40213305941543</v>
      </c>
    </row>
    <row r="61" spans="1:26" ht="13.5">
      <c r="A61" s="38" t="s">
        <v>107</v>
      </c>
      <c r="B61" s="12">
        <f t="shared" si="7"/>
        <v>81.67999946708738</v>
      </c>
      <c r="C61" s="12">
        <f t="shared" si="7"/>
        <v>0</v>
      </c>
      <c r="D61" s="3">
        <f t="shared" si="7"/>
        <v>95.15945209843338</v>
      </c>
      <c r="E61" s="13">
        <f t="shared" si="7"/>
        <v>95.15945209843338</v>
      </c>
      <c r="F61" s="13">
        <f t="shared" si="7"/>
        <v>115.34730748780156</v>
      </c>
      <c r="G61" s="13">
        <f t="shared" si="7"/>
        <v>87.31293739703953</v>
      </c>
      <c r="H61" s="13">
        <f t="shared" si="7"/>
        <v>106.81328301473563</v>
      </c>
      <c r="I61" s="13">
        <f t="shared" si="7"/>
        <v>100.74219127226502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100.74219127226502</v>
      </c>
      <c r="W61" s="13">
        <f t="shared" si="7"/>
        <v>111.05237501170532</v>
      </c>
      <c r="X61" s="13">
        <f t="shared" si="7"/>
        <v>0</v>
      </c>
      <c r="Y61" s="13">
        <f t="shared" si="7"/>
        <v>0</v>
      </c>
      <c r="Z61" s="14">
        <f t="shared" si="7"/>
        <v>95.15945209843338</v>
      </c>
    </row>
    <row r="62" spans="1:26" ht="13.5">
      <c r="A62" s="38" t="s">
        <v>108</v>
      </c>
      <c r="B62" s="12">
        <f t="shared" si="7"/>
        <v>82.00269491353696</v>
      </c>
      <c r="C62" s="12">
        <f t="shared" si="7"/>
        <v>0</v>
      </c>
      <c r="D62" s="3">
        <f t="shared" si="7"/>
        <v>91.99962688727493</v>
      </c>
      <c r="E62" s="13">
        <f t="shared" si="7"/>
        <v>91.99962688727493</v>
      </c>
      <c r="F62" s="13">
        <f t="shared" si="7"/>
        <v>77.02582971493823</v>
      </c>
      <c r="G62" s="13">
        <f t="shared" si="7"/>
        <v>50.58870771021975</v>
      </c>
      <c r="H62" s="13">
        <f t="shared" si="7"/>
        <v>51.08724702471786</v>
      </c>
      <c r="I62" s="13">
        <f t="shared" si="7"/>
        <v>57.488467452588424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57.488467452588424</v>
      </c>
      <c r="W62" s="13">
        <f t="shared" si="7"/>
        <v>89.87942026002096</v>
      </c>
      <c r="X62" s="13">
        <f t="shared" si="7"/>
        <v>0</v>
      </c>
      <c r="Y62" s="13">
        <f t="shared" si="7"/>
        <v>0</v>
      </c>
      <c r="Z62" s="14">
        <f t="shared" si="7"/>
        <v>91.99962688727493</v>
      </c>
    </row>
    <row r="63" spans="1:26" ht="13.5">
      <c r="A63" s="38" t="s">
        <v>109</v>
      </c>
      <c r="B63" s="12">
        <f t="shared" si="7"/>
        <v>81.6799973985562</v>
      </c>
      <c r="C63" s="12">
        <f t="shared" si="7"/>
        <v>0</v>
      </c>
      <c r="D63" s="3">
        <f t="shared" si="7"/>
        <v>91.99765669300018</v>
      </c>
      <c r="E63" s="13">
        <f t="shared" si="7"/>
        <v>91.99765669300018</v>
      </c>
      <c r="F63" s="13">
        <f t="shared" si="7"/>
        <v>132.63403930605705</v>
      </c>
      <c r="G63" s="13">
        <f t="shared" si="7"/>
        <v>133.3869560256425</v>
      </c>
      <c r="H63" s="13">
        <f t="shared" si="7"/>
        <v>115.49819323581457</v>
      </c>
      <c r="I63" s="13">
        <f t="shared" si="7"/>
        <v>127.05937924339099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127.05937924339099</v>
      </c>
      <c r="W63" s="13">
        <f t="shared" si="7"/>
        <v>89.99688519286818</v>
      </c>
      <c r="X63" s="13">
        <f t="shared" si="7"/>
        <v>0</v>
      </c>
      <c r="Y63" s="13">
        <f t="shared" si="7"/>
        <v>0</v>
      </c>
      <c r="Z63" s="14">
        <f t="shared" si="7"/>
        <v>91.99765669300018</v>
      </c>
    </row>
    <row r="64" spans="1:26" ht="13.5">
      <c r="A64" s="38" t="s">
        <v>110</v>
      </c>
      <c r="B64" s="12">
        <f t="shared" si="7"/>
        <v>81.6799993750435</v>
      </c>
      <c r="C64" s="12">
        <f t="shared" si="7"/>
        <v>0</v>
      </c>
      <c r="D64" s="3">
        <f t="shared" si="7"/>
        <v>91.99873322210442</v>
      </c>
      <c r="E64" s="13">
        <f t="shared" si="7"/>
        <v>91.99873322210442</v>
      </c>
      <c r="F64" s="13">
        <f t="shared" si="7"/>
        <v>152.91833859828205</v>
      </c>
      <c r="G64" s="13">
        <f t="shared" si="7"/>
        <v>105.35182646946322</v>
      </c>
      <c r="H64" s="13">
        <f t="shared" si="7"/>
        <v>78.08150195746798</v>
      </c>
      <c r="I64" s="13">
        <f t="shared" si="7"/>
        <v>105.73287194467025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105.73287194467025</v>
      </c>
      <c r="W64" s="13">
        <f t="shared" si="7"/>
        <v>87.2786375404263</v>
      </c>
      <c r="X64" s="13">
        <f t="shared" si="7"/>
        <v>0</v>
      </c>
      <c r="Y64" s="13">
        <f t="shared" si="7"/>
        <v>0</v>
      </c>
      <c r="Z64" s="14">
        <f t="shared" si="7"/>
        <v>91.99873322210442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94.9920424403183</v>
      </c>
      <c r="E65" s="13">
        <f t="shared" si="7"/>
        <v>94.9920424403183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88.9866525198939</v>
      </c>
      <c r="X65" s="13">
        <f t="shared" si="7"/>
        <v>0</v>
      </c>
      <c r="Y65" s="13">
        <f t="shared" si="7"/>
        <v>0</v>
      </c>
      <c r="Z65" s="14">
        <f t="shared" si="7"/>
        <v>94.9920424403183</v>
      </c>
    </row>
    <row r="66" spans="1:26" ht="13.5">
      <c r="A66" s="39" t="s">
        <v>112</v>
      </c>
      <c r="B66" s="15">
        <f t="shared" si="7"/>
        <v>75.70620439091766</v>
      </c>
      <c r="C66" s="15">
        <f t="shared" si="7"/>
        <v>0</v>
      </c>
      <c r="D66" s="4">
        <f t="shared" si="7"/>
        <v>90.00286123032905</v>
      </c>
      <c r="E66" s="16">
        <f t="shared" si="7"/>
        <v>90.00286123032905</v>
      </c>
      <c r="F66" s="16">
        <f t="shared" si="7"/>
        <v>16.49693347119729</v>
      </c>
      <c r="G66" s="16">
        <f t="shared" si="7"/>
        <v>6.572842782545607</v>
      </c>
      <c r="H66" s="16">
        <f t="shared" si="7"/>
        <v>17.540249394788297</v>
      </c>
      <c r="I66" s="16">
        <f t="shared" si="7"/>
        <v>13.077129312713584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13.077129312713584</v>
      </c>
      <c r="W66" s="16">
        <f t="shared" si="7"/>
        <v>90.00281545064378</v>
      </c>
      <c r="X66" s="16">
        <f t="shared" si="7"/>
        <v>0</v>
      </c>
      <c r="Y66" s="16">
        <f t="shared" si="7"/>
        <v>0</v>
      </c>
      <c r="Z66" s="17">
        <f t="shared" si="7"/>
        <v>90.00286123032905</v>
      </c>
    </row>
    <row r="67" spans="1:26" ht="13.5" hidden="1">
      <c r="A67" s="40" t="s">
        <v>113</v>
      </c>
      <c r="B67" s="23">
        <v>481285060</v>
      </c>
      <c r="C67" s="23"/>
      <c r="D67" s="24">
        <v>585203840</v>
      </c>
      <c r="E67" s="25">
        <v>585203840</v>
      </c>
      <c r="F67" s="25">
        <v>44725594</v>
      </c>
      <c r="G67" s="25">
        <v>50697315</v>
      </c>
      <c r="H67" s="25">
        <v>41951715</v>
      </c>
      <c r="I67" s="25">
        <v>137374624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137374624</v>
      </c>
      <c r="W67" s="25">
        <v>146300961</v>
      </c>
      <c r="X67" s="25"/>
      <c r="Y67" s="24"/>
      <c r="Z67" s="26">
        <v>585203840</v>
      </c>
    </row>
    <row r="68" spans="1:26" ht="13.5" hidden="1">
      <c r="A68" s="36" t="s">
        <v>31</v>
      </c>
      <c r="B68" s="18">
        <v>92484526</v>
      </c>
      <c r="C68" s="18"/>
      <c r="D68" s="19">
        <v>93932380</v>
      </c>
      <c r="E68" s="20">
        <v>93932380</v>
      </c>
      <c r="F68" s="20">
        <v>15886568</v>
      </c>
      <c r="G68" s="20">
        <v>8087310</v>
      </c>
      <c r="H68" s="20">
        <v>7857025</v>
      </c>
      <c r="I68" s="20">
        <v>31830903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31830903</v>
      </c>
      <c r="W68" s="20">
        <v>23483095</v>
      </c>
      <c r="X68" s="20"/>
      <c r="Y68" s="19"/>
      <c r="Z68" s="22">
        <v>93932380</v>
      </c>
    </row>
    <row r="69" spans="1:26" ht="13.5" hidden="1">
      <c r="A69" s="37" t="s">
        <v>32</v>
      </c>
      <c r="B69" s="18">
        <v>370641733</v>
      </c>
      <c r="C69" s="18"/>
      <c r="D69" s="19">
        <v>473796460</v>
      </c>
      <c r="E69" s="20">
        <v>473796460</v>
      </c>
      <c r="F69" s="20">
        <v>27215203</v>
      </c>
      <c r="G69" s="20">
        <v>40933957</v>
      </c>
      <c r="H69" s="20">
        <v>32896349</v>
      </c>
      <c r="I69" s="20">
        <v>101045509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101045509</v>
      </c>
      <c r="W69" s="20">
        <v>118449116</v>
      </c>
      <c r="X69" s="20"/>
      <c r="Y69" s="19"/>
      <c r="Z69" s="22">
        <v>473796460</v>
      </c>
    </row>
    <row r="70" spans="1:26" ht="13.5" hidden="1">
      <c r="A70" s="38" t="s">
        <v>107</v>
      </c>
      <c r="B70" s="18">
        <v>164079433</v>
      </c>
      <c r="C70" s="18"/>
      <c r="D70" s="19">
        <v>201404060</v>
      </c>
      <c r="E70" s="20">
        <v>201404060</v>
      </c>
      <c r="F70" s="20">
        <v>13285288</v>
      </c>
      <c r="G70" s="20">
        <v>20360363</v>
      </c>
      <c r="H70" s="20">
        <v>13076941</v>
      </c>
      <c r="I70" s="20">
        <v>46722592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46722592</v>
      </c>
      <c r="W70" s="20">
        <v>50351015</v>
      </c>
      <c r="X70" s="20"/>
      <c r="Y70" s="19"/>
      <c r="Z70" s="22">
        <v>201404060</v>
      </c>
    </row>
    <row r="71" spans="1:26" ht="13.5" hidden="1">
      <c r="A71" s="38" t="s">
        <v>108</v>
      </c>
      <c r="B71" s="18">
        <v>159051485</v>
      </c>
      <c r="C71" s="18"/>
      <c r="D71" s="19">
        <v>186538800</v>
      </c>
      <c r="E71" s="20">
        <v>186538800</v>
      </c>
      <c r="F71" s="20">
        <v>10797835</v>
      </c>
      <c r="G71" s="20">
        <v>16197087</v>
      </c>
      <c r="H71" s="20">
        <v>15497858</v>
      </c>
      <c r="I71" s="20">
        <v>42492780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42492780</v>
      </c>
      <c r="W71" s="20">
        <v>46634700</v>
      </c>
      <c r="X71" s="20"/>
      <c r="Y71" s="19"/>
      <c r="Z71" s="22">
        <v>186538800</v>
      </c>
    </row>
    <row r="72" spans="1:26" ht="13.5" hidden="1">
      <c r="A72" s="38" t="s">
        <v>109</v>
      </c>
      <c r="B72" s="18">
        <v>19988900</v>
      </c>
      <c r="C72" s="18"/>
      <c r="D72" s="19">
        <v>31937770</v>
      </c>
      <c r="E72" s="20">
        <v>31937770</v>
      </c>
      <c r="F72" s="20">
        <v>1642037</v>
      </c>
      <c r="G72" s="20">
        <v>1866747</v>
      </c>
      <c r="H72" s="20">
        <v>1813463</v>
      </c>
      <c r="I72" s="20">
        <v>5322247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5322247</v>
      </c>
      <c r="W72" s="20">
        <v>7984443</v>
      </c>
      <c r="X72" s="20"/>
      <c r="Y72" s="19"/>
      <c r="Z72" s="22">
        <v>31937770</v>
      </c>
    </row>
    <row r="73" spans="1:26" ht="13.5" hidden="1">
      <c r="A73" s="38" t="s">
        <v>110</v>
      </c>
      <c r="B73" s="18">
        <v>27521915</v>
      </c>
      <c r="C73" s="18"/>
      <c r="D73" s="19">
        <v>44490830</v>
      </c>
      <c r="E73" s="20">
        <v>44490830</v>
      </c>
      <c r="F73" s="20">
        <v>1490043</v>
      </c>
      <c r="G73" s="20">
        <v>2509760</v>
      </c>
      <c r="H73" s="20">
        <v>2508087</v>
      </c>
      <c r="I73" s="20">
        <v>6507890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6507890</v>
      </c>
      <c r="W73" s="20">
        <v>11122708</v>
      </c>
      <c r="X73" s="20"/>
      <c r="Y73" s="19"/>
      <c r="Z73" s="22">
        <v>44490830</v>
      </c>
    </row>
    <row r="74" spans="1:26" ht="13.5" hidden="1">
      <c r="A74" s="38" t="s">
        <v>111</v>
      </c>
      <c r="B74" s="18"/>
      <c r="C74" s="18"/>
      <c r="D74" s="19">
        <v>9425000</v>
      </c>
      <c r="E74" s="20">
        <v>9425000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2356250</v>
      </c>
      <c r="X74" s="20"/>
      <c r="Y74" s="19"/>
      <c r="Z74" s="22">
        <v>9425000</v>
      </c>
    </row>
    <row r="75" spans="1:26" ht="13.5" hidden="1">
      <c r="A75" s="39" t="s">
        <v>112</v>
      </c>
      <c r="B75" s="27">
        <v>18158801</v>
      </c>
      <c r="C75" s="27"/>
      <c r="D75" s="28">
        <v>17475000</v>
      </c>
      <c r="E75" s="29">
        <v>17475000</v>
      </c>
      <c r="F75" s="29">
        <v>1623823</v>
      </c>
      <c r="G75" s="29">
        <v>1676048</v>
      </c>
      <c r="H75" s="29">
        <v>1198341</v>
      </c>
      <c r="I75" s="29">
        <v>4498212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4498212</v>
      </c>
      <c r="W75" s="29">
        <v>4368750</v>
      </c>
      <c r="X75" s="29"/>
      <c r="Y75" s="28"/>
      <c r="Z75" s="30">
        <v>17475000</v>
      </c>
    </row>
    <row r="76" spans="1:26" ht="13.5" hidden="1">
      <c r="A76" s="41" t="s">
        <v>114</v>
      </c>
      <c r="B76" s="31">
        <v>409485282</v>
      </c>
      <c r="C76" s="31"/>
      <c r="D76" s="32">
        <v>543620000</v>
      </c>
      <c r="E76" s="33">
        <v>543620000</v>
      </c>
      <c r="F76" s="33">
        <v>35735773</v>
      </c>
      <c r="G76" s="33">
        <v>39377090</v>
      </c>
      <c r="H76" s="33">
        <v>33241804</v>
      </c>
      <c r="I76" s="33">
        <v>108354667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108354667</v>
      </c>
      <c r="W76" s="33">
        <v>141887988</v>
      </c>
      <c r="X76" s="33"/>
      <c r="Y76" s="32"/>
      <c r="Z76" s="34">
        <v>543620000</v>
      </c>
    </row>
    <row r="77" spans="1:26" ht="13.5" hidden="1">
      <c r="A77" s="36" t="s">
        <v>31</v>
      </c>
      <c r="B77" s="18">
        <v>92484526</v>
      </c>
      <c r="C77" s="18"/>
      <c r="D77" s="19">
        <v>85356000</v>
      </c>
      <c r="E77" s="20">
        <v>85356000</v>
      </c>
      <c r="F77" s="20">
        <v>6991649</v>
      </c>
      <c r="G77" s="20">
        <v>7712420</v>
      </c>
      <c r="H77" s="20">
        <v>6984866</v>
      </c>
      <c r="I77" s="20">
        <v>21688935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21688935</v>
      </c>
      <c r="W77" s="20">
        <v>21134748</v>
      </c>
      <c r="X77" s="20"/>
      <c r="Y77" s="19"/>
      <c r="Z77" s="22">
        <v>85356000</v>
      </c>
    </row>
    <row r="78" spans="1:26" ht="13.5" hidden="1">
      <c r="A78" s="37" t="s">
        <v>32</v>
      </c>
      <c r="B78" s="18">
        <v>303253417</v>
      </c>
      <c r="C78" s="18"/>
      <c r="D78" s="19">
        <v>442536000</v>
      </c>
      <c r="E78" s="20">
        <v>442536000</v>
      </c>
      <c r="F78" s="20">
        <v>28476243</v>
      </c>
      <c r="G78" s="20">
        <v>31554506</v>
      </c>
      <c r="H78" s="20">
        <v>26046746</v>
      </c>
      <c r="I78" s="20">
        <v>86077495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86077495</v>
      </c>
      <c r="W78" s="20">
        <v>116821242</v>
      </c>
      <c r="X78" s="20"/>
      <c r="Y78" s="19"/>
      <c r="Z78" s="22">
        <v>442536000</v>
      </c>
    </row>
    <row r="79" spans="1:26" ht="13.5" hidden="1">
      <c r="A79" s="38" t="s">
        <v>107</v>
      </c>
      <c r="B79" s="18">
        <v>134020080</v>
      </c>
      <c r="C79" s="18"/>
      <c r="D79" s="19">
        <v>191655000</v>
      </c>
      <c r="E79" s="20">
        <v>191655000</v>
      </c>
      <c r="F79" s="20">
        <v>15324222</v>
      </c>
      <c r="G79" s="20">
        <v>17777231</v>
      </c>
      <c r="H79" s="20">
        <v>13967910</v>
      </c>
      <c r="I79" s="20">
        <v>47069363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47069363</v>
      </c>
      <c r="W79" s="20">
        <v>55915998</v>
      </c>
      <c r="X79" s="20"/>
      <c r="Y79" s="19"/>
      <c r="Z79" s="22">
        <v>191655000</v>
      </c>
    </row>
    <row r="80" spans="1:26" ht="13.5" hidden="1">
      <c r="A80" s="38" t="s">
        <v>108</v>
      </c>
      <c r="B80" s="18">
        <v>130426504</v>
      </c>
      <c r="C80" s="18"/>
      <c r="D80" s="19">
        <v>171615000</v>
      </c>
      <c r="E80" s="20">
        <v>171615000</v>
      </c>
      <c r="F80" s="20">
        <v>8317122</v>
      </c>
      <c r="G80" s="20">
        <v>8193897</v>
      </c>
      <c r="H80" s="20">
        <v>7917429</v>
      </c>
      <c r="I80" s="20">
        <v>24428448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24428448</v>
      </c>
      <c r="W80" s="20">
        <v>41914998</v>
      </c>
      <c r="X80" s="20"/>
      <c r="Y80" s="19"/>
      <c r="Z80" s="22">
        <v>171615000</v>
      </c>
    </row>
    <row r="81" spans="1:26" ht="13.5" hidden="1">
      <c r="A81" s="38" t="s">
        <v>109</v>
      </c>
      <c r="B81" s="18">
        <v>16326933</v>
      </c>
      <c r="C81" s="18"/>
      <c r="D81" s="19">
        <v>29382000</v>
      </c>
      <c r="E81" s="20">
        <v>29382000</v>
      </c>
      <c r="F81" s="20">
        <v>2177900</v>
      </c>
      <c r="G81" s="20">
        <v>2489997</v>
      </c>
      <c r="H81" s="20">
        <v>2094517</v>
      </c>
      <c r="I81" s="20">
        <v>6762414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6762414</v>
      </c>
      <c r="W81" s="20">
        <v>7185750</v>
      </c>
      <c r="X81" s="20"/>
      <c r="Y81" s="19"/>
      <c r="Z81" s="22">
        <v>29382000</v>
      </c>
    </row>
    <row r="82" spans="1:26" ht="13.5" hidden="1">
      <c r="A82" s="38" t="s">
        <v>110</v>
      </c>
      <c r="B82" s="18">
        <v>22479900</v>
      </c>
      <c r="C82" s="18"/>
      <c r="D82" s="19">
        <v>40931000</v>
      </c>
      <c r="E82" s="20">
        <v>40931000</v>
      </c>
      <c r="F82" s="20">
        <v>2278549</v>
      </c>
      <c r="G82" s="20">
        <v>2644078</v>
      </c>
      <c r="H82" s="20">
        <v>1958352</v>
      </c>
      <c r="I82" s="20">
        <v>6880979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6880979</v>
      </c>
      <c r="W82" s="20">
        <v>9707748</v>
      </c>
      <c r="X82" s="20"/>
      <c r="Y82" s="19"/>
      <c r="Z82" s="22">
        <v>40931000</v>
      </c>
    </row>
    <row r="83" spans="1:26" ht="13.5" hidden="1">
      <c r="A83" s="38" t="s">
        <v>111</v>
      </c>
      <c r="B83" s="18"/>
      <c r="C83" s="18"/>
      <c r="D83" s="19">
        <v>8953000</v>
      </c>
      <c r="E83" s="20">
        <v>8953000</v>
      </c>
      <c r="F83" s="20">
        <v>378450</v>
      </c>
      <c r="G83" s="20">
        <v>449303</v>
      </c>
      <c r="H83" s="20">
        <v>108538</v>
      </c>
      <c r="I83" s="20">
        <v>936291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936291</v>
      </c>
      <c r="W83" s="20">
        <v>2096748</v>
      </c>
      <c r="X83" s="20"/>
      <c r="Y83" s="19"/>
      <c r="Z83" s="22">
        <v>8953000</v>
      </c>
    </row>
    <row r="84" spans="1:26" ht="13.5" hidden="1">
      <c r="A84" s="39" t="s">
        <v>112</v>
      </c>
      <c r="B84" s="27">
        <v>13747339</v>
      </c>
      <c r="C84" s="27"/>
      <c r="D84" s="28">
        <v>15728000</v>
      </c>
      <c r="E84" s="29">
        <v>15728000</v>
      </c>
      <c r="F84" s="29">
        <v>267881</v>
      </c>
      <c r="G84" s="29">
        <v>110164</v>
      </c>
      <c r="H84" s="29">
        <v>210192</v>
      </c>
      <c r="I84" s="29">
        <v>588237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588237</v>
      </c>
      <c r="W84" s="29">
        <v>3931998</v>
      </c>
      <c r="X84" s="29"/>
      <c r="Y84" s="28"/>
      <c r="Z84" s="30">
        <v>15728000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16322286</v>
      </c>
      <c r="C5" s="18">
        <v>0</v>
      </c>
      <c r="D5" s="58">
        <v>17437681</v>
      </c>
      <c r="E5" s="59">
        <v>17437681</v>
      </c>
      <c r="F5" s="59">
        <v>499096</v>
      </c>
      <c r="G5" s="59">
        <v>1312739</v>
      </c>
      <c r="H5" s="59">
        <v>3358602</v>
      </c>
      <c r="I5" s="59">
        <v>5170437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5170437</v>
      </c>
      <c r="W5" s="59">
        <v>4359420</v>
      </c>
      <c r="X5" s="59">
        <v>811017</v>
      </c>
      <c r="Y5" s="60">
        <v>18.6</v>
      </c>
      <c r="Z5" s="61">
        <v>17437681</v>
      </c>
    </row>
    <row r="6" spans="1:26" ht="13.5">
      <c r="A6" s="57" t="s">
        <v>32</v>
      </c>
      <c r="B6" s="18">
        <v>43222421</v>
      </c>
      <c r="C6" s="18">
        <v>0</v>
      </c>
      <c r="D6" s="58">
        <v>31944488</v>
      </c>
      <c r="E6" s="59">
        <v>31944488</v>
      </c>
      <c r="F6" s="59">
        <v>1383714</v>
      </c>
      <c r="G6" s="59">
        <v>1983969</v>
      </c>
      <c r="H6" s="59">
        <v>1056002</v>
      </c>
      <c r="I6" s="59">
        <v>4423685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4423685</v>
      </c>
      <c r="W6" s="59">
        <v>7986122</v>
      </c>
      <c r="X6" s="59">
        <v>-3562437</v>
      </c>
      <c r="Y6" s="60">
        <v>-44.61</v>
      </c>
      <c r="Z6" s="61">
        <v>31944488</v>
      </c>
    </row>
    <row r="7" spans="1:26" ht="13.5">
      <c r="A7" s="57" t="s">
        <v>33</v>
      </c>
      <c r="B7" s="18">
        <v>159604</v>
      </c>
      <c r="C7" s="18">
        <v>0</v>
      </c>
      <c r="D7" s="58">
        <v>90406</v>
      </c>
      <c r="E7" s="59">
        <v>90406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22602</v>
      </c>
      <c r="X7" s="59">
        <v>-22602</v>
      </c>
      <c r="Y7" s="60">
        <v>-100</v>
      </c>
      <c r="Z7" s="61">
        <v>90406</v>
      </c>
    </row>
    <row r="8" spans="1:26" ht="13.5">
      <c r="A8" s="57" t="s">
        <v>34</v>
      </c>
      <c r="B8" s="18">
        <v>78560200</v>
      </c>
      <c r="C8" s="18">
        <v>0</v>
      </c>
      <c r="D8" s="58">
        <v>78084000</v>
      </c>
      <c r="E8" s="59">
        <v>78084000</v>
      </c>
      <c r="F8" s="59">
        <v>28298000</v>
      </c>
      <c r="G8" s="59">
        <v>890000</v>
      </c>
      <c r="H8" s="59">
        <v>0</v>
      </c>
      <c r="I8" s="59">
        <v>29188000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29188000</v>
      </c>
      <c r="W8" s="59">
        <v>19521000</v>
      </c>
      <c r="X8" s="59">
        <v>9667000</v>
      </c>
      <c r="Y8" s="60">
        <v>49.52</v>
      </c>
      <c r="Z8" s="61">
        <v>78084000</v>
      </c>
    </row>
    <row r="9" spans="1:26" ht="13.5">
      <c r="A9" s="57" t="s">
        <v>35</v>
      </c>
      <c r="B9" s="18">
        <v>14474853</v>
      </c>
      <c r="C9" s="18">
        <v>0</v>
      </c>
      <c r="D9" s="58">
        <v>26774117</v>
      </c>
      <c r="E9" s="59">
        <v>26774117</v>
      </c>
      <c r="F9" s="59">
        <v>224190</v>
      </c>
      <c r="G9" s="59">
        <v>0</v>
      </c>
      <c r="H9" s="59">
        <v>4770119</v>
      </c>
      <c r="I9" s="59">
        <v>4994309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4994309</v>
      </c>
      <c r="W9" s="59">
        <v>6693529</v>
      </c>
      <c r="X9" s="59">
        <v>-1699220</v>
      </c>
      <c r="Y9" s="60">
        <v>-25.39</v>
      </c>
      <c r="Z9" s="61">
        <v>26774117</v>
      </c>
    </row>
    <row r="10" spans="1:26" ht="25.5">
      <c r="A10" s="62" t="s">
        <v>99</v>
      </c>
      <c r="B10" s="63">
        <f>SUM(B5:B9)</f>
        <v>152739364</v>
      </c>
      <c r="C10" s="63">
        <f>SUM(C5:C9)</f>
        <v>0</v>
      </c>
      <c r="D10" s="64">
        <f aca="true" t="shared" si="0" ref="D10:Z10">SUM(D5:D9)</f>
        <v>154330692</v>
      </c>
      <c r="E10" s="65">
        <f t="shared" si="0"/>
        <v>154330692</v>
      </c>
      <c r="F10" s="65">
        <f t="shared" si="0"/>
        <v>30405000</v>
      </c>
      <c r="G10" s="65">
        <f t="shared" si="0"/>
        <v>4186708</v>
      </c>
      <c r="H10" s="65">
        <f t="shared" si="0"/>
        <v>9184723</v>
      </c>
      <c r="I10" s="65">
        <f t="shared" si="0"/>
        <v>43776431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43776431</v>
      </c>
      <c r="W10" s="65">
        <f t="shared" si="0"/>
        <v>38582673</v>
      </c>
      <c r="X10" s="65">
        <f t="shared" si="0"/>
        <v>5193758</v>
      </c>
      <c r="Y10" s="66">
        <f>+IF(W10&lt;&gt;0,(X10/W10)*100,0)</f>
        <v>13.461374228789177</v>
      </c>
      <c r="Z10" s="67">
        <f t="shared" si="0"/>
        <v>154330692</v>
      </c>
    </row>
    <row r="11" spans="1:26" ht="13.5">
      <c r="A11" s="57" t="s">
        <v>36</v>
      </c>
      <c r="B11" s="18">
        <v>66426989</v>
      </c>
      <c r="C11" s="18">
        <v>0</v>
      </c>
      <c r="D11" s="58">
        <v>59673471</v>
      </c>
      <c r="E11" s="59">
        <v>59673471</v>
      </c>
      <c r="F11" s="59">
        <v>9076245</v>
      </c>
      <c r="G11" s="59">
        <v>4492650</v>
      </c>
      <c r="H11" s="59">
        <v>3660167</v>
      </c>
      <c r="I11" s="59">
        <v>17229062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17229062</v>
      </c>
      <c r="W11" s="59">
        <v>14918368</v>
      </c>
      <c r="X11" s="59">
        <v>2310694</v>
      </c>
      <c r="Y11" s="60">
        <v>15.49</v>
      </c>
      <c r="Z11" s="61">
        <v>59673471</v>
      </c>
    </row>
    <row r="12" spans="1:26" ht="13.5">
      <c r="A12" s="57" t="s">
        <v>37</v>
      </c>
      <c r="B12" s="18">
        <v>5440964</v>
      </c>
      <c r="C12" s="18">
        <v>0</v>
      </c>
      <c r="D12" s="58">
        <v>4486566</v>
      </c>
      <c r="E12" s="59">
        <v>4486566</v>
      </c>
      <c r="F12" s="59">
        <v>254878</v>
      </c>
      <c r="G12" s="59">
        <v>249659</v>
      </c>
      <c r="H12" s="59">
        <v>248627</v>
      </c>
      <c r="I12" s="59">
        <v>753164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753164</v>
      </c>
      <c r="W12" s="59">
        <v>1121642</v>
      </c>
      <c r="X12" s="59">
        <v>-368478</v>
      </c>
      <c r="Y12" s="60">
        <v>-32.85</v>
      </c>
      <c r="Z12" s="61">
        <v>4486566</v>
      </c>
    </row>
    <row r="13" spans="1:26" ht="13.5">
      <c r="A13" s="57" t="s">
        <v>100</v>
      </c>
      <c r="B13" s="18">
        <v>123676891</v>
      </c>
      <c r="C13" s="18">
        <v>0</v>
      </c>
      <c r="D13" s="58">
        <v>1144000</v>
      </c>
      <c r="E13" s="59">
        <v>1144000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286000</v>
      </c>
      <c r="X13" s="59">
        <v>-286000</v>
      </c>
      <c r="Y13" s="60">
        <v>-100</v>
      </c>
      <c r="Z13" s="61">
        <v>1144000</v>
      </c>
    </row>
    <row r="14" spans="1:26" ht="13.5">
      <c r="A14" s="57" t="s">
        <v>38</v>
      </c>
      <c r="B14" s="18">
        <v>7278597</v>
      </c>
      <c r="C14" s="18">
        <v>0</v>
      </c>
      <c r="D14" s="58">
        <v>0</v>
      </c>
      <c r="E14" s="59">
        <v>0</v>
      </c>
      <c r="F14" s="59">
        <v>7326945</v>
      </c>
      <c r="G14" s="59">
        <v>0</v>
      </c>
      <c r="H14" s="59">
        <v>0</v>
      </c>
      <c r="I14" s="59">
        <v>7326945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7326945</v>
      </c>
      <c r="W14" s="59">
        <v>0</v>
      </c>
      <c r="X14" s="59">
        <v>7326945</v>
      </c>
      <c r="Y14" s="60">
        <v>0</v>
      </c>
      <c r="Z14" s="61">
        <v>0</v>
      </c>
    </row>
    <row r="15" spans="1:26" ht="13.5">
      <c r="A15" s="57" t="s">
        <v>39</v>
      </c>
      <c r="B15" s="18">
        <v>9168910</v>
      </c>
      <c r="C15" s="18">
        <v>0</v>
      </c>
      <c r="D15" s="58">
        <v>13500000</v>
      </c>
      <c r="E15" s="59">
        <v>13500000</v>
      </c>
      <c r="F15" s="59">
        <v>45786</v>
      </c>
      <c r="G15" s="59">
        <v>37886</v>
      </c>
      <c r="H15" s="59">
        <v>0</v>
      </c>
      <c r="I15" s="59">
        <v>83672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83672</v>
      </c>
      <c r="W15" s="59">
        <v>3375000</v>
      </c>
      <c r="X15" s="59">
        <v>-3291328</v>
      </c>
      <c r="Y15" s="60">
        <v>-97.52</v>
      </c>
      <c r="Z15" s="61">
        <v>13500000</v>
      </c>
    </row>
    <row r="16" spans="1:26" ht="13.5">
      <c r="A16" s="68" t="s">
        <v>40</v>
      </c>
      <c r="B16" s="18">
        <v>7529210</v>
      </c>
      <c r="C16" s="18">
        <v>0</v>
      </c>
      <c r="D16" s="58">
        <v>11859683</v>
      </c>
      <c r="E16" s="59">
        <v>11859683</v>
      </c>
      <c r="F16" s="59">
        <v>417706</v>
      </c>
      <c r="G16" s="59">
        <v>0</v>
      </c>
      <c r="H16" s="59">
        <v>0</v>
      </c>
      <c r="I16" s="59">
        <v>417706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417706</v>
      </c>
      <c r="W16" s="59">
        <v>2964921</v>
      </c>
      <c r="X16" s="59">
        <v>-2547215</v>
      </c>
      <c r="Y16" s="60">
        <v>-85.91</v>
      </c>
      <c r="Z16" s="61">
        <v>11859683</v>
      </c>
    </row>
    <row r="17" spans="1:26" ht="13.5">
      <c r="A17" s="57" t="s">
        <v>41</v>
      </c>
      <c r="B17" s="18">
        <v>83536871</v>
      </c>
      <c r="C17" s="18">
        <v>0</v>
      </c>
      <c r="D17" s="58">
        <v>63422198</v>
      </c>
      <c r="E17" s="59">
        <v>63422198</v>
      </c>
      <c r="F17" s="59">
        <v>8877904</v>
      </c>
      <c r="G17" s="59">
        <v>6291082</v>
      </c>
      <c r="H17" s="59">
        <v>4287848</v>
      </c>
      <c r="I17" s="59">
        <v>19456834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19456834</v>
      </c>
      <c r="W17" s="59">
        <v>15855550</v>
      </c>
      <c r="X17" s="59">
        <v>3601284</v>
      </c>
      <c r="Y17" s="60">
        <v>22.71</v>
      </c>
      <c r="Z17" s="61">
        <v>63422198</v>
      </c>
    </row>
    <row r="18" spans="1:26" ht="13.5">
      <c r="A18" s="69" t="s">
        <v>42</v>
      </c>
      <c r="B18" s="70">
        <f>SUM(B11:B17)</f>
        <v>303058432</v>
      </c>
      <c r="C18" s="70">
        <f>SUM(C11:C17)</f>
        <v>0</v>
      </c>
      <c r="D18" s="71">
        <f aca="true" t="shared" si="1" ref="D18:Z18">SUM(D11:D17)</f>
        <v>154085918</v>
      </c>
      <c r="E18" s="72">
        <f t="shared" si="1"/>
        <v>154085918</v>
      </c>
      <c r="F18" s="72">
        <f t="shared" si="1"/>
        <v>25999464</v>
      </c>
      <c r="G18" s="72">
        <f t="shared" si="1"/>
        <v>11071277</v>
      </c>
      <c r="H18" s="72">
        <f t="shared" si="1"/>
        <v>8196642</v>
      </c>
      <c r="I18" s="72">
        <f t="shared" si="1"/>
        <v>45267383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45267383</v>
      </c>
      <c r="W18" s="72">
        <f t="shared" si="1"/>
        <v>38521481</v>
      </c>
      <c r="X18" s="72">
        <f t="shared" si="1"/>
        <v>6745902</v>
      </c>
      <c r="Y18" s="66">
        <f>+IF(W18&lt;&gt;0,(X18/W18)*100,0)</f>
        <v>17.512052561011348</v>
      </c>
      <c r="Z18" s="73">
        <f t="shared" si="1"/>
        <v>154085918</v>
      </c>
    </row>
    <row r="19" spans="1:26" ht="13.5">
      <c r="A19" s="69" t="s">
        <v>43</v>
      </c>
      <c r="B19" s="74">
        <f>+B10-B18</f>
        <v>-150319068</v>
      </c>
      <c r="C19" s="74">
        <f>+C10-C18</f>
        <v>0</v>
      </c>
      <c r="D19" s="75">
        <f aca="true" t="shared" si="2" ref="D19:Z19">+D10-D18</f>
        <v>244774</v>
      </c>
      <c r="E19" s="76">
        <f t="shared" si="2"/>
        <v>244774</v>
      </c>
      <c r="F19" s="76">
        <f t="shared" si="2"/>
        <v>4405536</v>
      </c>
      <c r="G19" s="76">
        <f t="shared" si="2"/>
        <v>-6884569</v>
      </c>
      <c r="H19" s="76">
        <f t="shared" si="2"/>
        <v>988081</v>
      </c>
      <c r="I19" s="76">
        <f t="shared" si="2"/>
        <v>-1490952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-1490952</v>
      </c>
      <c r="W19" s="76">
        <f>IF(E10=E18,0,W10-W18)</f>
        <v>61192</v>
      </c>
      <c r="X19" s="76">
        <f t="shared" si="2"/>
        <v>-1552144</v>
      </c>
      <c r="Y19" s="77">
        <f>+IF(W19&lt;&gt;0,(X19/W19)*100,0)</f>
        <v>-2536.514577068898</v>
      </c>
      <c r="Z19" s="78">
        <f t="shared" si="2"/>
        <v>244774</v>
      </c>
    </row>
    <row r="20" spans="1:26" ht="13.5">
      <c r="A20" s="57" t="s">
        <v>44</v>
      </c>
      <c r="B20" s="18">
        <v>31615313</v>
      </c>
      <c r="C20" s="18">
        <v>0</v>
      </c>
      <c r="D20" s="58">
        <v>25533000</v>
      </c>
      <c r="E20" s="59">
        <v>25533000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6383250</v>
      </c>
      <c r="X20" s="59">
        <v>-6383250</v>
      </c>
      <c r="Y20" s="60">
        <v>-100</v>
      </c>
      <c r="Z20" s="61">
        <v>25533000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-118703755</v>
      </c>
      <c r="C22" s="85">
        <f>SUM(C19:C21)</f>
        <v>0</v>
      </c>
      <c r="D22" s="86">
        <f aca="true" t="shared" si="3" ref="D22:Z22">SUM(D19:D21)</f>
        <v>25777774</v>
      </c>
      <c r="E22" s="87">
        <f t="shared" si="3"/>
        <v>25777774</v>
      </c>
      <c r="F22" s="87">
        <f t="shared" si="3"/>
        <v>4405536</v>
      </c>
      <c r="G22" s="87">
        <f t="shared" si="3"/>
        <v>-6884569</v>
      </c>
      <c r="H22" s="87">
        <f t="shared" si="3"/>
        <v>988081</v>
      </c>
      <c r="I22" s="87">
        <f t="shared" si="3"/>
        <v>-1490952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-1490952</v>
      </c>
      <c r="W22" s="87">
        <f t="shared" si="3"/>
        <v>6444442</v>
      </c>
      <c r="X22" s="87">
        <f t="shared" si="3"/>
        <v>-7935394</v>
      </c>
      <c r="Y22" s="88">
        <f>+IF(W22&lt;&gt;0,(X22/W22)*100,0)</f>
        <v>-123.13547084448895</v>
      </c>
      <c r="Z22" s="89">
        <f t="shared" si="3"/>
        <v>25777774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-118703755</v>
      </c>
      <c r="C24" s="74">
        <f>SUM(C22:C23)</f>
        <v>0</v>
      </c>
      <c r="D24" s="75">
        <f aca="true" t="shared" si="4" ref="D24:Z24">SUM(D22:D23)</f>
        <v>25777774</v>
      </c>
      <c r="E24" s="76">
        <f t="shared" si="4"/>
        <v>25777774</v>
      </c>
      <c r="F24" s="76">
        <f t="shared" si="4"/>
        <v>4405536</v>
      </c>
      <c r="G24" s="76">
        <f t="shared" si="4"/>
        <v>-6884569</v>
      </c>
      <c r="H24" s="76">
        <f t="shared" si="4"/>
        <v>988081</v>
      </c>
      <c r="I24" s="76">
        <f t="shared" si="4"/>
        <v>-1490952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-1490952</v>
      </c>
      <c r="W24" s="76">
        <f t="shared" si="4"/>
        <v>6444442</v>
      </c>
      <c r="X24" s="76">
        <f t="shared" si="4"/>
        <v>-7935394</v>
      </c>
      <c r="Y24" s="77">
        <f>+IF(W24&lt;&gt;0,(X24/W24)*100,0)</f>
        <v>-123.13547084448895</v>
      </c>
      <c r="Z24" s="78">
        <f t="shared" si="4"/>
        <v>25777774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33637223</v>
      </c>
      <c r="C27" s="21">
        <v>0</v>
      </c>
      <c r="D27" s="98">
        <v>36445600</v>
      </c>
      <c r="E27" s="99">
        <v>36445600</v>
      </c>
      <c r="F27" s="99">
        <v>4345341</v>
      </c>
      <c r="G27" s="99">
        <v>1501646</v>
      </c>
      <c r="H27" s="99">
        <v>1418048</v>
      </c>
      <c r="I27" s="99">
        <v>7265035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7265035</v>
      </c>
      <c r="W27" s="99">
        <v>9111400</v>
      </c>
      <c r="X27" s="99">
        <v>-1846365</v>
      </c>
      <c r="Y27" s="100">
        <v>-20.26</v>
      </c>
      <c r="Z27" s="101">
        <v>36445600</v>
      </c>
    </row>
    <row r="28" spans="1:26" ht="13.5">
      <c r="A28" s="102" t="s">
        <v>44</v>
      </c>
      <c r="B28" s="18">
        <v>27591342</v>
      </c>
      <c r="C28" s="18">
        <v>0</v>
      </c>
      <c r="D28" s="58">
        <v>25533000</v>
      </c>
      <c r="E28" s="59">
        <v>25533000</v>
      </c>
      <c r="F28" s="59">
        <v>1532351</v>
      </c>
      <c r="G28" s="59">
        <v>777127</v>
      </c>
      <c r="H28" s="59">
        <v>1411038</v>
      </c>
      <c r="I28" s="59">
        <v>3720516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3720516</v>
      </c>
      <c r="W28" s="59">
        <v>6383250</v>
      </c>
      <c r="X28" s="59">
        <v>-2662734</v>
      </c>
      <c r="Y28" s="60">
        <v>-41.71</v>
      </c>
      <c r="Z28" s="61">
        <v>25533000</v>
      </c>
    </row>
    <row r="29" spans="1:26" ht="13.5">
      <c r="A29" s="57" t="s">
        <v>104</v>
      </c>
      <c r="B29" s="18">
        <v>759154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5286727</v>
      </c>
      <c r="C31" s="18">
        <v>0</v>
      </c>
      <c r="D31" s="58">
        <v>10912600</v>
      </c>
      <c r="E31" s="59">
        <v>10912600</v>
      </c>
      <c r="F31" s="59">
        <v>2812990</v>
      </c>
      <c r="G31" s="59">
        <v>724519</v>
      </c>
      <c r="H31" s="59">
        <v>7010</v>
      </c>
      <c r="I31" s="59">
        <v>3544519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3544519</v>
      </c>
      <c r="W31" s="59">
        <v>2728150</v>
      </c>
      <c r="X31" s="59">
        <v>816369</v>
      </c>
      <c r="Y31" s="60">
        <v>29.92</v>
      </c>
      <c r="Z31" s="61">
        <v>10912600</v>
      </c>
    </row>
    <row r="32" spans="1:26" ht="13.5">
      <c r="A32" s="69" t="s">
        <v>50</v>
      </c>
      <c r="B32" s="21">
        <f>SUM(B28:B31)</f>
        <v>33637223</v>
      </c>
      <c r="C32" s="21">
        <f>SUM(C28:C31)</f>
        <v>0</v>
      </c>
      <c r="D32" s="98">
        <f aca="true" t="shared" si="5" ref="D32:Z32">SUM(D28:D31)</f>
        <v>36445600</v>
      </c>
      <c r="E32" s="99">
        <f t="shared" si="5"/>
        <v>36445600</v>
      </c>
      <c r="F32" s="99">
        <f t="shared" si="5"/>
        <v>4345341</v>
      </c>
      <c r="G32" s="99">
        <f t="shared" si="5"/>
        <v>1501646</v>
      </c>
      <c r="H32" s="99">
        <f t="shared" si="5"/>
        <v>1418048</v>
      </c>
      <c r="I32" s="99">
        <f t="shared" si="5"/>
        <v>7265035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7265035</v>
      </c>
      <c r="W32" s="99">
        <f t="shared" si="5"/>
        <v>9111400</v>
      </c>
      <c r="X32" s="99">
        <f t="shared" si="5"/>
        <v>-1846365</v>
      </c>
      <c r="Y32" s="100">
        <f>+IF(W32&lt;&gt;0,(X32/W32)*100,0)</f>
        <v>-20.26433917948943</v>
      </c>
      <c r="Z32" s="101">
        <f t="shared" si="5"/>
        <v>36445600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44543794</v>
      </c>
      <c r="C35" s="18">
        <v>0</v>
      </c>
      <c r="D35" s="58">
        <v>37108761</v>
      </c>
      <c r="E35" s="59">
        <v>37108761</v>
      </c>
      <c r="F35" s="59">
        <v>7380003</v>
      </c>
      <c r="G35" s="59">
        <v>-54970</v>
      </c>
      <c r="H35" s="59">
        <v>7616600</v>
      </c>
      <c r="I35" s="59">
        <v>7616600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7616600</v>
      </c>
      <c r="W35" s="59">
        <v>9277190</v>
      </c>
      <c r="X35" s="59">
        <v>-1660590</v>
      </c>
      <c r="Y35" s="60">
        <v>-17.9</v>
      </c>
      <c r="Z35" s="61">
        <v>37108761</v>
      </c>
    </row>
    <row r="36" spans="1:26" ht="13.5">
      <c r="A36" s="57" t="s">
        <v>53</v>
      </c>
      <c r="B36" s="18">
        <v>1726281638</v>
      </c>
      <c r="C36" s="18">
        <v>0</v>
      </c>
      <c r="D36" s="58">
        <v>290509000</v>
      </c>
      <c r="E36" s="59">
        <v>290509000</v>
      </c>
      <c r="F36" s="59">
        <v>-1085</v>
      </c>
      <c r="G36" s="59">
        <v>0</v>
      </c>
      <c r="H36" s="59">
        <v>-270607</v>
      </c>
      <c r="I36" s="59">
        <v>-270607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-270607</v>
      </c>
      <c r="W36" s="59">
        <v>72627250</v>
      </c>
      <c r="X36" s="59">
        <v>-72897857</v>
      </c>
      <c r="Y36" s="60">
        <v>-100.37</v>
      </c>
      <c r="Z36" s="61">
        <v>290509000</v>
      </c>
    </row>
    <row r="37" spans="1:26" ht="13.5">
      <c r="A37" s="57" t="s">
        <v>54</v>
      </c>
      <c r="B37" s="18">
        <v>167758762</v>
      </c>
      <c r="C37" s="18">
        <v>0</v>
      </c>
      <c r="D37" s="58">
        <v>15000000</v>
      </c>
      <c r="E37" s="59">
        <v>15000000</v>
      </c>
      <c r="F37" s="59">
        <v>46304315</v>
      </c>
      <c r="G37" s="59">
        <v>128723</v>
      </c>
      <c r="H37" s="59">
        <v>63814478</v>
      </c>
      <c r="I37" s="59">
        <v>63814478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63814478</v>
      </c>
      <c r="W37" s="59">
        <v>3750000</v>
      </c>
      <c r="X37" s="59">
        <v>60064478</v>
      </c>
      <c r="Y37" s="60">
        <v>1601.72</v>
      </c>
      <c r="Z37" s="61">
        <v>15000000</v>
      </c>
    </row>
    <row r="38" spans="1:26" ht="13.5">
      <c r="A38" s="57" t="s">
        <v>55</v>
      </c>
      <c r="B38" s="18">
        <v>17731931</v>
      </c>
      <c r="C38" s="18">
        <v>0</v>
      </c>
      <c r="D38" s="58">
        <v>0</v>
      </c>
      <c r="E38" s="59">
        <v>0</v>
      </c>
      <c r="F38" s="59">
        <v>-80648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1585334739</v>
      </c>
      <c r="C39" s="18">
        <v>0</v>
      </c>
      <c r="D39" s="58">
        <v>312617761</v>
      </c>
      <c r="E39" s="59">
        <v>312617761</v>
      </c>
      <c r="F39" s="59">
        <v>-38844749</v>
      </c>
      <c r="G39" s="59">
        <v>-183693</v>
      </c>
      <c r="H39" s="59">
        <v>-56468485</v>
      </c>
      <c r="I39" s="59">
        <v>-56468485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-56468485</v>
      </c>
      <c r="W39" s="59">
        <v>78154440</v>
      </c>
      <c r="X39" s="59">
        <v>-134622925</v>
      </c>
      <c r="Y39" s="60">
        <v>-172.25</v>
      </c>
      <c r="Z39" s="61">
        <v>312617761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38632576</v>
      </c>
      <c r="C42" s="18">
        <v>0</v>
      </c>
      <c r="D42" s="58">
        <v>36690177</v>
      </c>
      <c r="E42" s="59">
        <v>36690177</v>
      </c>
      <c r="F42" s="59">
        <v>17465481</v>
      </c>
      <c r="G42" s="59">
        <v>-6484576</v>
      </c>
      <c r="H42" s="59">
        <v>1412781</v>
      </c>
      <c r="I42" s="59">
        <v>12393686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12393686</v>
      </c>
      <c r="W42" s="59">
        <v>25521325</v>
      </c>
      <c r="X42" s="59">
        <v>-13127639</v>
      </c>
      <c r="Y42" s="60">
        <v>-51.44</v>
      </c>
      <c r="Z42" s="61">
        <v>36690177</v>
      </c>
    </row>
    <row r="43" spans="1:26" ht="13.5">
      <c r="A43" s="57" t="s">
        <v>59</v>
      </c>
      <c r="B43" s="18">
        <v>-30743390</v>
      </c>
      <c r="C43" s="18">
        <v>0</v>
      </c>
      <c r="D43" s="58">
        <v>-36445600</v>
      </c>
      <c r="E43" s="59">
        <v>-36445600</v>
      </c>
      <c r="F43" s="59">
        <v>-4345341</v>
      </c>
      <c r="G43" s="59">
        <v>-1501645</v>
      </c>
      <c r="H43" s="59">
        <v>-1418048</v>
      </c>
      <c r="I43" s="59">
        <v>-7265034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-7265034</v>
      </c>
      <c r="W43" s="59">
        <v>-13297554</v>
      </c>
      <c r="X43" s="59">
        <v>6032520</v>
      </c>
      <c r="Y43" s="60">
        <v>-45.37</v>
      </c>
      <c r="Z43" s="61">
        <v>-36445600</v>
      </c>
    </row>
    <row r="44" spans="1:26" ht="13.5">
      <c r="A44" s="57" t="s">
        <v>60</v>
      </c>
      <c r="B44" s="18">
        <v>-2395741</v>
      </c>
      <c r="C44" s="18">
        <v>0</v>
      </c>
      <c r="D44" s="58">
        <v>0</v>
      </c>
      <c r="E44" s="59">
        <v>0</v>
      </c>
      <c r="F44" s="59">
        <v>-7326945</v>
      </c>
      <c r="G44" s="59">
        <v>0</v>
      </c>
      <c r="H44" s="59">
        <v>0</v>
      </c>
      <c r="I44" s="59">
        <v>-7326945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-7326945</v>
      </c>
      <c r="W44" s="59">
        <v>0</v>
      </c>
      <c r="X44" s="59">
        <v>-7326945</v>
      </c>
      <c r="Y44" s="60">
        <v>0</v>
      </c>
      <c r="Z44" s="61">
        <v>0</v>
      </c>
    </row>
    <row r="45" spans="1:26" ht="13.5">
      <c r="A45" s="69" t="s">
        <v>61</v>
      </c>
      <c r="B45" s="21">
        <v>2699097</v>
      </c>
      <c r="C45" s="21">
        <v>0</v>
      </c>
      <c r="D45" s="98">
        <v>244577</v>
      </c>
      <c r="E45" s="99">
        <v>244577</v>
      </c>
      <c r="F45" s="99">
        <v>8143145</v>
      </c>
      <c r="G45" s="99">
        <v>156924</v>
      </c>
      <c r="H45" s="99">
        <v>151657</v>
      </c>
      <c r="I45" s="99">
        <v>151657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151657</v>
      </c>
      <c r="W45" s="99">
        <v>12223771</v>
      </c>
      <c r="X45" s="99">
        <v>-12072114</v>
      </c>
      <c r="Y45" s="100">
        <v>-98.76</v>
      </c>
      <c r="Z45" s="101">
        <v>244577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7036422</v>
      </c>
      <c r="C49" s="51">
        <v>0</v>
      </c>
      <c r="D49" s="128">
        <v>5906362</v>
      </c>
      <c r="E49" s="53">
        <v>5225798</v>
      </c>
      <c r="F49" s="53">
        <v>0</v>
      </c>
      <c r="G49" s="53">
        <v>0</v>
      </c>
      <c r="H49" s="53">
        <v>0</v>
      </c>
      <c r="I49" s="53">
        <v>151666343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169834925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10963412</v>
      </c>
      <c r="C51" s="51">
        <v>0</v>
      </c>
      <c r="D51" s="128">
        <v>8227970</v>
      </c>
      <c r="E51" s="53">
        <v>2485596</v>
      </c>
      <c r="F51" s="53">
        <v>0</v>
      </c>
      <c r="G51" s="53">
        <v>0</v>
      </c>
      <c r="H51" s="53">
        <v>0</v>
      </c>
      <c r="I51" s="53">
        <v>94726878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116403856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56.519300836547714</v>
      </c>
      <c r="C58" s="5">
        <f>IF(C67=0,0,+(C76/C67)*100)</f>
        <v>0</v>
      </c>
      <c r="D58" s="6">
        <f aca="true" t="shared" si="6" ref="D58:Z58">IF(D67=0,0,+(D76/D67)*100)</f>
        <v>100.96490500502293</v>
      </c>
      <c r="E58" s="7">
        <f t="shared" si="6"/>
        <v>100.96490500502293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101.16460124728665</v>
      </c>
      <c r="X58" s="7">
        <f t="shared" si="6"/>
        <v>0</v>
      </c>
      <c r="Y58" s="7">
        <f t="shared" si="6"/>
        <v>0</v>
      </c>
      <c r="Z58" s="8">
        <f t="shared" si="6"/>
        <v>100.96490500502293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100.00000573470751</v>
      </c>
      <c r="E59" s="10">
        <f t="shared" si="7"/>
        <v>100.00000573470751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100.71254891705776</v>
      </c>
      <c r="X59" s="10">
        <f t="shared" si="7"/>
        <v>0</v>
      </c>
      <c r="Y59" s="10">
        <f t="shared" si="7"/>
        <v>0</v>
      </c>
      <c r="Z59" s="11">
        <f t="shared" si="7"/>
        <v>100.00000573470751</v>
      </c>
    </row>
    <row r="60" spans="1:26" ht="13.5">
      <c r="A60" s="37" t="s">
        <v>32</v>
      </c>
      <c r="B60" s="12">
        <f t="shared" si="7"/>
        <v>70.46375537362889</v>
      </c>
      <c r="C60" s="12">
        <f t="shared" si="7"/>
        <v>0</v>
      </c>
      <c r="D60" s="3">
        <f t="shared" si="7"/>
        <v>101.57286915977492</v>
      </c>
      <c r="E60" s="13">
        <f t="shared" si="7"/>
        <v>101.57286915977492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101.77874796068129</v>
      </c>
      <c r="X60" s="13">
        <f t="shared" si="7"/>
        <v>0</v>
      </c>
      <c r="Y60" s="13">
        <f t="shared" si="7"/>
        <v>0</v>
      </c>
      <c r="Z60" s="14">
        <f t="shared" si="7"/>
        <v>101.57286915977492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97.79055818525913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101.66025578939116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102.82430593038039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111</v>
      </c>
      <c r="B65" s="12">
        <f t="shared" si="7"/>
        <v>2655.5763269754766</v>
      </c>
      <c r="C65" s="12">
        <f t="shared" si="7"/>
        <v>0</v>
      </c>
      <c r="D65" s="3">
        <f t="shared" si="7"/>
        <v>209.7379324202429</v>
      </c>
      <c r="E65" s="13">
        <f t="shared" si="7"/>
        <v>209.7379324202429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199.83401039619096</v>
      </c>
      <c r="X65" s="13">
        <f t="shared" si="7"/>
        <v>0</v>
      </c>
      <c r="Y65" s="13">
        <f t="shared" si="7"/>
        <v>0</v>
      </c>
      <c r="Z65" s="14">
        <f t="shared" si="7"/>
        <v>209.7379324202429</v>
      </c>
    </row>
    <row r="66" spans="1:26" ht="13.5">
      <c r="A66" s="39" t="s">
        <v>112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96.8016654894234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113</v>
      </c>
      <c r="B67" s="23">
        <v>66899950</v>
      </c>
      <c r="C67" s="23"/>
      <c r="D67" s="24">
        <v>52072069</v>
      </c>
      <c r="E67" s="25">
        <v>52072069</v>
      </c>
      <c r="F67" s="25">
        <v>1882810</v>
      </c>
      <c r="G67" s="25">
        <v>3296701</v>
      </c>
      <c r="H67" s="25">
        <v>4414604</v>
      </c>
      <c r="I67" s="25">
        <v>9594115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9594115</v>
      </c>
      <c r="W67" s="25">
        <v>13018018</v>
      </c>
      <c r="X67" s="25"/>
      <c r="Y67" s="24"/>
      <c r="Z67" s="26">
        <v>52072069</v>
      </c>
    </row>
    <row r="68" spans="1:26" ht="13.5" hidden="1">
      <c r="A68" s="36" t="s">
        <v>31</v>
      </c>
      <c r="B68" s="18">
        <v>16322286</v>
      </c>
      <c r="C68" s="18"/>
      <c r="D68" s="19">
        <v>17437681</v>
      </c>
      <c r="E68" s="20">
        <v>17437681</v>
      </c>
      <c r="F68" s="20">
        <v>499096</v>
      </c>
      <c r="G68" s="20">
        <v>1312732</v>
      </c>
      <c r="H68" s="20">
        <v>3358602</v>
      </c>
      <c r="I68" s="20">
        <v>5170430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5170430</v>
      </c>
      <c r="W68" s="20">
        <v>4359420</v>
      </c>
      <c r="X68" s="20"/>
      <c r="Y68" s="19"/>
      <c r="Z68" s="22">
        <v>17437681</v>
      </c>
    </row>
    <row r="69" spans="1:26" ht="13.5" hidden="1">
      <c r="A69" s="37" t="s">
        <v>32</v>
      </c>
      <c r="B69" s="18">
        <v>43222421</v>
      </c>
      <c r="C69" s="18"/>
      <c r="D69" s="19">
        <v>31944488</v>
      </c>
      <c r="E69" s="20">
        <v>31944488</v>
      </c>
      <c r="F69" s="20">
        <v>1383714</v>
      </c>
      <c r="G69" s="20">
        <v>1983969</v>
      </c>
      <c r="H69" s="20">
        <v>1056002</v>
      </c>
      <c r="I69" s="20">
        <v>4423685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4423685</v>
      </c>
      <c r="W69" s="20">
        <v>7986123</v>
      </c>
      <c r="X69" s="20"/>
      <c r="Y69" s="19"/>
      <c r="Z69" s="22">
        <v>31944488</v>
      </c>
    </row>
    <row r="70" spans="1:26" ht="13.5" hidden="1">
      <c r="A70" s="38" t="s">
        <v>107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108</v>
      </c>
      <c r="B71" s="18">
        <v>14824634</v>
      </c>
      <c r="C71" s="18"/>
      <c r="D71" s="19">
        <v>13854540</v>
      </c>
      <c r="E71" s="20">
        <v>13854540</v>
      </c>
      <c r="F71" s="20">
        <v>695272</v>
      </c>
      <c r="G71" s="20">
        <v>1133196</v>
      </c>
      <c r="H71" s="20">
        <v>370811</v>
      </c>
      <c r="I71" s="20">
        <v>2199279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2199279</v>
      </c>
      <c r="W71" s="20">
        <v>3463635</v>
      </c>
      <c r="X71" s="20"/>
      <c r="Y71" s="19"/>
      <c r="Z71" s="22">
        <v>13854540</v>
      </c>
    </row>
    <row r="72" spans="1:26" ht="13.5" hidden="1">
      <c r="A72" s="38" t="s">
        <v>109</v>
      </c>
      <c r="B72" s="18">
        <v>14328048</v>
      </c>
      <c r="C72" s="18"/>
      <c r="D72" s="19">
        <v>6938206</v>
      </c>
      <c r="E72" s="20">
        <v>6938206</v>
      </c>
      <c r="F72" s="20">
        <v>252212</v>
      </c>
      <c r="G72" s="20">
        <v>291088</v>
      </c>
      <c r="H72" s="20">
        <v>256908</v>
      </c>
      <c r="I72" s="20">
        <v>800208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800208</v>
      </c>
      <c r="W72" s="20">
        <v>1734552</v>
      </c>
      <c r="X72" s="20"/>
      <c r="Y72" s="19"/>
      <c r="Z72" s="22">
        <v>6938206</v>
      </c>
    </row>
    <row r="73" spans="1:26" ht="13.5" hidden="1">
      <c r="A73" s="38" t="s">
        <v>110</v>
      </c>
      <c r="B73" s="18">
        <v>12922864</v>
      </c>
      <c r="C73" s="18"/>
      <c r="D73" s="19">
        <v>10693883</v>
      </c>
      <c r="E73" s="20">
        <v>10693883</v>
      </c>
      <c r="F73" s="20">
        <v>224345</v>
      </c>
      <c r="G73" s="20">
        <v>252777</v>
      </c>
      <c r="H73" s="20">
        <v>245546</v>
      </c>
      <c r="I73" s="20">
        <v>722668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722668</v>
      </c>
      <c r="W73" s="20">
        <v>2673471</v>
      </c>
      <c r="X73" s="20"/>
      <c r="Y73" s="19"/>
      <c r="Z73" s="22">
        <v>10693883</v>
      </c>
    </row>
    <row r="74" spans="1:26" ht="13.5" hidden="1">
      <c r="A74" s="38" t="s">
        <v>111</v>
      </c>
      <c r="B74" s="18">
        <v>1146875</v>
      </c>
      <c r="C74" s="18"/>
      <c r="D74" s="19">
        <v>457859</v>
      </c>
      <c r="E74" s="20">
        <v>457859</v>
      </c>
      <c r="F74" s="20">
        <v>211885</v>
      </c>
      <c r="G74" s="20">
        <v>306908</v>
      </c>
      <c r="H74" s="20">
        <v>182737</v>
      </c>
      <c r="I74" s="20">
        <v>701530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701530</v>
      </c>
      <c r="W74" s="20">
        <v>114465</v>
      </c>
      <c r="X74" s="20"/>
      <c r="Y74" s="19"/>
      <c r="Z74" s="22">
        <v>457859</v>
      </c>
    </row>
    <row r="75" spans="1:26" ht="13.5" hidden="1">
      <c r="A75" s="39" t="s">
        <v>112</v>
      </c>
      <c r="B75" s="27">
        <v>7355243</v>
      </c>
      <c r="C75" s="27"/>
      <c r="D75" s="28">
        <v>2689900</v>
      </c>
      <c r="E75" s="29">
        <v>2689900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672475</v>
      </c>
      <c r="X75" s="29"/>
      <c r="Y75" s="28"/>
      <c r="Z75" s="30">
        <v>2689900</v>
      </c>
    </row>
    <row r="76" spans="1:26" ht="13.5" hidden="1">
      <c r="A76" s="41" t="s">
        <v>114</v>
      </c>
      <c r="B76" s="31">
        <v>37811384</v>
      </c>
      <c r="C76" s="31"/>
      <c r="D76" s="32">
        <v>52574515</v>
      </c>
      <c r="E76" s="33">
        <v>52574515</v>
      </c>
      <c r="F76" s="33">
        <v>1882810</v>
      </c>
      <c r="G76" s="33">
        <v>3296701</v>
      </c>
      <c r="H76" s="33">
        <v>4414604</v>
      </c>
      <c r="I76" s="33">
        <v>9594115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9594115</v>
      </c>
      <c r="W76" s="33">
        <v>13169626</v>
      </c>
      <c r="X76" s="33"/>
      <c r="Y76" s="32"/>
      <c r="Z76" s="34">
        <v>52574515</v>
      </c>
    </row>
    <row r="77" spans="1:26" ht="13.5" hidden="1">
      <c r="A77" s="36" t="s">
        <v>31</v>
      </c>
      <c r="B77" s="18"/>
      <c r="C77" s="18"/>
      <c r="D77" s="19">
        <v>17437682</v>
      </c>
      <c r="E77" s="20">
        <v>17437682</v>
      </c>
      <c r="F77" s="20">
        <v>499096</v>
      </c>
      <c r="G77" s="20">
        <v>1312732</v>
      </c>
      <c r="H77" s="20">
        <v>3358602</v>
      </c>
      <c r="I77" s="20">
        <v>5170430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5170430</v>
      </c>
      <c r="W77" s="20">
        <v>4390483</v>
      </c>
      <c r="X77" s="20"/>
      <c r="Y77" s="19"/>
      <c r="Z77" s="22">
        <v>17437682</v>
      </c>
    </row>
    <row r="78" spans="1:26" ht="13.5" hidden="1">
      <c r="A78" s="37" t="s">
        <v>32</v>
      </c>
      <c r="B78" s="18">
        <v>30456141</v>
      </c>
      <c r="C78" s="18"/>
      <c r="D78" s="19">
        <v>32446933</v>
      </c>
      <c r="E78" s="20">
        <v>32446933</v>
      </c>
      <c r="F78" s="20">
        <v>1383714</v>
      </c>
      <c r="G78" s="20">
        <v>1983969</v>
      </c>
      <c r="H78" s="20">
        <v>1056002</v>
      </c>
      <c r="I78" s="20">
        <v>4423685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4423685</v>
      </c>
      <c r="W78" s="20">
        <v>8128176</v>
      </c>
      <c r="X78" s="20"/>
      <c r="Y78" s="19"/>
      <c r="Z78" s="22">
        <v>32446933</v>
      </c>
    </row>
    <row r="79" spans="1:26" ht="13.5" hidden="1">
      <c r="A79" s="38" t="s">
        <v>107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108</v>
      </c>
      <c r="B80" s="18"/>
      <c r="C80" s="18"/>
      <c r="D80" s="19">
        <v>13854540</v>
      </c>
      <c r="E80" s="20">
        <v>13854540</v>
      </c>
      <c r="F80" s="20">
        <v>695272</v>
      </c>
      <c r="G80" s="20">
        <v>1133196</v>
      </c>
      <c r="H80" s="20">
        <v>370811</v>
      </c>
      <c r="I80" s="20">
        <v>2199279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2199279</v>
      </c>
      <c r="W80" s="20">
        <v>3387108</v>
      </c>
      <c r="X80" s="20"/>
      <c r="Y80" s="19"/>
      <c r="Z80" s="22">
        <v>13854540</v>
      </c>
    </row>
    <row r="81" spans="1:26" ht="13.5" hidden="1">
      <c r="A81" s="38" t="s">
        <v>109</v>
      </c>
      <c r="B81" s="18"/>
      <c r="C81" s="18"/>
      <c r="D81" s="19">
        <v>6938206</v>
      </c>
      <c r="E81" s="20">
        <v>6938206</v>
      </c>
      <c r="F81" s="20">
        <v>252212</v>
      </c>
      <c r="G81" s="20">
        <v>291088</v>
      </c>
      <c r="H81" s="20">
        <v>256908</v>
      </c>
      <c r="I81" s="20">
        <v>800208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800208</v>
      </c>
      <c r="W81" s="20">
        <v>1763350</v>
      </c>
      <c r="X81" s="20"/>
      <c r="Y81" s="19"/>
      <c r="Z81" s="22">
        <v>6938206</v>
      </c>
    </row>
    <row r="82" spans="1:26" ht="13.5" hidden="1">
      <c r="A82" s="38" t="s">
        <v>110</v>
      </c>
      <c r="B82" s="18"/>
      <c r="C82" s="18"/>
      <c r="D82" s="19">
        <v>10693883</v>
      </c>
      <c r="E82" s="20">
        <v>10693883</v>
      </c>
      <c r="F82" s="20">
        <v>224345</v>
      </c>
      <c r="G82" s="20">
        <v>252777</v>
      </c>
      <c r="H82" s="20">
        <v>245546</v>
      </c>
      <c r="I82" s="20">
        <v>722668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722668</v>
      </c>
      <c r="W82" s="20">
        <v>2748978</v>
      </c>
      <c r="X82" s="20"/>
      <c r="Y82" s="19"/>
      <c r="Z82" s="22">
        <v>10693883</v>
      </c>
    </row>
    <row r="83" spans="1:26" ht="13.5" hidden="1">
      <c r="A83" s="38" t="s">
        <v>111</v>
      </c>
      <c r="B83" s="18">
        <v>30456141</v>
      </c>
      <c r="C83" s="18"/>
      <c r="D83" s="19">
        <v>960304</v>
      </c>
      <c r="E83" s="20">
        <v>960304</v>
      </c>
      <c r="F83" s="20">
        <v>211885</v>
      </c>
      <c r="G83" s="20">
        <v>306908</v>
      </c>
      <c r="H83" s="20">
        <v>182737</v>
      </c>
      <c r="I83" s="20">
        <v>701530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701530</v>
      </c>
      <c r="W83" s="20">
        <v>228740</v>
      </c>
      <c r="X83" s="20"/>
      <c r="Y83" s="19"/>
      <c r="Z83" s="22">
        <v>960304</v>
      </c>
    </row>
    <row r="84" spans="1:26" ht="13.5" hidden="1">
      <c r="A84" s="39" t="s">
        <v>112</v>
      </c>
      <c r="B84" s="27">
        <v>7355243</v>
      </c>
      <c r="C84" s="27"/>
      <c r="D84" s="28">
        <v>2689900</v>
      </c>
      <c r="E84" s="29">
        <v>2689900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650967</v>
      </c>
      <c r="X84" s="29"/>
      <c r="Y84" s="28"/>
      <c r="Z84" s="30">
        <v>2689900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9363768</v>
      </c>
      <c r="C7" s="18">
        <v>0</v>
      </c>
      <c r="D7" s="58">
        <v>10112212</v>
      </c>
      <c r="E7" s="59">
        <v>10112212</v>
      </c>
      <c r="F7" s="59">
        <v>237048</v>
      </c>
      <c r="G7" s="59">
        <v>204158</v>
      </c>
      <c r="H7" s="59">
        <v>1243459</v>
      </c>
      <c r="I7" s="59">
        <v>1684665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1684665</v>
      </c>
      <c r="W7" s="59">
        <v>2528053</v>
      </c>
      <c r="X7" s="59">
        <v>-843388</v>
      </c>
      <c r="Y7" s="60">
        <v>-33.36</v>
      </c>
      <c r="Z7" s="61">
        <v>10112212</v>
      </c>
    </row>
    <row r="8" spans="1:26" ht="13.5">
      <c r="A8" s="57" t="s">
        <v>34</v>
      </c>
      <c r="B8" s="18">
        <v>134627219</v>
      </c>
      <c r="C8" s="18">
        <v>0</v>
      </c>
      <c r="D8" s="58">
        <v>137641000</v>
      </c>
      <c r="E8" s="59">
        <v>137641000</v>
      </c>
      <c r="F8" s="59">
        <v>57292000</v>
      </c>
      <c r="G8" s="59">
        <v>890000</v>
      </c>
      <c r="H8" s="59">
        <v>0</v>
      </c>
      <c r="I8" s="59">
        <v>58182000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58182000</v>
      </c>
      <c r="W8" s="59">
        <v>34410250</v>
      </c>
      <c r="X8" s="59">
        <v>23771750</v>
      </c>
      <c r="Y8" s="60">
        <v>69.08</v>
      </c>
      <c r="Z8" s="61">
        <v>137641000</v>
      </c>
    </row>
    <row r="9" spans="1:26" ht="13.5">
      <c r="A9" s="57" t="s">
        <v>35</v>
      </c>
      <c r="B9" s="18">
        <v>1469441</v>
      </c>
      <c r="C9" s="18">
        <v>0</v>
      </c>
      <c r="D9" s="58">
        <v>326430</v>
      </c>
      <c r="E9" s="59">
        <v>326430</v>
      </c>
      <c r="F9" s="59">
        <v>1042889</v>
      </c>
      <c r="G9" s="59">
        <v>580823</v>
      </c>
      <c r="H9" s="59">
        <v>241454</v>
      </c>
      <c r="I9" s="59">
        <v>1865166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1865166</v>
      </c>
      <c r="W9" s="59">
        <v>81608</v>
      </c>
      <c r="X9" s="59">
        <v>1783558</v>
      </c>
      <c r="Y9" s="60">
        <v>2185.52</v>
      </c>
      <c r="Z9" s="61">
        <v>326430</v>
      </c>
    </row>
    <row r="10" spans="1:26" ht="25.5">
      <c r="A10" s="62" t="s">
        <v>99</v>
      </c>
      <c r="B10" s="63">
        <f>SUM(B5:B9)</f>
        <v>145460428</v>
      </c>
      <c r="C10" s="63">
        <f>SUM(C5:C9)</f>
        <v>0</v>
      </c>
      <c r="D10" s="64">
        <f aca="true" t="shared" si="0" ref="D10:Z10">SUM(D5:D9)</f>
        <v>148079642</v>
      </c>
      <c r="E10" s="65">
        <f t="shared" si="0"/>
        <v>148079642</v>
      </c>
      <c r="F10" s="65">
        <f t="shared" si="0"/>
        <v>58571937</v>
      </c>
      <c r="G10" s="65">
        <f t="shared" si="0"/>
        <v>1674981</v>
      </c>
      <c r="H10" s="65">
        <f t="shared" si="0"/>
        <v>1484913</v>
      </c>
      <c r="I10" s="65">
        <f t="shared" si="0"/>
        <v>61731831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61731831</v>
      </c>
      <c r="W10" s="65">
        <f t="shared" si="0"/>
        <v>37019911</v>
      </c>
      <c r="X10" s="65">
        <f t="shared" si="0"/>
        <v>24711920</v>
      </c>
      <c r="Y10" s="66">
        <f>+IF(W10&lt;&gt;0,(X10/W10)*100,0)</f>
        <v>66.75305081095414</v>
      </c>
      <c r="Z10" s="67">
        <f t="shared" si="0"/>
        <v>148079642</v>
      </c>
    </row>
    <row r="11" spans="1:26" ht="13.5">
      <c r="A11" s="57" t="s">
        <v>36</v>
      </c>
      <c r="B11" s="18">
        <v>61983411</v>
      </c>
      <c r="C11" s="18">
        <v>0</v>
      </c>
      <c r="D11" s="58">
        <v>75606554</v>
      </c>
      <c r="E11" s="59">
        <v>75606554</v>
      </c>
      <c r="F11" s="59">
        <v>5641099</v>
      </c>
      <c r="G11" s="59">
        <v>5367664</v>
      </c>
      <c r="H11" s="59">
        <v>5635695</v>
      </c>
      <c r="I11" s="59">
        <v>16644458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16644458</v>
      </c>
      <c r="W11" s="59">
        <v>18901639</v>
      </c>
      <c r="X11" s="59">
        <v>-2257181</v>
      </c>
      <c r="Y11" s="60">
        <v>-11.94</v>
      </c>
      <c r="Z11" s="61">
        <v>75606554</v>
      </c>
    </row>
    <row r="12" spans="1:26" ht="13.5">
      <c r="A12" s="57" t="s">
        <v>37</v>
      </c>
      <c r="B12" s="18">
        <v>5934951</v>
      </c>
      <c r="C12" s="18">
        <v>0</v>
      </c>
      <c r="D12" s="58">
        <v>6574770</v>
      </c>
      <c r="E12" s="59">
        <v>6574770</v>
      </c>
      <c r="F12" s="59">
        <v>480210</v>
      </c>
      <c r="G12" s="59">
        <v>485922</v>
      </c>
      <c r="H12" s="59">
        <v>494898</v>
      </c>
      <c r="I12" s="59">
        <v>1461030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1461030</v>
      </c>
      <c r="W12" s="59">
        <v>1643693</v>
      </c>
      <c r="X12" s="59">
        <v>-182663</v>
      </c>
      <c r="Y12" s="60">
        <v>-11.11</v>
      </c>
      <c r="Z12" s="61">
        <v>6574770</v>
      </c>
    </row>
    <row r="13" spans="1:26" ht="13.5">
      <c r="A13" s="57" t="s">
        <v>100</v>
      </c>
      <c r="B13" s="18">
        <v>4211362</v>
      </c>
      <c r="C13" s="18">
        <v>0</v>
      </c>
      <c r="D13" s="58">
        <v>4200000</v>
      </c>
      <c r="E13" s="59">
        <v>4200000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1050000</v>
      </c>
      <c r="X13" s="59">
        <v>-1050000</v>
      </c>
      <c r="Y13" s="60">
        <v>-100</v>
      </c>
      <c r="Z13" s="61">
        <v>4200000</v>
      </c>
    </row>
    <row r="14" spans="1:26" ht="13.5">
      <c r="A14" s="57" t="s">
        <v>38</v>
      </c>
      <c r="B14" s="18">
        <v>2922635</v>
      </c>
      <c r="C14" s="18">
        <v>0</v>
      </c>
      <c r="D14" s="58">
        <v>0</v>
      </c>
      <c r="E14" s="59">
        <v>0</v>
      </c>
      <c r="F14" s="59">
        <v>0</v>
      </c>
      <c r="G14" s="59">
        <v>17286400</v>
      </c>
      <c r="H14" s="59">
        <v>0</v>
      </c>
      <c r="I14" s="59">
        <v>17286400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17286400</v>
      </c>
      <c r="W14" s="59">
        <v>0</v>
      </c>
      <c r="X14" s="59">
        <v>17286400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1054845</v>
      </c>
      <c r="E15" s="59">
        <v>1054845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263711</v>
      </c>
      <c r="X15" s="59">
        <v>-263711</v>
      </c>
      <c r="Y15" s="60">
        <v>-100</v>
      </c>
      <c r="Z15" s="61">
        <v>1054845</v>
      </c>
    </row>
    <row r="16" spans="1:26" ht="13.5">
      <c r="A16" s="68" t="s">
        <v>40</v>
      </c>
      <c r="B16" s="18">
        <v>11147408</v>
      </c>
      <c r="C16" s="18">
        <v>0</v>
      </c>
      <c r="D16" s="58">
        <v>15450000</v>
      </c>
      <c r="E16" s="59">
        <v>15450000</v>
      </c>
      <c r="F16" s="59">
        <v>1742059</v>
      </c>
      <c r="G16" s="59">
        <v>796746</v>
      </c>
      <c r="H16" s="59">
        <v>14182</v>
      </c>
      <c r="I16" s="59">
        <v>2552987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2552987</v>
      </c>
      <c r="W16" s="59">
        <v>3862500</v>
      </c>
      <c r="X16" s="59">
        <v>-1309513</v>
      </c>
      <c r="Y16" s="60">
        <v>-33.9</v>
      </c>
      <c r="Z16" s="61">
        <v>15450000</v>
      </c>
    </row>
    <row r="17" spans="1:26" ht="13.5">
      <c r="A17" s="57" t="s">
        <v>41</v>
      </c>
      <c r="B17" s="18">
        <v>51438450</v>
      </c>
      <c r="C17" s="18">
        <v>0</v>
      </c>
      <c r="D17" s="58">
        <v>92640317</v>
      </c>
      <c r="E17" s="59">
        <v>92640317</v>
      </c>
      <c r="F17" s="59">
        <v>3120874</v>
      </c>
      <c r="G17" s="59">
        <v>4970722</v>
      </c>
      <c r="H17" s="59">
        <v>4456178</v>
      </c>
      <c r="I17" s="59">
        <v>12547774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12547774</v>
      </c>
      <c r="W17" s="59">
        <v>23160079</v>
      </c>
      <c r="X17" s="59">
        <v>-10612305</v>
      </c>
      <c r="Y17" s="60">
        <v>-45.82</v>
      </c>
      <c r="Z17" s="61">
        <v>92640317</v>
      </c>
    </row>
    <row r="18" spans="1:26" ht="13.5">
      <c r="A18" s="69" t="s">
        <v>42</v>
      </c>
      <c r="B18" s="70">
        <f>SUM(B11:B17)</f>
        <v>137638217</v>
      </c>
      <c r="C18" s="70">
        <f>SUM(C11:C17)</f>
        <v>0</v>
      </c>
      <c r="D18" s="71">
        <f aca="true" t="shared" si="1" ref="D18:Z18">SUM(D11:D17)</f>
        <v>195526486</v>
      </c>
      <c r="E18" s="72">
        <f t="shared" si="1"/>
        <v>195526486</v>
      </c>
      <c r="F18" s="72">
        <f t="shared" si="1"/>
        <v>10984242</v>
      </c>
      <c r="G18" s="72">
        <f t="shared" si="1"/>
        <v>28907454</v>
      </c>
      <c r="H18" s="72">
        <f t="shared" si="1"/>
        <v>10600953</v>
      </c>
      <c r="I18" s="72">
        <f t="shared" si="1"/>
        <v>50492649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50492649</v>
      </c>
      <c r="W18" s="72">
        <f t="shared" si="1"/>
        <v>48881622</v>
      </c>
      <c r="X18" s="72">
        <f t="shared" si="1"/>
        <v>1611027</v>
      </c>
      <c r="Y18" s="66">
        <f>+IF(W18&lt;&gt;0,(X18/W18)*100,0)</f>
        <v>3.2957723866037014</v>
      </c>
      <c r="Z18" s="73">
        <f t="shared" si="1"/>
        <v>195526486</v>
      </c>
    </row>
    <row r="19" spans="1:26" ht="13.5">
      <c r="A19" s="69" t="s">
        <v>43</v>
      </c>
      <c r="B19" s="74">
        <f>+B10-B18</f>
        <v>7822211</v>
      </c>
      <c r="C19" s="74">
        <f>+C10-C18</f>
        <v>0</v>
      </c>
      <c r="D19" s="75">
        <f aca="true" t="shared" si="2" ref="D19:Z19">+D10-D18</f>
        <v>-47446844</v>
      </c>
      <c r="E19" s="76">
        <f t="shared" si="2"/>
        <v>-47446844</v>
      </c>
      <c r="F19" s="76">
        <f t="shared" si="2"/>
        <v>47587695</v>
      </c>
      <c r="G19" s="76">
        <f t="shared" si="2"/>
        <v>-27232473</v>
      </c>
      <c r="H19" s="76">
        <f t="shared" si="2"/>
        <v>-9116040</v>
      </c>
      <c r="I19" s="76">
        <f t="shared" si="2"/>
        <v>11239182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11239182</v>
      </c>
      <c r="W19" s="76">
        <f>IF(E10=E18,0,W10-W18)</f>
        <v>-11861711</v>
      </c>
      <c r="X19" s="76">
        <f t="shared" si="2"/>
        <v>23100893</v>
      </c>
      <c r="Y19" s="77">
        <f>+IF(W19&lt;&gt;0,(X19/W19)*100,0)</f>
        <v>-194.7517773784912</v>
      </c>
      <c r="Z19" s="78">
        <f t="shared" si="2"/>
        <v>-47446844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7822211</v>
      </c>
      <c r="C22" s="85">
        <f>SUM(C19:C21)</f>
        <v>0</v>
      </c>
      <c r="D22" s="86">
        <f aca="true" t="shared" si="3" ref="D22:Z22">SUM(D19:D21)</f>
        <v>-47446844</v>
      </c>
      <c r="E22" s="87">
        <f t="shared" si="3"/>
        <v>-47446844</v>
      </c>
      <c r="F22" s="87">
        <f t="shared" si="3"/>
        <v>47587695</v>
      </c>
      <c r="G22" s="87">
        <f t="shared" si="3"/>
        <v>-27232473</v>
      </c>
      <c r="H22" s="87">
        <f t="shared" si="3"/>
        <v>-9116040</v>
      </c>
      <c r="I22" s="87">
        <f t="shared" si="3"/>
        <v>11239182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11239182</v>
      </c>
      <c r="W22" s="87">
        <f t="shared" si="3"/>
        <v>-11861711</v>
      </c>
      <c r="X22" s="87">
        <f t="shared" si="3"/>
        <v>23100893</v>
      </c>
      <c r="Y22" s="88">
        <f>+IF(W22&lt;&gt;0,(X22/W22)*100,0)</f>
        <v>-194.7517773784912</v>
      </c>
      <c r="Z22" s="89">
        <f t="shared" si="3"/>
        <v>-47446844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7822211</v>
      </c>
      <c r="C24" s="74">
        <f>SUM(C22:C23)</f>
        <v>0</v>
      </c>
      <c r="D24" s="75">
        <f aca="true" t="shared" si="4" ref="D24:Z24">SUM(D22:D23)</f>
        <v>-47446844</v>
      </c>
      <c r="E24" s="76">
        <f t="shared" si="4"/>
        <v>-47446844</v>
      </c>
      <c r="F24" s="76">
        <f t="shared" si="4"/>
        <v>47587695</v>
      </c>
      <c r="G24" s="76">
        <f t="shared" si="4"/>
        <v>-27232473</v>
      </c>
      <c r="H24" s="76">
        <f t="shared" si="4"/>
        <v>-9116040</v>
      </c>
      <c r="I24" s="76">
        <f t="shared" si="4"/>
        <v>11239182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11239182</v>
      </c>
      <c r="W24" s="76">
        <f t="shared" si="4"/>
        <v>-11861711</v>
      </c>
      <c r="X24" s="76">
        <f t="shared" si="4"/>
        <v>23100893</v>
      </c>
      <c r="Y24" s="77">
        <f>+IF(W24&lt;&gt;0,(X24/W24)*100,0)</f>
        <v>-194.7517773784912</v>
      </c>
      <c r="Z24" s="78">
        <f t="shared" si="4"/>
        <v>-47446844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3808289</v>
      </c>
      <c r="C27" s="21">
        <v>0</v>
      </c>
      <c r="D27" s="98">
        <v>3795800</v>
      </c>
      <c r="E27" s="99">
        <v>3795800</v>
      </c>
      <c r="F27" s="99">
        <v>44181</v>
      </c>
      <c r="G27" s="99">
        <v>182120</v>
      </c>
      <c r="H27" s="99">
        <v>34065</v>
      </c>
      <c r="I27" s="99">
        <v>260366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260366</v>
      </c>
      <c r="W27" s="99">
        <v>948950</v>
      </c>
      <c r="X27" s="99">
        <v>-688584</v>
      </c>
      <c r="Y27" s="100">
        <v>-72.56</v>
      </c>
      <c r="Z27" s="101">
        <v>3795800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3808289</v>
      </c>
      <c r="C31" s="18">
        <v>0</v>
      </c>
      <c r="D31" s="58">
        <v>3795800</v>
      </c>
      <c r="E31" s="59">
        <v>3795800</v>
      </c>
      <c r="F31" s="59">
        <v>44181</v>
      </c>
      <c r="G31" s="59">
        <v>182120</v>
      </c>
      <c r="H31" s="59">
        <v>34065</v>
      </c>
      <c r="I31" s="59">
        <v>260366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260366</v>
      </c>
      <c r="W31" s="59">
        <v>948950</v>
      </c>
      <c r="X31" s="59">
        <v>-688584</v>
      </c>
      <c r="Y31" s="60">
        <v>-72.56</v>
      </c>
      <c r="Z31" s="61">
        <v>3795800</v>
      </c>
    </row>
    <row r="32" spans="1:26" ht="13.5">
      <c r="A32" s="69" t="s">
        <v>50</v>
      </c>
      <c r="B32" s="21">
        <f>SUM(B28:B31)</f>
        <v>3808289</v>
      </c>
      <c r="C32" s="21">
        <f>SUM(C28:C31)</f>
        <v>0</v>
      </c>
      <c r="D32" s="98">
        <f aca="true" t="shared" si="5" ref="D32:Z32">SUM(D28:D31)</f>
        <v>3795800</v>
      </c>
      <c r="E32" s="99">
        <f t="shared" si="5"/>
        <v>3795800</v>
      </c>
      <c r="F32" s="99">
        <f t="shared" si="5"/>
        <v>44181</v>
      </c>
      <c r="G32" s="99">
        <f t="shared" si="5"/>
        <v>182120</v>
      </c>
      <c r="H32" s="99">
        <f t="shared" si="5"/>
        <v>34065</v>
      </c>
      <c r="I32" s="99">
        <f t="shared" si="5"/>
        <v>260366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260366</v>
      </c>
      <c r="W32" s="99">
        <f t="shared" si="5"/>
        <v>948950</v>
      </c>
      <c r="X32" s="99">
        <f t="shared" si="5"/>
        <v>-688584</v>
      </c>
      <c r="Y32" s="100">
        <f>+IF(W32&lt;&gt;0,(X32/W32)*100,0)</f>
        <v>-72.56272722482744</v>
      </c>
      <c r="Z32" s="101">
        <f t="shared" si="5"/>
        <v>3795800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168563699</v>
      </c>
      <c r="C35" s="18">
        <v>0</v>
      </c>
      <c r="D35" s="58">
        <v>118807086</v>
      </c>
      <c r="E35" s="59">
        <v>118807086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29701772</v>
      </c>
      <c r="X35" s="59">
        <v>-29701772</v>
      </c>
      <c r="Y35" s="60">
        <v>-100</v>
      </c>
      <c r="Z35" s="61">
        <v>118807086</v>
      </c>
    </row>
    <row r="36" spans="1:26" ht="13.5">
      <c r="A36" s="57" t="s">
        <v>53</v>
      </c>
      <c r="B36" s="18">
        <v>34169485</v>
      </c>
      <c r="C36" s="18">
        <v>0</v>
      </c>
      <c r="D36" s="58">
        <v>21949113</v>
      </c>
      <c r="E36" s="59">
        <v>21949113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5487278</v>
      </c>
      <c r="X36" s="59">
        <v>-5487278</v>
      </c>
      <c r="Y36" s="60">
        <v>-100</v>
      </c>
      <c r="Z36" s="61">
        <v>21949113</v>
      </c>
    </row>
    <row r="37" spans="1:26" ht="13.5">
      <c r="A37" s="57" t="s">
        <v>54</v>
      </c>
      <c r="B37" s="18">
        <v>30754300</v>
      </c>
      <c r="C37" s="18">
        <v>0</v>
      </c>
      <c r="D37" s="58">
        <v>13900015</v>
      </c>
      <c r="E37" s="59">
        <v>13900015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3475004</v>
      </c>
      <c r="X37" s="59">
        <v>-3475004</v>
      </c>
      <c r="Y37" s="60">
        <v>-100</v>
      </c>
      <c r="Z37" s="61">
        <v>13900015</v>
      </c>
    </row>
    <row r="38" spans="1:26" ht="13.5">
      <c r="A38" s="57" t="s">
        <v>55</v>
      </c>
      <c r="B38" s="18">
        <v>30335227</v>
      </c>
      <c r="C38" s="18">
        <v>0</v>
      </c>
      <c r="D38" s="58">
        <v>22634166</v>
      </c>
      <c r="E38" s="59">
        <v>22634166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5658542</v>
      </c>
      <c r="X38" s="59">
        <v>-5658542</v>
      </c>
      <c r="Y38" s="60">
        <v>-100</v>
      </c>
      <c r="Z38" s="61">
        <v>22634166</v>
      </c>
    </row>
    <row r="39" spans="1:26" ht="13.5">
      <c r="A39" s="57" t="s">
        <v>56</v>
      </c>
      <c r="B39" s="18">
        <v>141643657</v>
      </c>
      <c r="C39" s="18">
        <v>0</v>
      </c>
      <c r="D39" s="58">
        <v>104222018</v>
      </c>
      <c r="E39" s="59">
        <v>104222018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26055505</v>
      </c>
      <c r="X39" s="59">
        <v>-26055505</v>
      </c>
      <c r="Y39" s="60">
        <v>-100</v>
      </c>
      <c r="Z39" s="61">
        <v>104222018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-21479505</v>
      </c>
      <c r="C42" s="18">
        <v>0</v>
      </c>
      <c r="D42" s="58">
        <v>-43247358</v>
      </c>
      <c r="E42" s="59">
        <v>-43247358</v>
      </c>
      <c r="F42" s="59">
        <v>47587786</v>
      </c>
      <c r="G42" s="59">
        <v>-10741901</v>
      </c>
      <c r="H42" s="59">
        <v>-9312037</v>
      </c>
      <c r="I42" s="59">
        <v>27533848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27533848</v>
      </c>
      <c r="W42" s="59">
        <v>13239512</v>
      </c>
      <c r="X42" s="59">
        <v>14294336</v>
      </c>
      <c r="Y42" s="60">
        <v>107.97</v>
      </c>
      <c r="Z42" s="61">
        <v>-43247358</v>
      </c>
    </row>
    <row r="43" spans="1:26" ht="13.5">
      <c r="A43" s="57" t="s">
        <v>59</v>
      </c>
      <c r="B43" s="18">
        <v>-3709205</v>
      </c>
      <c r="C43" s="18">
        <v>0</v>
      </c>
      <c r="D43" s="58">
        <v>-3796000</v>
      </c>
      <c r="E43" s="59">
        <v>-3796000</v>
      </c>
      <c r="F43" s="59">
        <v>-44181</v>
      </c>
      <c r="G43" s="59">
        <v>-182120</v>
      </c>
      <c r="H43" s="59">
        <v>161935</v>
      </c>
      <c r="I43" s="59">
        <v>-64366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-64366</v>
      </c>
      <c r="W43" s="59">
        <v>-2681000</v>
      </c>
      <c r="X43" s="59">
        <v>2616634</v>
      </c>
      <c r="Y43" s="60">
        <v>-97.6</v>
      </c>
      <c r="Z43" s="61">
        <v>-3796000</v>
      </c>
    </row>
    <row r="44" spans="1:26" ht="13.5">
      <c r="A44" s="57" t="s">
        <v>60</v>
      </c>
      <c r="B44" s="18">
        <v>-5281866</v>
      </c>
      <c r="C44" s="18">
        <v>0</v>
      </c>
      <c r="D44" s="58">
        <v>-17286000</v>
      </c>
      <c r="E44" s="59">
        <v>-17286000</v>
      </c>
      <c r="F44" s="59">
        <v>0</v>
      </c>
      <c r="G44" s="59">
        <v>-17286400</v>
      </c>
      <c r="H44" s="59">
        <v>0</v>
      </c>
      <c r="I44" s="59">
        <v>-17286400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-17286400</v>
      </c>
      <c r="W44" s="59">
        <v>-17286000</v>
      </c>
      <c r="X44" s="59">
        <v>-400</v>
      </c>
      <c r="Y44" s="60">
        <v>0</v>
      </c>
      <c r="Z44" s="61">
        <v>-17286000</v>
      </c>
    </row>
    <row r="45" spans="1:26" ht="13.5">
      <c r="A45" s="69" t="s">
        <v>61</v>
      </c>
      <c r="B45" s="21">
        <v>160354216</v>
      </c>
      <c r="C45" s="21">
        <v>0</v>
      </c>
      <c r="D45" s="98">
        <v>58287642</v>
      </c>
      <c r="E45" s="99">
        <v>58287642</v>
      </c>
      <c r="F45" s="99">
        <v>70304982</v>
      </c>
      <c r="G45" s="99">
        <v>42094561</v>
      </c>
      <c r="H45" s="99">
        <v>32944459</v>
      </c>
      <c r="I45" s="99">
        <v>32944459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32944459</v>
      </c>
      <c r="W45" s="99">
        <v>115889512</v>
      </c>
      <c r="X45" s="99">
        <v>-82945053</v>
      </c>
      <c r="Y45" s="100">
        <v>-71.57</v>
      </c>
      <c r="Z45" s="101">
        <v>58287642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107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108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109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110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114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107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108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109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110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7295014</v>
      </c>
      <c r="C5" s="18">
        <v>0</v>
      </c>
      <c r="D5" s="58">
        <v>6739000</v>
      </c>
      <c r="E5" s="59">
        <v>6739000</v>
      </c>
      <c r="F5" s="59">
        <v>817200</v>
      </c>
      <c r="G5" s="59">
        <v>823119</v>
      </c>
      <c r="H5" s="59">
        <v>832479</v>
      </c>
      <c r="I5" s="59">
        <v>2472798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2472798</v>
      </c>
      <c r="W5" s="59">
        <v>1684750</v>
      </c>
      <c r="X5" s="59">
        <v>788048</v>
      </c>
      <c r="Y5" s="60">
        <v>46.78</v>
      </c>
      <c r="Z5" s="61">
        <v>6739000</v>
      </c>
    </row>
    <row r="6" spans="1:26" ht="13.5">
      <c r="A6" s="57" t="s">
        <v>32</v>
      </c>
      <c r="B6" s="18">
        <v>23413849</v>
      </c>
      <c r="C6" s="18">
        <v>0</v>
      </c>
      <c r="D6" s="58">
        <v>44221820</v>
      </c>
      <c r="E6" s="59">
        <v>44221820</v>
      </c>
      <c r="F6" s="59">
        <v>2838121</v>
      </c>
      <c r="G6" s="59">
        <v>3288271</v>
      </c>
      <c r="H6" s="59">
        <v>3153845</v>
      </c>
      <c r="I6" s="59">
        <v>9280237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9280237</v>
      </c>
      <c r="W6" s="59">
        <v>11055455</v>
      </c>
      <c r="X6" s="59">
        <v>-1775218</v>
      </c>
      <c r="Y6" s="60">
        <v>-16.06</v>
      </c>
      <c r="Z6" s="61">
        <v>44221820</v>
      </c>
    </row>
    <row r="7" spans="1:26" ht="13.5">
      <c r="A7" s="57" t="s">
        <v>33</v>
      </c>
      <c r="B7" s="18">
        <v>3427039</v>
      </c>
      <c r="C7" s="18">
        <v>0</v>
      </c>
      <c r="D7" s="58">
        <v>1352000</v>
      </c>
      <c r="E7" s="59">
        <v>1352000</v>
      </c>
      <c r="F7" s="59">
        <v>0</v>
      </c>
      <c r="G7" s="59">
        <v>0</v>
      </c>
      <c r="H7" s="59">
        <v>43936</v>
      </c>
      <c r="I7" s="59">
        <v>43936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43936</v>
      </c>
      <c r="W7" s="59">
        <v>338000</v>
      </c>
      <c r="X7" s="59">
        <v>-294064</v>
      </c>
      <c r="Y7" s="60">
        <v>-87</v>
      </c>
      <c r="Z7" s="61">
        <v>1352000</v>
      </c>
    </row>
    <row r="8" spans="1:26" ht="13.5">
      <c r="A8" s="57" t="s">
        <v>34</v>
      </c>
      <c r="B8" s="18">
        <v>55144305</v>
      </c>
      <c r="C8" s="18">
        <v>0</v>
      </c>
      <c r="D8" s="58">
        <v>53974000</v>
      </c>
      <c r="E8" s="59">
        <v>53974000</v>
      </c>
      <c r="F8" s="59">
        <v>22664000</v>
      </c>
      <c r="G8" s="59">
        <v>1290000</v>
      </c>
      <c r="H8" s="59">
        <v>0</v>
      </c>
      <c r="I8" s="59">
        <v>23954000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23954000</v>
      </c>
      <c r="W8" s="59">
        <v>13493500</v>
      </c>
      <c r="X8" s="59">
        <v>10460500</v>
      </c>
      <c r="Y8" s="60">
        <v>77.52</v>
      </c>
      <c r="Z8" s="61">
        <v>53974000</v>
      </c>
    </row>
    <row r="9" spans="1:26" ht="13.5">
      <c r="A9" s="57" t="s">
        <v>35</v>
      </c>
      <c r="B9" s="18">
        <v>1278040</v>
      </c>
      <c r="C9" s="18">
        <v>0</v>
      </c>
      <c r="D9" s="58">
        <v>2323180</v>
      </c>
      <c r="E9" s="59">
        <v>2323180</v>
      </c>
      <c r="F9" s="59">
        <v>86130</v>
      </c>
      <c r="G9" s="59">
        <v>53478</v>
      </c>
      <c r="H9" s="59">
        <v>56707</v>
      </c>
      <c r="I9" s="59">
        <v>196315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196315</v>
      </c>
      <c r="W9" s="59">
        <v>580795</v>
      </c>
      <c r="X9" s="59">
        <v>-384480</v>
      </c>
      <c r="Y9" s="60">
        <v>-66.2</v>
      </c>
      <c r="Z9" s="61">
        <v>2323180</v>
      </c>
    </row>
    <row r="10" spans="1:26" ht="25.5">
      <c r="A10" s="62" t="s">
        <v>99</v>
      </c>
      <c r="B10" s="63">
        <f>SUM(B5:B9)</f>
        <v>90558247</v>
      </c>
      <c r="C10" s="63">
        <f>SUM(C5:C9)</f>
        <v>0</v>
      </c>
      <c r="D10" s="64">
        <f aca="true" t="shared" si="0" ref="D10:Z10">SUM(D5:D9)</f>
        <v>108610000</v>
      </c>
      <c r="E10" s="65">
        <f t="shared" si="0"/>
        <v>108610000</v>
      </c>
      <c r="F10" s="65">
        <f t="shared" si="0"/>
        <v>26405451</v>
      </c>
      <c r="G10" s="65">
        <f t="shared" si="0"/>
        <v>5454868</v>
      </c>
      <c r="H10" s="65">
        <f t="shared" si="0"/>
        <v>4086967</v>
      </c>
      <c r="I10" s="65">
        <f t="shared" si="0"/>
        <v>35947286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35947286</v>
      </c>
      <c r="W10" s="65">
        <f t="shared" si="0"/>
        <v>27152500</v>
      </c>
      <c r="X10" s="65">
        <f t="shared" si="0"/>
        <v>8794786</v>
      </c>
      <c r="Y10" s="66">
        <f>+IF(W10&lt;&gt;0,(X10/W10)*100,0)</f>
        <v>32.390336064819074</v>
      </c>
      <c r="Z10" s="67">
        <f t="shared" si="0"/>
        <v>108610000</v>
      </c>
    </row>
    <row r="11" spans="1:26" ht="13.5">
      <c r="A11" s="57" t="s">
        <v>36</v>
      </c>
      <c r="B11" s="18">
        <v>29617049</v>
      </c>
      <c r="C11" s="18">
        <v>0</v>
      </c>
      <c r="D11" s="58">
        <v>35971000</v>
      </c>
      <c r="E11" s="59">
        <v>35971000</v>
      </c>
      <c r="F11" s="59">
        <v>2264709</v>
      </c>
      <c r="G11" s="59">
        <v>2317078</v>
      </c>
      <c r="H11" s="59">
        <v>2445052</v>
      </c>
      <c r="I11" s="59">
        <v>7026839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7026839</v>
      </c>
      <c r="W11" s="59">
        <v>8992750</v>
      </c>
      <c r="X11" s="59">
        <v>-1965911</v>
      </c>
      <c r="Y11" s="60">
        <v>-21.86</v>
      </c>
      <c r="Z11" s="61">
        <v>35971000</v>
      </c>
    </row>
    <row r="12" spans="1:26" ht="13.5">
      <c r="A12" s="57" t="s">
        <v>37</v>
      </c>
      <c r="B12" s="18">
        <v>3550594</v>
      </c>
      <c r="C12" s="18">
        <v>0</v>
      </c>
      <c r="D12" s="58">
        <v>3575000</v>
      </c>
      <c r="E12" s="59">
        <v>3575000</v>
      </c>
      <c r="F12" s="59">
        <v>251325</v>
      </c>
      <c r="G12" s="59">
        <v>229707</v>
      </c>
      <c r="H12" s="59">
        <v>229707</v>
      </c>
      <c r="I12" s="59">
        <v>710739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710739</v>
      </c>
      <c r="W12" s="59">
        <v>893750</v>
      </c>
      <c r="X12" s="59">
        <v>-183011</v>
      </c>
      <c r="Y12" s="60">
        <v>-20.48</v>
      </c>
      <c r="Z12" s="61">
        <v>3575000</v>
      </c>
    </row>
    <row r="13" spans="1:26" ht="13.5">
      <c r="A13" s="57" t="s">
        <v>100</v>
      </c>
      <c r="B13" s="18">
        <v>18403616</v>
      </c>
      <c r="C13" s="18">
        <v>0</v>
      </c>
      <c r="D13" s="58">
        <v>6438000</v>
      </c>
      <c r="E13" s="59">
        <v>6438000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1609500</v>
      </c>
      <c r="X13" s="59">
        <v>-1609500</v>
      </c>
      <c r="Y13" s="60">
        <v>-100</v>
      </c>
      <c r="Z13" s="61">
        <v>6438000</v>
      </c>
    </row>
    <row r="14" spans="1:26" ht="13.5">
      <c r="A14" s="57" t="s">
        <v>38</v>
      </c>
      <c r="B14" s="18">
        <v>3513878</v>
      </c>
      <c r="C14" s="18">
        <v>0</v>
      </c>
      <c r="D14" s="58">
        <v>68000</v>
      </c>
      <c r="E14" s="59">
        <v>68000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17000</v>
      </c>
      <c r="X14" s="59">
        <v>-17000</v>
      </c>
      <c r="Y14" s="60">
        <v>-100</v>
      </c>
      <c r="Z14" s="61">
        <v>68000</v>
      </c>
    </row>
    <row r="15" spans="1:26" ht="13.5">
      <c r="A15" s="57" t="s">
        <v>39</v>
      </c>
      <c r="B15" s="18">
        <v>19953399</v>
      </c>
      <c r="C15" s="18">
        <v>0</v>
      </c>
      <c r="D15" s="58">
        <v>20701000</v>
      </c>
      <c r="E15" s="59">
        <v>20701000</v>
      </c>
      <c r="F15" s="59">
        <v>0</v>
      </c>
      <c r="G15" s="59">
        <v>2652383</v>
      </c>
      <c r="H15" s="59">
        <v>531484</v>
      </c>
      <c r="I15" s="59">
        <v>3183867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3183867</v>
      </c>
      <c r="W15" s="59">
        <v>5175250</v>
      </c>
      <c r="X15" s="59">
        <v>-1991383</v>
      </c>
      <c r="Y15" s="60">
        <v>-38.48</v>
      </c>
      <c r="Z15" s="61">
        <v>20701000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36005385</v>
      </c>
      <c r="C17" s="18">
        <v>0</v>
      </c>
      <c r="D17" s="58">
        <v>45447000</v>
      </c>
      <c r="E17" s="59">
        <v>45447000</v>
      </c>
      <c r="F17" s="59">
        <v>2297838</v>
      </c>
      <c r="G17" s="59">
        <v>1654975</v>
      </c>
      <c r="H17" s="59">
        <v>2590814</v>
      </c>
      <c r="I17" s="59">
        <v>6543627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6543627</v>
      </c>
      <c r="W17" s="59">
        <v>11361750</v>
      </c>
      <c r="X17" s="59">
        <v>-4818123</v>
      </c>
      <c r="Y17" s="60">
        <v>-42.41</v>
      </c>
      <c r="Z17" s="61">
        <v>45447000</v>
      </c>
    </row>
    <row r="18" spans="1:26" ht="13.5">
      <c r="A18" s="69" t="s">
        <v>42</v>
      </c>
      <c r="B18" s="70">
        <f>SUM(B11:B17)</f>
        <v>111043921</v>
      </c>
      <c r="C18" s="70">
        <f>SUM(C11:C17)</f>
        <v>0</v>
      </c>
      <c r="D18" s="71">
        <f aca="true" t="shared" si="1" ref="D18:Z18">SUM(D11:D17)</f>
        <v>112200000</v>
      </c>
      <c r="E18" s="72">
        <f t="shared" si="1"/>
        <v>112200000</v>
      </c>
      <c r="F18" s="72">
        <f t="shared" si="1"/>
        <v>4813872</v>
      </c>
      <c r="G18" s="72">
        <f t="shared" si="1"/>
        <v>6854143</v>
      </c>
      <c r="H18" s="72">
        <f t="shared" si="1"/>
        <v>5797057</v>
      </c>
      <c r="I18" s="72">
        <f t="shared" si="1"/>
        <v>17465072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17465072</v>
      </c>
      <c r="W18" s="72">
        <f t="shared" si="1"/>
        <v>28050000</v>
      </c>
      <c r="X18" s="72">
        <f t="shared" si="1"/>
        <v>-10584928</v>
      </c>
      <c r="Y18" s="66">
        <f>+IF(W18&lt;&gt;0,(X18/W18)*100,0)</f>
        <v>-37.73592869875223</v>
      </c>
      <c r="Z18" s="73">
        <f t="shared" si="1"/>
        <v>112200000</v>
      </c>
    </row>
    <row r="19" spans="1:26" ht="13.5">
      <c r="A19" s="69" t="s">
        <v>43</v>
      </c>
      <c r="B19" s="74">
        <f>+B10-B18</f>
        <v>-20485674</v>
      </c>
      <c r="C19" s="74">
        <f>+C10-C18</f>
        <v>0</v>
      </c>
      <c r="D19" s="75">
        <f aca="true" t="shared" si="2" ref="D19:Z19">+D10-D18</f>
        <v>-3590000</v>
      </c>
      <c r="E19" s="76">
        <f t="shared" si="2"/>
        <v>-3590000</v>
      </c>
      <c r="F19" s="76">
        <f t="shared" si="2"/>
        <v>21591579</v>
      </c>
      <c r="G19" s="76">
        <f t="shared" si="2"/>
        <v>-1399275</v>
      </c>
      <c r="H19" s="76">
        <f t="shared" si="2"/>
        <v>-1710090</v>
      </c>
      <c r="I19" s="76">
        <f t="shared" si="2"/>
        <v>18482214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18482214</v>
      </c>
      <c r="W19" s="76">
        <f>IF(E10=E18,0,W10-W18)</f>
        <v>-897500</v>
      </c>
      <c r="X19" s="76">
        <f t="shared" si="2"/>
        <v>19379714</v>
      </c>
      <c r="Y19" s="77">
        <f>+IF(W19&lt;&gt;0,(X19/W19)*100,0)</f>
        <v>-2159.299610027855</v>
      </c>
      <c r="Z19" s="78">
        <f t="shared" si="2"/>
        <v>-3590000</v>
      </c>
    </row>
    <row r="20" spans="1:26" ht="13.5">
      <c r="A20" s="57" t="s">
        <v>44</v>
      </c>
      <c r="B20" s="18">
        <v>23167236</v>
      </c>
      <c r="C20" s="18">
        <v>0</v>
      </c>
      <c r="D20" s="58">
        <v>42306000</v>
      </c>
      <c r="E20" s="59">
        <v>42306000</v>
      </c>
      <c r="F20" s="59">
        <v>4160000</v>
      </c>
      <c r="G20" s="59">
        <v>0</v>
      </c>
      <c r="H20" s="59">
        <v>0</v>
      </c>
      <c r="I20" s="59">
        <v>4160000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4160000</v>
      </c>
      <c r="W20" s="59">
        <v>10576500</v>
      </c>
      <c r="X20" s="59">
        <v>-6416500</v>
      </c>
      <c r="Y20" s="60">
        <v>-60.67</v>
      </c>
      <c r="Z20" s="61">
        <v>42306000</v>
      </c>
    </row>
    <row r="21" spans="1:26" ht="13.5">
      <c r="A21" s="57" t="s">
        <v>101</v>
      </c>
      <c r="B21" s="79">
        <v>0</v>
      </c>
      <c r="C21" s="79">
        <v>0</v>
      </c>
      <c r="D21" s="80">
        <v>2506157</v>
      </c>
      <c r="E21" s="81">
        <v>2506157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626539</v>
      </c>
      <c r="X21" s="81">
        <v>-626539</v>
      </c>
      <c r="Y21" s="82">
        <v>-100</v>
      </c>
      <c r="Z21" s="83">
        <v>2506157</v>
      </c>
    </row>
    <row r="22" spans="1:26" ht="25.5">
      <c r="A22" s="84" t="s">
        <v>102</v>
      </c>
      <c r="B22" s="85">
        <f>SUM(B19:B21)</f>
        <v>2681562</v>
      </c>
      <c r="C22" s="85">
        <f>SUM(C19:C21)</f>
        <v>0</v>
      </c>
      <c r="D22" s="86">
        <f aca="true" t="shared" si="3" ref="D22:Z22">SUM(D19:D21)</f>
        <v>41222157</v>
      </c>
      <c r="E22" s="87">
        <f t="shared" si="3"/>
        <v>41222157</v>
      </c>
      <c r="F22" s="87">
        <f t="shared" si="3"/>
        <v>25751579</v>
      </c>
      <c r="G22" s="87">
        <f t="shared" si="3"/>
        <v>-1399275</v>
      </c>
      <c r="H22" s="87">
        <f t="shared" si="3"/>
        <v>-1710090</v>
      </c>
      <c r="I22" s="87">
        <f t="shared" si="3"/>
        <v>22642214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22642214</v>
      </c>
      <c r="W22" s="87">
        <f t="shared" si="3"/>
        <v>10305539</v>
      </c>
      <c r="X22" s="87">
        <f t="shared" si="3"/>
        <v>12336675</v>
      </c>
      <c r="Y22" s="88">
        <f>+IF(W22&lt;&gt;0,(X22/W22)*100,0)</f>
        <v>119.70916805030771</v>
      </c>
      <c r="Z22" s="89">
        <f t="shared" si="3"/>
        <v>41222157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2681562</v>
      </c>
      <c r="C24" s="74">
        <f>SUM(C22:C23)</f>
        <v>0</v>
      </c>
      <c r="D24" s="75">
        <f aca="true" t="shared" si="4" ref="D24:Z24">SUM(D22:D23)</f>
        <v>41222157</v>
      </c>
      <c r="E24" s="76">
        <f t="shared" si="4"/>
        <v>41222157</v>
      </c>
      <c r="F24" s="76">
        <f t="shared" si="4"/>
        <v>25751579</v>
      </c>
      <c r="G24" s="76">
        <f t="shared" si="4"/>
        <v>-1399275</v>
      </c>
      <c r="H24" s="76">
        <f t="shared" si="4"/>
        <v>-1710090</v>
      </c>
      <c r="I24" s="76">
        <f t="shared" si="4"/>
        <v>22642214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22642214</v>
      </c>
      <c r="W24" s="76">
        <f t="shared" si="4"/>
        <v>10305539</v>
      </c>
      <c r="X24" s="76">
        <f t="shared" si="4"/>
        <v>12336675</v>
      </c>
      <c r="Y24" s="77">
        <f>+IF(W24&lt;&gt;0,(X24/W24)*100,0)</f>
        <v>119.70916805030771</v>
      </c>
      <c r="Z24" s="78">
        <f t="shared" si="4"/>
        <v>41222157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1145650</v>
      </c>
      <c r="C27" s="21">
        <v>0</v>
      </c>
      <c r="D27" s="98">
        <v>44812314</v>
      </c>
      <c r="E27" s="99">
        <v>44812314</v>
      </c>
      <c r="F27" s="99">
        <v>3452023</v>
      </c>
      <c r="G27" s="99">
        <v>948851</v>
      </c>
      <c r="H27" s="99">
        <v>1590088</v>
      </c>
      <c r="I27" s="99">
        <v>5990962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5990962</v>
      </c>
      <c r="W27" s="99">
        <v>11203079</v>
      </c>
      <c r="X27" s="99">
        <v>-5212117</v>
      </c>
      <c r="Y27" s="100">
        <v>-46.52</v>
      </c>
      <c r="Z27" s="101">
        <v>44812314</v>
      </c>
    </row>
    <row r="28" spans="1:26" ht="13.5">
      <c r="A28" s="102" t="s">
        <v>44</v>
      </c>
      <c r="B28" s="18">
        <v>269922</v>
      </c>
      <c r="C28" s="18">
        <v>0</v>
      </c>
      <c r="D28" s="58">
        <v>42305710</v>
      </c>
      <c r="E28" s="59">
        <v>42306000</v>
      </c>
      <c r="F28" s="59">
        <v>2678655</v>
      </c>
      <c r="G28" s="59">
        <v>552347</v>
      </c>
      <c r="H28" s="59">
        <v>1064473</v>
      </c>
      <c r="I28" s="59">
        <v>4295475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4295475</v>
      </c>
      <c r="W28" s="59">
        <v>10576500</v>
      </c>
      <c r="X28" s="59">
        <v>-6281025</v>
      </c>
      <c r="Y28" s="60">
        <v>-59.39</v>
      </c>
      <c r="Z28" s="61">
        <v>42306000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875728</v>
      </c>
      <c r="C31" s="18">
        <v>0</v>
      </c>
      <c r="D31" s="58">
        <v>2506604</v>
      </c>
      <c r="E31" s="59">
        <v>2506314</v>
      </c>
      <c r="F31" s="59">
        <v>773368</v>
      </c>
      <c r="G31" s="59">
        <v>396504</v>
      </c>
      <c r="H31" s="59">
        <v>525615</v>
      </c>
      <c r="I31" s="59">
        <v>1695487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1695487</v>
      </c>
      <c r="W31" s="59">
        <v>626579</v>
      </c>
      <c r="X31" s="59">
        <v>1068908</v>
      </c>
      <c r="Y31" s="60">
        <v>170.59</v>
      </c>
      <c r="Z31" s="61">
        <v>2506314</v>
      </c>
    </row>
    <row r="32" spans="1:26" ht="13.5">
      <c r="A32" s="69" t="s">
        <v>50</v>
      </c>
      <c r="B32" s="21">
        <f>SUM(B28:B31)</f>
        <v>1145650</v>
      </c>
      <c r="C32" s="21">
        <f>SUM(C28:C31)</f>
        <v>0</v>
      </c>
      <c r="D32" s="98">
        <f aca="true" t="shared" si="5" ref="D32:Z32">SUM(D28:D31)</f>
        <v>44812314</v>
      </c>
      <c r="E32" s="99">
        <f t="shared" si="5"/>
        <v>44812314</v>
      </c>
      <c r="F32" s="99">
        <f t="shared" si="5"/>
        <v>3452023</v>
      </c>
      <c r="G32" s="99">
        <f t="shared" si="5"/>
        <v>948851</v>
      </c>
      <c r="H32" s="99">
        <f t="shared" si="5"/>
        <v>1590088</v>
      </c>
      <c r="I32" s="99">
        <f t="shared" si="5"/>
        <v>5990962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5990962</v>
      </c>
      <c r="W32" s="99">
        <f t="shared" si="5"/>
        <v>11203079</v>
      </c>
      <c r="X32" s="99">
        <f t="shared" si="5"/>
        <v>-5212117</v>
      </c>
      <c r="Y32" s="100">
        <f>+IF(W32&lt;&gt;0,(X32/W32)*100,0)</f>
        <v>-46.5239689910247</v>
      </c>
      <c r="Z32" s="101">
        <f t="shared" si="5"/>
        <v>44812314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42018111</v>
      </c>
      <c r="C35" s="18">
        <v>0</v>
      </c>
      <c r="D35" s="58">
        <v>43347000</v>
      </c>
      <c r="E35" s="59">
        <v>43347000</v>
      </c>
      <c r="F35" s="59">
        <v>42286779</v>
      </c>
      <c r="G35" s="59">
        <v>42286779</v>
      </c>
      <c r="H35" s="59">
        <v>42286779</v>
      </c>
      <c r="I35" s="59">
        <v>42286779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42286779</v>
      </c>
      <c r="W35" s="59">
        <v>10836750</v>
      </c>
      <c r="X35" s="59">
        <v>31450029</v>
      </c>
      <c r="Y35" s="60">
        <v>290.22</v>
      </c>
      <c r="Z35" s="61">
        <v>43347000</v>
      </c>
    </row>
    <row r="36" spans="1:26" ht="13.5">
      <c r="A36" s="57" t="s">
        <v>53</v>
      </c>
      <c r="B36" s="18">
        <v>628629724</v>
      </c>
      <c r="C36" s="18">
        <v>0</v>
      </c>
      <c r="D36" s="58">
        <v>626405000</v>
      </c>
      <c r="E36" s="59">
        <v>626405000</v>
      </c>
      <c r="F36" s="59">
        <v>719614116</v>
      </c>
      <c r="G36" s="59">
        <v>719614116</v>
      </c>
      <c r="H36" s="59">
        <v>719614116</v>
      </c>
      <c r="I36" s="59">
        <v>719614116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719614116</v>
      </c>
      <c r="W36" s="59">
        <v>156601250</v>
      </c>
      <c r="X36" s="59">
        <v>563012866</v>
      </c>
      <c r="Y36" s="60">
        <v>359.52</v>
      </c>
      <c r="Z36" s="61">
        <v>626405000</v>
      </c>
    </row>
    <row r="37" spans="1:26" ht="13.5">
      <c r="A37" s="57" t="s">
        <v>54</v>
      </c>
      <c r="B37" s="18">
        <v>12790305</v>
      </c>
      <c r="C37" s="18">
        <v>0</v>
      </c>
      <c r="D37" s="58">
        <v>18579000</v>
      </c>
      <c r="E37" s="59">
        <v>18579000</v>
      </c>
      <c r="F37" s="59">
        <v>12898733</v>
      </c>
      <c r="G37" s="59">
        <v>12898733</v>
      </c>
      <c r="H37" s="59">
        <v>12898733</v>
      </c>
      <c r="I37" s="59">
        <v>12898733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12898733</v>
      </c>
      <c r="W37" s="59">
        <v>4644750</v>
      </c>
      <c r="X37" s="59">
        <v>8253983</v>
      </c>
      <c r="Y37" s="60">
        <v>177.71</v>
      </c>
      <c r="Z37" s="61">
        <v>18579000</v>
      </c>
    </row>
    <row r="38" spans="1:26" ht="13.5">
      <c r="A38" s="57" t="s">
        <v>55</v>
      </c>
      <c r="B38" s="18">
        <v>41157231</v>
      </c>
      <c r="C38" s="18">
        <v>0</v>
      </c>
      <c r="D38" s="58">
        <v>0</v>
      </c>
      <c r="E38" s="59">
        <v>0</v>
      </c>
      <c r="F38" s="59">
        <v>42140790</v>
      </c>
      <c r="G38" s="59">
        <v>42140790</v>
      </c>
      <c r="H38" s="59">
        <v>42140790</v>
      </c>
      <c r="I38" s="59">
        <v>42140790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42140790</v>
      </c>
      <c r="W38" s="59">
        <v>0</v>
      </c>
      <c r="X38" s="59">
        <v>42140790</v>
      </c>
      <c r="Y38" s="60">
        <v>0</v>
      </c>
      <c r="Z38" s="61">
        <v>0</v>
      </c>
    </row>
    <row r="39" spans="1:26" ht="13.5">
      <c r="A39" s="57" t="s">
        <v>56</v>
      </c>
      <c r="B39" s="18">
        <v>616700299</v>
      </c>
      <c r="C39" s="18">
        <v>0</v>
      </c>
      <c r="D39" s="58">
        <v>651173000</v>
      </c>
      <c r="E39" s="59">
        <v>651173000</v>
      </c>
      <c r="F39" s="59">
        <v>706861372</v>
      </c>
      <c r="G39" s="59">
        <v>706861372</v>
      </c>
      <c r="H39" s="59">
        <v>706861372</v>
      </c>
      <c r="I39" s="59">
        <v>706861372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706861372</v>
      </c>
      <c r="W39" s="59">
        <v>162793250</v>
      </c>
      <c r="X39" s="59">
        <v>544068122</v>
      </c>
      <c r="Y39" s="60">
        <v>334.21</v>
      </c>
      <c r="Z39" s="61">
        <v>651173000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3195200</v>
      </c>
      <c r="C42" s="18">
        <v>0</v>
      </c>
      <c r="D42" s="58">
        <v>-15342999</v>
      </c>
      <c r="E42" s="59">
        <v>-15342999</v>
      </c>
      <c r="F42" s="59">
        <v>23773217</v>
      </c>
      <c r="G42" s="59">
        <v>-3251394</v>
      </c>
      <c r="H42" s="59">
        <v>-2663836</v>
      </c>
      <c r="I42" s="59">
        <v>17857987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17857987</v>
      </c>
      <c r="W42" s="59">
        <v>5880917</v>
      </c>
      <c r="X42" s="59">
        <v>11977070</v>
      </c>
      <c r="Y42" s="60">
        <v>203.66</v>
      </c>
      <c r="Z42" s="61">
        <v>-15342999</v>
      </c>
    </row>
    <row r="43" spans="1:26" ht="13.5">
      <c r="A43" s="57" t="s">
        <v>59</v>
      </c>
      <c r="B43" s="18">
        <v>0</v>
      </c>
      <c r="C43" s="18">
        <v>0</v>
      </c>
      <c r="D43" s="58">
        <v>-28604016</v>
      </c>
      <c r="E43" s="59">
        <v>-28604016</v>
      </c>
      <c r="F43" s="59">
        <v>-3452023</v>
      </c>
      <c r="G43" s="59">
        <v>-948851</v>
      </c>
      <c r="H43" s="59">
        <v>-1590088</v>
      </c>
      <c r="I43" s="59">
        <v>-5990962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-5990962</v>
      </c>
      <c r="W43" s="59">
        <v>-7151004</v>
      </c>
      <c r="X43" s="59">
        <v>1160042</v>
      </c>
      <c r="Y43" s="60">
        <v>-16.22</v>
      </c>
      <c r="Z43" s="61">
        <v>-28604016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23846823</v>
      </c>
      <c r="C45" s="21">
        <v>0</v>
      </c>
      <c r="D45" s="98">
        <v>-1947015</v>
      </c>
      <c r="E45" s="99">
        <v>-1947015</v>
      </c>
      <c r="F45" s="99">
        <v>22121194</v>
      </c>
      <c r="G45" s="99">
        <v>17920949</v>
      </c>
      <c r="H45" s="99">
        <v>13667025</v>
      </c>
      <c r="I45" s="99">
        <v>13667025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13667025</v>
      </c>
      <c r="W45" s="99">
        <v>40729913</v>
      </c>
      <c r="X45" s="99">
        <v>-27062888</v>
      </c>
      <c r="Y45" s="100">
        <v>-66.44</v>
      </c>
      <c r="Z45" s="101">
        <v>-1947015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1879610</v>
      </c>
      <c r="C49" s="51">
        <v>0</v>
      </c>
      <c r="D49" s="128">
        <v>1864584</v>
      </c>
      <c r="E49" s="53">
        <v>1661665</v>
      </c>
      <c r="F49" s="53">
        <v>0</v>
      </c>
      <c r="G49" s="53">
        <v>0</v>
      </c>
      <c r="H49" s="53">
        <v>0</v>
      </c>
      <c r="I49" s="53">
        <v>954957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808351</v>
      </c>
      <c r="W49" s="53">
        <v>810685</v>
      </c>
      <c r="X49" s="53">
        <v>4174064</v>
      </c>
      <c r="Y49" s="53">
        <v>22178149</v>
      </c>
      <c r="Z49" s="129">
        <v>34332065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21409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21409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47.112743313104374</v>
      </c>
      <c r="G58" s="7">
        <f t="shared" si="6"/>
        <v>54.31652069008292</v>
      </c>
      <c r="H58" s="7">
        <f t="shared" si="6"/>
        <v>64.19387887186289</v>
      </c>
      <c r="I58" s="7">
        <f t="shared" si="6"/>
        <v>55.426211187152944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55.426211187152944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30.577337249143415</v>
      </c>
      <c r="G59" s="10">
        <f t="shared" si="7"/>
        <v>40.04111191698891</v>
      </c>
      <c r="H59" s="10">
        <f t="shared" si="7"/>
        <v>64.51057624276409</v>
      </c>
      <c r="I59" s="10">
        <f t="shared" si="7"/>
        <v>45.15132250996644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45.15132250996644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51.873898258742315</v>
      </c>
      <c r="G60" s="13">
        <f t="shared" si="7"/>
        <v>57.88993668709179</v>
      </c>
      <c r="H60" s="13">
        <f t="shared" si="7"/>
        <v>64.11028443059188</v>
      </c>
      <c r="I60" s="13">
        <f t="shared" si="7"/>
        <v>58.16404257779193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58.16404257779193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107</v>
      </c>
      <c r="B61" s="12">
        <f t="shared" si="7"/>
        <v>99.99996438237797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85.36549507836052</v>
      </c>
      <c r="G61" s="13">
        <f t="shared" si="7"/>
        <v>100.81628611249467</v>
      </c>
      <c r="H61" s="13">
        <f t="shared" si="7"/>
        <v>112.6031469873758</v>
      </c>
      <c r="I61" s="13">
        <f t="shared" si="7"/>
        <v>100.02777710779347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100.02777710779347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108</v>
      </c>
      <c r="B62" s="12">
        <f t="shared" si="7"/>
        <v>100.00011193440106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33.928508124076814</v>
      </c>
      <c r="G62" s="13">
        <f t="shared" si="7"/>
        <v>35.98953935087992</v>
      </c>
      <c r="H62" s="13">
        <f t="shared" si="7"/>
        <v>42.36649975473824</v>
      </c>
      <c r="I62" s="13">
        <f t="shared" si="7"/>
        <v>37.40725667080959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37.40725667080959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109</v>
      </c>
      <c r="B63" s="12">
        <f t="shared" si="7"/>
        <v>100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33.05270053536334</v>
      </c>
      <c r="G63" s="13">
        <f t="shared" si="7"/>
        <v>24.878107884682926</v>
      </c>
      <c r="H63" s="13">
        <f t="shared" si="7"/>
        <v>28.04876169578027</v>
      </c>
      <c r="I63" s="13">
        <f t="shared" si="7"/>
        <v>28.13357933029106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28.13357933029106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110</v>
      </c>
      <c r="B64" s="12">
        <f t="shared" si="7"/>
        <v>100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21.313090080311227</v>
      </c>
      <c r="G64" s="13">
        <f t="shared" si="7"/>
        <v>22.909954554655716</v>
      </c>
      <c r="H64" s="13">
        <f t="shared" si="7"/>
        <v>25.4982497807375</v>
      </c>
      <c r="I64" s="13">
        <f t="shared" si="7"/>
        <v>23.23741415517339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23.23741415517339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>
        <v>30708863</v>
      </c>
      <c r="C67" s="23"/>
      <c r="D67" s="24">
        <v>50960820</v>
      </c>
      <c r="E67" s="25">
        <v>50960820</v>
      </c>
      <c r="F67" s="25">
        <v>3655321</v>
      </c>
      <c r="G67" s="25">
        <v>4111390</v>
      </c>
      <c r="H67" s="25">
        <v>3986324</v>
      </c>
      <c r="I67" s="25">
        <v>11753035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11753035</v>
      </c>
      <c r="W67" s="25">
        <v>12740205</v>
      </c>
      <c r="X67" s="25"/>
      <c r="Y67" s="24"/>
      <c r="Z67" s="26">
        <v>50960820</v>
      </c>
    </row>
    <row r="68" spans="1:26" ht="13.5" hidden="1">
      <c r="A68" s="36" t="s">
        <v>31</v>
      </c>
      <c r="B68" s="18">
        <v>7295014</v>
      </c>
      <c r="C68" s="18"/>
      <c r="D68" s="19">
        <v>6739000</v>
      </c>
      <c r="E68" s="20">
        <v>6739000</v>
      </c>
      <c r="F68" s="20">
        <v>817200</v>
      </c>
      <c r="G68" s="20">
        <v>823119</v>
      </c>
      <c r="H68" s="20">
        <v>832479</v>
      </c>
      <c r="I68" s="20">
        <v>2472798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2472798</v>
      </c>
      <c r="W68" s="20">
        <v>1684750</v>
      </c>
      <c r="X68" s="20"/>
      <c r="Y68" s="19"/>
      <c r="Z68" s="22">
        <v>6739000</v>
      </c>
    </row>
    <row r="69" spans="1:26" ht="13.5" hidden="1">
      <c r="A69" s="37" t="s">
        <v>32</v>
      </c>
      <c r="B69" s="18">
        <v>23413849</v>
      </c>
      <c r="C69" s="18"/>
      <c r="D69" s="19">
        <v>44221820</v>
      </c>
      <c r="E69" s="20">
        <v>44221820</v>
      </c>
      <c r="F69" s="20">
        <v>2838121</v>
      </c>
      <c r="G69" s="20">
        <v>3288271</v>
      </c>
      <c r="H69" s="20">
        <v>3153845</v>
      </c>
      <c r="I69" s="20">
        <v>9280237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9280237</v>
      </c>
      <c r="W69" s="20">
        <v>11055455</v>
      </c>
      <c r="X69" s="20"/>
      <c r="Y69" s="19"/>
      <c r="Z69" s="22">
        <v>44221820</v>
      </c>
    </row>
    <row r="70" spans="1:26" ht="13.5" hidden="1">
      <c r="A70" s="38" t="s">
        <v>107</v>
      </c>
      <c r="B70" s="18">
        <v>14037995</v>
      </c>
      <c r="C70" s="18"/>
      <c r="D70" s="19">
        <v>22642000</v>
      </c>
      <c r="E70" s="20">
        <v>22642000</v>
      </c>
      <c r="F70" s="20">
        <v>1156322</v>
      </c>
      <c r="G70" s="20">
        <v>1353202</v>
      </c>
      <c r="H70" s="20">
        <v>1263367</v>
      </c>
      <c r="I70" s="20">
        <v>3772891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3772891</v>
      </c>
      <c r="W70" s="20">
        <v>5660500</v>
      </c>
      <c r="X70" s="20"/>
      <c r="Y70" s="19"/>
      <c r="Z70" s="22">
        <v>22642000</v>
      </c>
    </row>
    <row r="71" spans="1:26" ht="13.5" hidden="1">
      <c r="A71" s="38" t="s">
        <v>108</v>
      </c>
      <c r="B71" s="18">
        <v>4466902</v>
      </c>
      <c r="C71" s="18"/>
      <c r="D71" s="19">
        <v>7695000</v>
      </c>
      <c r="E71" s="20">
        <v>7695000</v>
      </c>
      <c r="F71" s="20">
        <v>592375</v>
      </c>
      <c r="G71" s="20">
        <v>635907</v>
      </c>
      <c r="H71" s="20">
        <v>597321</v>
      </c>
      <c r="I71" s="20">
        <v>1825603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1825603</v>
      </c>
      <c r="W71" s="20">
        <v>1923750</v>
      </c>
      <c r="X71" s="20"/>
      <c r="Y71" s="19"/>
      <c r="Z71" s="22">
        <v>7695000</v>
      </c>
    </row>
    <row r="72" spans="1:26" ht="13.5" hidden="1">
      <c r="A72" s="38" t="s">
        <v>109</v>
      </c>
      <c r="B72" s="18">
        <v>2572976</v>
      </c>
      <c r="C72" s="18"/>
      <c r="D72" s="19">
        <v>6939009</v>
      </c>
      <c r="E72" s="20">
        <v>6939009</v>
      </c>
      <c r="F72" s="20">
        <v>442690</v>
      </c>
      <c r="G72" s="20">
        <v>652011</v>
      </c>
      <c r="H72" s="20">
        <v>648952</v>
      </c>
      <c r="I72" s="20">
        <v>1743653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1743653</v>
      </c>
      <c r="W72" s="20">
        <v>1734752</v>
      </c>
      <c r="X72" s="20"/>
      <c r="Y72" s="19"/>
      <c r="Z72" s="22">
        <v>6939009</v>
      </c>
    </row>
    <row r="73" spans="1:26" ht="13.5" hidden="1">
      <c r="A73" s="38" t="s">
        <v>110</v>
      </c>
      <c r="B73" s="18">
        <v>2335976</v>
      </c>
      <c r="C73" s="18"/>
      <c r="D73" s="19">
        <v>6945811</v>
      </c>
      <c r="E73" s="20">
        <v>6945811</v>
      </c>
      <c r="F73" s="20">
        <v>646734</v>
      </c>
      <c r="G73" s="20">
        <v>647151</v>
      </c>
      <c r="H73" s="20">
        <v>644205</v>
      </c>
      <c r="I73" s="20">
        <v>1938090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1938090</v>
      </c>
      <c r="W73" s="20">
        <v>1736453</v>
      </c>
      <c r="X73" s="20"/>
      <c r="Y73" s="19"/>
      <c r="Z73" s="22">
        <v>6945811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114</v>
      </c>
      <c r="B76" s="31">
        <v>30708863</v>
      </c>
      <c r="C76" s="31"/>
      <c r="D76" s="32"/>
      <c r="E76" s="33"/>
      <c r="F76" s="33">
        <v>1722122</v>
      </c>
      <c r="G76" s="33">
        <v>2233164</v>
      </c>
      <c r="H76" s="33">
        <v>2558976</v>
      </c>
      <c r="I76" s="33">
        <v>6514262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6514262</v>
      </c>
      <c r="W76" s="33"/>
      <c r="X76" s="33"/>
      <c r="Y76" s="32"/>
      <c r="Z76" s="34"/>
    </row>
    <row r="77" spans="1:26" ht="13.5" hidden="1">
      <c r="A77" s="36" t="s">
        <v>31</v>
      </c>
      <c r="B77" s="18">
        <v>7295014</v>
      </c>
      <c r="C77" s="18"/>
      <c r="D77" s="19"/>
      <c r="E77" s="20"/>
      <c r="F77" s="20">
        <v>249878</v>
      </c>
      <c r="G77" s="20">
        <v>329586</v>
      </c>
      <c r="H77" s="20">
        <v>537037</v>
      </c>
      <c r="I77" s="20">
        <v>1116501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1116501</v>
      </c>
      <c r="W77" s="20"/>
      <c r="X77" s="20"/>
      <c r="Y77" s="19"/>
      <c r="Z77" s="22"/>
    </row>
    <row r="78" spans="1:26" ht="13.5" hidden="1">
      <c r="A78" s="37" t="s">
        <v>32</v>
      </c>
      <c r="B78" s="18">
        <v>23413849</v>
      </c>
      <c r="C78" s="18"/>
      <c r="D78" s="19"/>
      <c r="E78" s="20"/>
      <c r="F78" s="20">
        <v>1472244</v>
      </c>
      <c r="G78" s="20">
        <v>1903578</v>
      </c>
      <c r="H78" s="20">
        <v>2021939</v>
      </c>
      <c r="I78" s="20">
        <v>5397761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5397761</v>
      </c>
      <c r="W78" s="20"/>
      <c r="X78" s="20"/>
      <c r="Y78" s="19"/>
      <c r="Z78" s="22"/>
    </row>
    <row r="79" spans="1:26" ht="13.5" hidden="1">
      <c r="A79" s="38" t="s">
        <v>107</v>
      </c>
      <c r="B79" s="18">
        <v>14037990</v>
      </c>
      <c r="C79" s="18"/>
      <c r="D79" s="19"/>
      <c r="E79" s="20"/>
      <c r="F79" s="20">
        <v>987100</v>
      </c>
      <c r="G79" s="20">
        <v>1364248</v>
      </c>
      <c r="H79" s="20">
        <v>1422591</v>
      </c>
      <c r="I79" s="20">
        <v>3773939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3773939</v>
      </c>
      <c r="W79" s="20"/>
      <c r="X79" s="20"/>
      <c r="Y79" s="19"/>
      <c r="Z79" s="22"/>
    </row>
    <row r="80" spans="1:26" ht="13.5" hidden="1">
      <c r="A80" s="38" t="s">
        <v>108</v>
      </c>
      <c r="B80" s="18">
        <v>4466907</v>
      </c>
      <c r="C80" s="18"/>
      <c r="D80" s="19"/>
      <c r="E80" s="20"/>
      <c r="F80" s="20">
        <v>200984</v>
      </c>
      <c r="G80" s="20">
        <v>228860</v>
      </c>
      <c r="H80" s="20">
        <v>253064</v>
      </c>
      <c r="I80" s="20">
        <v>682908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682908</v>
      </c>
      <c r="W80" s="20"/>
      <c r="X80" s="20"/>
      <c r="Y80" s="19"/>
      <c r="Z80" s="22"/>
    </row>
    <row r="81" spans="1:26" ht="13.5" hidden="1">
      <c r="A81" s="38" t="s">
        <v>109</v>
      </c>
      <c r="B81" s="18">
        <v>2572976</v>
      </c>
      <c r="C81" s="18"/>
      <c r="D81" s="19"/>
      <c r="E81" s="20"/>
      <c r="F81" s="20">
        <v>146321</v>
      </c>
      <c r="G81" s="20">
        <v>162208</v>
      </c>
      <c r="H81" s="20">
        <v>182023</v>
      </c>
      <c r="I81" s="20">
        <v>490552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490552</v>
      </c>
      <c r="W81" s="20"/>
      <c r="X81" s="20"/>
      <c r="Y81" s="19"/>
      <c r="Z81" s="22"/>
    </row>
    <row r="82" spans="1:26" ht="13.5" hidden="1">
      <c r="A82" s="38" t="s">
        <v>110</v>
      </c>
      <c r="B82" s="18">
        <v>2335976</v>
      </c>
      <c r="C82" s="18"/>
      <c r="D82" s="19"/>
      <c r="E82" s="20"/>
      <c r="F82" s="20">
        <v>137839</v>
      </c>
      <c r="G82" s="20">
        <v>148262</v>
      </c>
      <c r="H82" s="20">
        <v>164261</v>
      </c>
      <c r="I82" s="20">
        <v>450362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450362</v>
      </c>
      <c r="W82" s="20"/>
      <c r="X82" s="20"/>
      <c r="Y82" s="19"/>
      <c r="Z82" s="22"/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16535000</v>
      </c>
      <c r="E5" s="59">
        <v>16535000</v>
      </c>
      <c r="F5" s="59">
        <v>423002</v>
      </c>
      <c r="G5" s="59">
        <v>526149</v>
      </c>
      <c r="H5" s="59">
        <v>760255</v>
      </c>
      <c r="I5" s="59">
        <v>1709406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1709406</v>
      </c>
      <c r="W5" s="59">
        <v>4133750</v>
      </c>
      <c r="X5" s="59">
        <v>-2424344</v>
      </c>
      <c r="Y5" s="60">
        <v>-58.65</v>
      </c>
      <c r="Z5" s="61">
        <v>16535000</v>
      </c>
    </row>
    <row r="6" spans="1:26" ht="13.5">
      <c r="A6" s="57" t="s">
        <v>32</v>
      </c>
      <c r="B6" s="18">
        <v>0</v>
      </c>
      <c r="C6" s="18">
        <v>0</v>
      </c>
      <c r="D6" s="58">
        <v>82838807</v>
      </c>
      <c r="E6" s="59">
        <v>82838807</v>
      </c>
      <c r="F6" s="59">
        <v>657616</v>
      </c>
      <c r="G6" s="59">
        <v>1101947</v>
      </c>
      <c r="H6" s="59">
        <v>732084</v>
      </c>
      <c r="I6" s="59">
        <v>2491647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2491647</v>
      </c>
      <c r="W6" s="59">
        <v>20709702</v>
      </c>
      <c r="X6" s="59">
        <v>-18218055</v>
      </c>
      <c r="Y6" s="60">
        <v>-87.97</v>
      </c>
      <c r="Z6" s="61">
        <v>82838807</v>
      </c>
    </row>
    <row r="7" spans="1:26" ht="13.5">
      <c r="A7" s="57" t="s">
        <v>33</v>
      </c>
      <c r="B7" s="18">
        <v>0</v>
      </c>
      <c r="C7" s="18">
        <v>0</v>
      </c>
      <c r="D7" s="58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0</v>
      </c>
      <c r="X7" s="59">
        <v>0</v>
      </c>
      <c r="Y7" s="60">
        <v>0</v>
      </c>
      <c r="Z7" s="61">
        <v>0</v>
      </c>
    </row>
    <row r="8" spans="1:26" ht="13.5">
      <c r="A8" s="57" t="s">
        <v>34</v>
      </c>
      <c r="B8" s="18">
        <v>0</v>
      </c>
      <c r="C8" s="18">
        <v>0</v>
      </c>
      <c r="D8" s="58">
        <v>92086000</v>
      </c>
      <c r="E8" s="59">
        <v>92086000</v>
      </c>
      <c r="F8" s="59">
        <v>34778000</v>
      </c>
      <c r="G8" s="59">
        <v>890000</v>
      </c>
      <c r="H8" s="59">
        <v>0</v>
      </c>
      <c r="I8" s="59">
        <v>35668000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35668000</v>
      </c>
      <c r="W8" s="59">
        <v>23021500</v>
      </c>
      <c r="X8" s="59">
        <v>12646500</v>
      </c>
      <c r="Y8" s="60">
        <v>54.93</v>
      </c>
      <c r="Z8" s="61">
        <v>92086000</v>
      </c>
    </row>
    <row r="9" spans="1:26" ht="13.5">
      <c r="A9" s="57" t="s">
        <v>35</v>
      </c>
      <c r="B9" s="18">
        <v>0</v>
      </c>
      <c r="C9" s="18">
        <v>0</v>
      </c>
      <c r="D9" s="58">
        <v>16646220</v>
      </c>
      <c r="E9" s="59">
        <v>16646220</v>
      </c>
      <c r="F9" s="59">
        <v>10552026</v>
      </c>
      <c r="G9" s="59">
        <v>14944247</v>
      </c>
      <c r="H9" s="59">
        <v>10192571</v>
      </c>
      <c r="I9" s="59">
        <v>35688844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35688844</v>
      </c>
      <c r="W9" s="59">
        <v>4161555</v>
      </c>
      <c r="X9" s="59">
        <v>31527289</v>
      </c>
      <c r="Y9" s="60">
        <v>757.58</v>
      </c>
      <c r="Z9" s="61">
        <v>16646220</v>
      </c>
    </row>
    <row r="10" spans="1:26" ht="25.5">
      <c r="A10" s="62" t="s">
        <v>99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208106027</v>
      </c>
      <c r="E10" s="65">
        <f t="shared" si="0"/>
        <v>208106027</v>
      </c>
      <c r="F10" s="65">
        <f t="shared" si="0"/>
        <v>46410644</v>
      </c>
      <c r="G10" s="65">
        <f t="shared" si="0"/>
        <v>17462343</v>
      </c>
      <c r="H10" s="65">
        <f t="shared" si="0"/>
        <v>11684910</v>
      </c>
      <c r="I10" s="65">
        <f t="shared" si="0"/>
        <v>75557897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75557897</v>
      </c>
      <c r="W10" s="65">
        <f t="shared" si="0"/>
        <v>52026507</v>
      </c>
      <c r="X10" s="65">
        <f t="shared" si="0"/>
        <v>23531390</v>
      </c>
      <c r="Y10" s="66">
        <f>+IF(W10&lt;&gt;0,(X10/W10)*100,0)</f>
        <v>45.22961727951484</v>
      </c>
      <c r="Z10" s="67">
        <f t="shared" si="0"/>
        <v>208106027</v>
      </c>
    </row>
    <row r="11" spans="1:26" ht="13.5">
      <c r="A11" s="57" t="s">
        <v>36</v>
      </c>
      <c r="B11" s="18">
        <v>0</v>
      </c>
      <c r="C11" s="18">
        <v>0</v>
      </c>
      <c r="D11" s="58">
        <v>76214325</v>
      </c>
      <c r="E11" s="59">
        <v>76214325</v>
      </c>
      <c r="F11" s="59">
        <v>6637505</v>
      </c>
      <c r="G11" s="59">
        <v>6175612</v>
      </c>
      <c r="H11" s="59">
        <v>6559826</v>
      </c>
      <c r="I11" s="59">
        <v>19372943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19372943</v>
      </c>
      <c r="W11" s="59">
        <v>19053581</v>
      </c>
      <c r="X11" s="59">
        <v>319362</v>
      </c>
      <c r="Y11" s="60">
        <v>1.68</v>
      </c>
      <c r="Z11" s="61">
        <v>76214325</v>
      </c>
    </row>
    <row r="12" spans="1:26" ht="13.5">
      <c r="A12" s="57" t="s">
        <v>37</v>
      </c>
      <c r="B12" s="18">
        <v>0</v>
      </c>
      <c r="C12" s="18">
        <v>0</v>
      </c>
      <c r="D12" s="58">
        <v>4320400</v>
      </c>
      <c r="E12" s="59">
        <v>4320400</v>
      </c>
      <c r="F12" s="59">
        <v>336700</v>
      </c>
      <c r="G12" s="59">
        <v>336700</v>
      </c>
      <c r="H12" s="59">
        <v>336700</v>
      </c>
      <c r="I12" s="59">
        <v>1010100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1010100</v>
      </c>
      <c r="W12" s="59">
        <v>1080100</v>
      </c>
      <c r="X12" s="59">
        <v>-70000</v>
      </c>
      <c r="Y12" s="60">
        <v>-6.48</v>
      </c>
      <c r="Z12" s="61">
        <v>4320400</v>
      </c>
    </row>
    <row r="13" spans="1:26" ht="13.5">
      <c r="A13" s="57" t="s">
        <v>100</v>
      </c>
      <c r="B13" s="18">
        <v>0</v>
      </c>
      <c r="C13" s="18">
        <v>0</v>
      </c>
      <c r="D13" s="58">
        <v>42232210</v>
      </c>
      <c r="E13" s="59">
        <v>42232210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10558053</v>
      </c>
      <c r="X13" s="59">
        <v>-10558053</v>
      </c>
      <c r="Y13" s="60">
        <v>-100</v>
      </c>
      <c r="Z13" s="61">
        <v>42232210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52826000</v>
      </c>
      <c r="E15" s="59">
        <v>52826000</v>
      </c>
      <c r="F15" s="59">
        <v>4773009</v>
      </c>
      <c r="G15" s="59">
        <v>4627463</v>
      </c>
      <c r="H15" s="59">
        <v>2270053</v>
      </c>
      <c r="I15" s="59">
        <v>11670525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11670525</v>
      </c>
      <c r="W15" s="59">
        <v>13206500</v>
      </c>
      <c r="X15" s="59">
        <v>-1535975</v>
      </c>
      <c r="Y15" s="60">
        <v>-11.63</v>
      </c>
      <c r="Z15" s="61">
        <v>52826000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2986011</v>
      </c>
      <c r="H16" s="59">
        <v>4049037</v>
      </c>
      <c r="I16" s="59">
        <v>7035048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7035048</v>
      </c>
      <c r="W16" s="59">
        <v>0</v>
      </c>
      <c r="X16" s="59">
        <v>7035048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74746529</v>
      </c>
      <c r="E17" s="59">
        <v>74746529</v>
      </c>
      <c r="F17" s="59">
        <v>7653336</v>
      </c>
      <c r="G17" s="59">
        <v>7425347</v>
      </c>
      <c r="H17" s="59">
        <v>7473369</v>
      </c>
      <c r="I17" s="59">
        <v>22552052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22552052</v>
      </c>
      <c r="W17" s="59">
        <v>18686632</v>
      </c>
      <c r="X17" s="59">
        <v>3865420</v>
      </c>
      <c r="Y17" s="60">
        <v>20.69</v>
      </c>
      <c r="Z17" s="61">
        <v>74746529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250339464</v>
      </c>
      <c r="E18" s="72">
        <f t="shared" si="1"/>
        <v>250339464</v>
      </c>
      <c r="F18" s="72">
        <f t="shared" si="1"/>
        <v>19400550</v>
      </c>
      <c r="G18" s="72">
        <f t="shared" si="1"/>
        <v>21551133</v>
      </c>
      <c r="H18" s="72">
        <f t="shared" si="1"/>
        <v>20688985</v>
      </c>
      <c r="I18" s="72">
        <f t="shared" si="1"/>
        <v>61640668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61640668</v>
      </c>
      <c r="W18" s="72">
        <f t="shared" si="1"/>
        <v>62584866</v>
      </c>
      <c r="X18" s="72">
        <f t="shared" si="1"/>
        <v>-944198</v>
      </c>
      <c r="Y18" s="66">
        <f>+IF(W18&lt;&gt;0,(X18/W18)*100,0)</f>
        <v>-1.5086682457704712</v>
      </c>
      <c r="Z18" s="73">
        <f t="shared" si="1"/>
        <v>250339464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-42233437</v>
      </c>
      <c r="E19" s="76">
        <f t="shared" si="2"/>
        <v>-42233437</v>
      </c>
      <c r="F19" s="76">
        <f t="shared" si="2"/>
        <v>27010094</v>
      </c>
      <c r="G19" s="76">
        <f t="shared" si="2"/>
        <v>-4088790</v>
      </c>
      <c r="H19" s="76">
        <f t="shared" si="2"/>
        <v>-9004075</v>
      </c>
      <c r="I19" s="76">
        <f t="shared" si="2"/>
        <v>13917229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13917229</v>
      </c>
      <c r="W19" s="76">
        <f>IF(E10=E18,0,W10-W18)</f>
        <v>-10558359</v>
      </c>
      <c r="X19" s="76">
        <f t="shared" si="2"/>
        <v>24475588</v>
      </c>
      <c r="Y19" s="77">
        <f>+IF(W19&lt;&gt;0,(X19/W19)*100,0)</f>
        <v>-231.81242463909402</v>
      </c>
      <c r="Z19" s="78">
        <f t="shared" si="2"/>
        <v>-42233437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14272442</v>
      </c>
      <c r="G20" s="59">
        <v>6115094</v>
      </c>
      <c r="H20" s="59">
        <v>4162620</v>
      </c>
      <c r="I20" s="59">
        <v>24550156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24550156</v>
      </c>
      <c r="W20" s="59">
        <v>0</v>
      </c>
      <c r="X20" s="59">
        <v>24550156</v>
      </c>
      <c r="Y20" s="60">
        <v>0</v>
      </c>
      <c r="Z20" s="61">
        <v>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-42233437</v>
      </c>
      <c r="E22" s="87">
        <f t="shared" si="3"/>
        <v>-42233437</v>
      </c>
      <c r="F22" s="87">
        <f t="shared" si="3"/>
        <v>41282536</v>
      </c>
      <c r="G22" s="87">
        <f t="shared" si="3"/>
        <v>2026304</v>
      </c>
      <c r="H22" s="87">
        <f t="shared" si="3"/>
        <v>-4841455</v>
      </c>
      <c r="I22" s="87">
        <f t="shared" si="3"/>
        <v>38467385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38467385</v>
      </c>
      <c r="W22" s="87">
        <f t="shared" si="3"/>
        <v>-10558359</v>
      </c>
      <c r="X22" s="87">
        <f t="shared" si="3"/>
        <v>49025744</v>
      </c>
      <c r="Y22" s="88">
        <f>+IF(W22&lt;&gt;0,(X22/W22)*100,0)</f>
        <v>-464.3310953908652</v>
      </c>
      <c r="Z22" s="89">
        <f t="shared" si="3"/>
        <v>-42233437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-42233437</v>
      </c>
      <c r="E24" s="76">
        <f t="shared" si="4"/>
        <v>-42233437</v>
      </c>
      <c r="F24" s="76">
        <f t="shared" si="4"/>
        <v>41282536</v>
      </c>
      <c r="G24" s="76">
        <f t="shared" si="4"/>
        <v>2026304</v>
      </c>
      <c r="H24" s="76">
        <f t="shared" si="4"/>
        <v>-4841455</v>
      </c>
      <c r="I24" s="76">
        <f t="shared" si="4"/>
        <v>38467385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38467385</v>
      </c>
      <c r="W24" s="76">
        <f t="shared" si="4"/>
        <v>-10558359</v>
      </c>
      <c r="X24" s="76">
        <f t="shared" si="4"/>
        <v>49025744</v>
      </c>
      <c r="Y24" s="77">
        <f>+IF(W24&lt;&gt;0,(X24/W24)*100,0)</f>
        <v>-464.3310953908652</v>
      </c>
      <c r="Z24" s="78">
        <f t="shared" si="4"/>
        <v>-42233437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51271000</v>
      </c>
      <c r="E27" s="99">
        <v>51271000</v>
      </c>
      <c r="F27" s="99">
        <v>3640521</v>
      </c>
      <c r="G27" s="99">
        <v>7244013</v>
      </c>
      <c r="H27" s="99">
        <v>4049034</v>
      </c>
      <c r="I27" s="99">
        <v>14933568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14933568</v>
      </c>
      <c r="W27" s="99">
        <v>12817750</v>
      </c>
      <c r="X27" s="99">
        <v>2115818</v>
      </c>
      <c r="Y27" s="100">
        <v>16.51</v>
      </c>
      <c r="Z27" s="101">
        <v>51271000</v>
      </c>
    </row>
    <row r="28" spans="1:26" ht="13.5">
      <c r="A28" s="102" t="s">
        <v>44</v>
      </c>
      <c r="B28" s="18">
        <v>0</v>
      </c>
      <c r="C28" s="18">
        <v>0</v>
      </c>
      <c r="D28" s="58">
        <v>48281000</v>
      </c>
      <c r="E28" s="59">
        <v>48281000</v>
      </c>
      <c r="F28" s="59">
        <v>3556803</v>
      </c>
      <c r="G28" s="59">
        <v>7244013</v>
      </c>
      <c r="H28" s="59">
        <v>4049034</v>
      </c>
      <c r="I28" s="59">
        <v>14849850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14849850</v>
      </c>
      <c r="W28" s="59">
        <v>12070250</v>
      </c>
      <c r="X28" s="59">
        <v>2779600</v>
      </c>
      <c r="Y28" s="60">
        <v>23.03</v>
      </c>
      <c r="Z28" s="61">
        <v>48281000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83718</v>
      </c>
      <c r="G29" s="59">
        <v>0</v>
      </c>
      <c r="H29" s="59">
        <v>0</v>
      </c>
      <c r="I29" s="59">
        <v>83718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83718</v>
      </c>
      <c r="W29" s="59">
        <v>0</v>
      </c>
      <c r="X29" s="59">
        <v>83718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2990000</v>
      </c>
      <c r="E31" s="59">
        <v>2990000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747500</v>
      </c>
      <c r="X31" s="59">
        <v>-747500</v>
      </c>
      <c r="Y31" s="60">
        <v>-100</v>
      </c>
      <c r="Z31" s="61">
        <v>2990000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51271000</v>
      </c>
      <c r="E32" s="99">
        <f t="shared" si="5"/>
        <v>51271000</v>
      </c>
      <c r="F32" s="99">
        <f t="shared" si="5"/>
        <v>3640521</v>
      </c>
      <c r="G32" s="99">
        <f t="shared" si="5"/>
        <v>7244013</v>
      </c>
      <c r="H32" s="99">
        <f t="shared" si="5"/>
        <v>4049034</v>
      </c>
      <c r="I32" s="99">
        <f t="shared" si="5"/>
        <v>14933568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14933568</v>
      </c>
      <c r="W32" s="99">
        <f t="shared" si="5"/>
        <v>12817750</v>
      </c>
      <c r="X32" s="99">
        <f t="shared" si="5"/>
        <v>2115818</v>
      </c>
      <c r="Y32" s="100">
        <f>+IF(W32&lt;&gt;0,(X32/W32)*100,0)</f>
        <v>16.50693764506251</v>
      </c>
      <c r="Z32" s="101">
        <f t="shared" si="5"/>
        <v>51271000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8518446</v>
      </c>
      <c r="E35" s="59">
        <v>8518446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2129612</v>
      </c>
      <c r="X35" s="59">
        <v>-2129612</v>
      </c>
      <c r="Y35" s="60">
        <v>-100</v>
      </c>
      <c r="Z35" s="61">
        <v>8518446</v>
      </c>
    </row>
    <row r="36" spans="1:26" ht="13.5">
      <c r="A36" s="57" t="s">
        <v>53</v>
      </c>
      <c r="B36" s="18">
        <v>0</v>
      </c>
      <c r="C36" s="18">
        <v>0</v>
      </c>
      <c r="D36" s="58">
        <v>744742382</v>
      </c>
      <c r="E36" s="59">
        <v>744742382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186185596</v>
      </c>
      <c r="X36" s="59">
        <v>-186185596</v>
      </c>
      <c r="Y36" s="60">
        <v>-100</v>
      </c>
      <c r="Z36" s="61">
        <v>744742382</v>
      </c>
    </row>
    <row r="37" spans="1:26" ht="13.5">
      <c r="A37" s="57" t="s">
        <v>54</v>
      </c>
      <c r="B37" s="18">
        <v>0</v>
      </c>
      <c r="C37" s="18">
        <v>0</v>
      </c>
      <c r="D37" s="58">
        <v>105142383</v>
      </c>
      <c r="E37" s="59">
        <v>105142383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26285596</v>
      </c>
      <c r="X37" s="59">
        <v>-26285596</v>
      </c>
      <c r="Y37" s="60">
        <v>-100</v>
      </c>
      <c r="Z37" s="61">
        <v>105142383</v>
      </c>
    </row>
    <row r="38" spans="1:26" ht="13.5">
      <c r="A38" s="57" t="s">
        <v>55</v>
      </c>
      <c r="B38" s="18">
        <v>0</v>
      </c>
      <c r="C38" s="18">
        <v>0</v>
      </c>
      <c r="D38" s="58">
        <v>44674679</v>
      </c>
      <c r="E38" s="59">
        <v>44674679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11168670</v>
      </c>
      <c r="X38" s="59">
        <v>-11168670</v>
      </c>
      <c r="Y38" s="60">
        <v>-100</v>
      </c>
      <c r="Z38" s="61">
        <v>44674679</v>
      </c>
    </row>
    <row r="39" spans="1:26" ht="13.5">
      <c r="A39" s="57" t="s">
        <v>56</v>
      </c>
      <c r="B39" s="18">
        <v>0</v>
      </c>
      <c r="C39" s="18">
        <v>0</v>
      </c>
      <c r="D39" s="58">
        <v>603443766</v>
      </c>
      <c r="E39" s="59">
        <v>603443766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150860942</v>
      </c>
      <c r="X39" s="59">
        <v>-150860942</v>
      </c>
      <c r="Y39" s="60">
        <v>-100</v>
      </c>
      <c r="Z39" s="61">
        <v>603443766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-42231354</v>
      </c>
      <c r="E42" s="59">
        <v>-42231354</v>
      </c>
      <c r="F42" s="59">
        <v>9872385</v>
      </c>
      <c r="G42" s="59">
        <v>-28433894</v>
      </c>
      <c r="H42" s="59">
        <v>-792418</v>
      </c>
      <c r="I42" s="59">
        <v>-19353927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-19353927</v>
      </c>
      <c r="W42" s="59">
        <v>-1626752</v>
      </c>
      <c r="X42" s="59">
        <v>-17727175</v>
      </c>
      <c r="Y42" s="60">
        <v>1089.73</v>
      </c>
      <c r="Z42" s="61">
        <v>-42231354</v>
      </c>
    </row>
    <row r="43" spans="1:26" ht="13.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-3640522</v>
      </c>
      <c r="G43" s="59">
        <v>-7244016</v>
      </c>
      <c r="H43" s="59">
        <v>-4049037</v>
      </c>
      <c r="I43" s="59">
        <v>-14933575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-14933575</v>
      </c>
      <c r="W43" s="59">
        <v>0</v>
      </c>
      <c r="X43" s="59">
        <v>-14933575</v>
      </c>
      <c r="Y43" s="60">
        <v>0</v>
      </c>
      <c r="Z43" s="61">
        <v>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-42231354</v>
      </c>
      <c r="E45" s="99">
        <v>-42231354</v>
      </c>
      <c r="F45" s="99">
        <v>6231863</v>
      </c>
      <c r="G45" s="99">
        <v>-29446047</v>
      </c>
      <c r="H45" s="99">
        <v>-34287502</v>
      </c>
      <c r="I45" s="99">
        <v>-34287502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-34287502</v>
      </c>
      <c r="W45" s="99">
        <v>-1626752</v>
      </c>
      <c r="X45" s="99">
        <v>-32660750</v>
      </c>
      <c r="Y45" s="100">
        <v>2007.73</v>
      </c>
      <c r="Z45" s="101">
        <v>-42231354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3395012</v>
      </c>
      <c r="C51" s="51">
        <v>0</v>
      </c>
      <c r="D51" s="128">
        <v>-2362618</v>
      </c>
      <c r="E51" s="53">
        <v>2272782</v>
      </c>
      <c r="F51" s="53">
        <v>0</v>
      </c>
      <c r="G51" s="53">
        <v>0</v>
      </c>
      <c r="H51" s="53">
        <v>0</v>
      </c>
      <c r="I51" s="53">
        <v>9094665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9094665</v>
      </c>
      <c r="W51" s="53">
        <v>9094665</v>
      </c>
      <c r="X51" s="53">
        <v>9094665</v>
      </c>
      <c r="Y51" s="53">
        <v>31814046</v>
      </c>
      <c r="Z51" s="129">
        <v>71497882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99.99917181395696</v>
      </c>
      <c r="E58" s="7">
        <f t="shared" si="6"/>
        <v>99.99917181395696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99.99916678249195</v>
      </c>
      <c r="X58" s="7">
        <f t="shared" si="6"/>
        <v>0</v>
      </c>
      <c r="Y58" s="7">
        <f t="shared" si="6"/>
        <v>0</v>
      </c>
      <c r="Z58" s="8">
        <f t="shared" si="6"/>
        <v>99.99917181395696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99.99995161778047</v>
      </c>
      <c r="E59" s="10">
        <f t="shared" si="7"/>
        <v>99.99995161778047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99.99995161778047</v>
      </c>
      <c r="X59" s="10">
        <f t="shared" si="7"/>
        <v>0</v>
      </c>
      <c r="Y59" s="10">
        <f t="shared" si="7"/>
        <v>0</v>
      </c>
      <c r="Z59" s="11">
        <f t="shared" si="7"/>
        <v>99.99995161778047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99.999016161592</v>
      </c>
      <c r="E60" s="13">
        <f t="shared" si="7"/>
        <v>99.999016161592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99.9990101258333</v>
      </c>
      <c r="X60" s="13">
        <f t="shared" si="7"/>
        <v>0</v>
      </c>
      <c r="Y60" s="13">
        <f t="shared" si="7"/>
        <v>0</v>
      </c>
      <c r="Z60" s="14">
        <f t="shared" si="7"/>
        <v>99.999016161592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99.9991795729885</v>
      </c>
      <c r="E61" s="13">
        <f t="shared" si="7"/>
        <v>99.9991795729885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99.9991775960722</v>
      </c>
      <c r="X61" s="13">
        <f t="shared" si="7"/>
        <v>0</v>
      </c>
      <c r="Y61" s="13">
        <f t="shared" si="7"/>
        <v>0</v>
      </c>
      <c r="Z61" s="14">
        <f t="shared" si="7"/>
        <v>99.9991795729885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99.99995989037237</v>
      </c>
      <c r="E62" s="13">
        <f t="shared" si="7"/>
        <v>99.99995989037237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99.99994652050364</v>
      </c>
      <c r="X62" s="13">
        <f t="shared" si="7"/>
        <v>0</v>
      </c>
      <c r="Y62" s="13">
        <f t="shared" si="7"/>
        <v>0</v>
      </c>
      <c r="Z62" s="14">
        <f t="shared" si="7"/>
        <v>99.99995989037237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99.99888157831668</v>
      </c>
      <c r="E63" s="13">
        <f t="shared" si="7"/>
        <v>99.99888157831668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99.99888157831668</v>
      </c>
      <c r="X63" s="13">
        <f t="shared" si="7"/>
        <v>0</v>
      </c>
      <c r="Y63" s="13">
        <f t="shared" si="7"/>
        <v>0</v>
      </c>
      <c r="Z63" s="14">
        <f t="shared" si="7"/>
        <v>99.99888157831668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99.99612758535173</v>
      </c>
      <c r="E64" s="13">
        <f t="shared" si="7"/>
        <v>99.99612758535173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99.99610012248911</v>
      </c>
      <c r="X64" s="13">
        <f t="shared" si="7"/>
        <v>0</v>
      </c>
      <c r="Y64" s="13">
        <f t="shared" si="7"/>
        <v>0</v>
      </c>
      <c r="Z64" s="14">
        <f t="shared" si="7"/>
        <v>99.99612758535173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/>
      <c r="C67" s="23"/>
      <c r="D67" s="24">
        <v>99373807</v>
      </c>
      <c r="E67" s="25">
        <v>99373807</v>
      </c>
      <c r="F67" s="25">
        <v>1080618</v>
      </c>
      <c r="G67" s="25">
        <v>1628096</v>
      </c>
      <c r="H67" s="25">
        <v>1492339</v>
      </c>
      <c r="I67" s="25">
        <v>4201053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4201053</v>
      </c>
      <c r="W67" s="25">
        <v>24843453</v>
      </c>
      <c r="X67" s="25"/>
      <c r="Y67" s="24"/>
      <c r="Z67" s="26">
        <v>99373807</v>
      </c>
    </row>
    <row r="68" spans="1:26" ht="13.5" hidden="1">
      <c r="A68" s="36" t="s">
        <v>31</v>
      </c>
      <c r="B68" s="18"/>
      <c r="C68" s="18"/>
      <c r="D68" s="19">
        <v>16535000</v>
      </c>
      <c r="E68" s="20">
        <v>16535000</v>
      </c>
      <c r="F68" s="20">
        <v>423002</v>
      </c>
      <c r="G68" s="20">
        <v>526149</v>
      </c>
      <c r="H68" s="20">
        <v>760255</v>
      </c>
      <c r="I68" s="20">
        <v>1709406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1709406</v>
      </c>
      <c r="W68" s="20">
        <v>4133750</v>
      </c>
      <c r="X68" s="20"/>
      <c r="Y68" s="19"/>
      <c r="Z68" s="22">
        <v>16535000</v>
      </c>
    </row>
    <row r="69" spans="1:26" ht="13.5" hidden="1">
      <c r="A69" s="37" t="s">
        <v>32</v>
      </c>
      <c r="B69" s="18"/>
      <c r="C69" s="18"/>
      <c r="D69" s="19">
        <v>82838807</v>
      </c>
      <c r="E69" s="20">
        <v>82838807</v>
      </c>
      <c r="F69" s="20">
        <v>657616</v>
      </c>
      <c r="G69" s="20">
        <v>1101947</v>
      </c>
      <c r="H69" s="20">
        <v>732084</v>
      </c>
      <c r="I69" s="20">
        <v>2491647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2491647</v>
      </c>
      <c r="W69" s="20">
        <v>20709703</v>
      </c>
      <c r="X69" s="20"/>
      <c r="Y69" s="19"/>
      <c r="Z69" s="22">
        <v>82838807</v>
      </c>
    </row>
    <row r="70" spans="1:26" ht="13.5" hidden="1">
      <c r="A70" s="38" t="s">
        <v>107</v>
      </c>
      <c r="B70" s="18"/>
      <c r="C70" s="18"/>
      <c r="D70" s="19">
        <v>50583415</v>
      </c>
      <c r="E70" s="20">
        <v>50583415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>
        <v>12645854</v>
      </c>
      <c r="X70" s="20"/>
      <c r="Y70" s="19"/>
      <c r="Z70" s="22">
        <v>50583415</v>
      </c>
    </row>
    <row r="71" spans="1:26" ht="13.5" hidden="1">
      <c r="A71" s="38" t="s">
        <v>108</v>
      </c>
      <c r="B71" s="18"/>
      <c r="C71" s="18"/>
      <c r="D71" s="19">
        <v>14959002</v>
      </c>
      <c r="E71" s="20">
        <v>14959002</v>
      </c>
      <c r="F71" s="20">
        <v>221426</v>
      </c>
      <c r="G71" s="20">
        <v>536446</v>
      </c>
      <c r="H71" s="20">
        <v>314096</v>
      </c>
      <c r="I71" s="20">
        <v>1071968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1071968</v>
      </c>
      <c r="W71" s="20">
        <v>3739751</v>
      </c>
      <c r="X71" s="20"/>
      <c r="Y71" s="19"/>
      <c r="Z71" s="22">
        <v>14959002</v>
      </c>
    </row>
    <row r="72" spans="1:26" ht="13.5" hidden="1">
      <c r="A72" s="38" t="s">
        <v>109</v>
      </c>
      <c r="B72" s="18"/>
      <c r="C72" s="18"/>
      <c r="D72" s="19">
        <v>10014112</v>
      </c>
      <c r="E72" s="20">
        <v>10014112</v>
      </c>
      <c r="F72" s="20">
        <v>247543</v>
      </c>
      <c r="G72" s="20">
        <v>327449</v>
      </c>
      <c r="H72" s="20">
        <v>231290</v>
      </c>
      <c r="I72" s="20">
        <v>806282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806282</v>
      </c>
      <c r="W72" s="20">
        <v>2503528</v>
      </c>
      <c r="X72" s="20"/>
      <c r="Y72" s="19"/>
      <c r="Z72" s="22">
        <v>10014112</v>
      </c>
    </row>
    <row r="73" spans="1:26" ht="13.5" hidden="1">
      <c r="A73" s="38" t="s">
        <v>110</v>
      </c>
      <c r="B73" s="18"/>
      <c r="C73" s="18"/>
      <c r="D73" s="19">
        <v>7282278</v>
      </c>
      <c r="E73" s="20">
        <v>7282278</v>
      </c>
      <c r="F73" s="20">
        <v>188647</v>
      </c>
      <c r="G73" s="20">
        <v>238052</v>
      </c>
      <c r="H73" s="20">
        <v>186698</v>
      </c>
      <c r="I73" s="20">
        <v>613397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613397</v>
      </c>
      <c r="W73" s="20">
        <v>1820570</v>
      </c>
      <c r="X73" s="20"/>
      <c r="Y73" s="19"/>
      <c r="Z73" s="22">
        <v>7282278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114</v>
      </c>
      <c r="B76" s="31"/>
      <c r="C76" s="31"/>
      <c r="D76" s="32">
        <v>99372984</v>
      </c>
      <c r="E76" s="33">
        <v>99372984</v>
      </c>
      <c r="F76" s="33">
        <v>1080618</v>
      </c>
      <c r="G76" s="33">
        <v>1628096</v>
      </c>
      <c r="H76" s="33">
        <v>1492339</v>
      </c>
      <c r="I76" s="33">
        <v>4201053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4201053</v>
      </c>
      <c r="W76" s="33">
        <v>24843246</v>
      </c>
      <c r="X76" s="33"/>
      <c r="Y76" s="32"/>
      <c r="Z76" s="34">
        <v>99372984</v>
      </c>
    </row>
    <row r="77" spans="1:26" ht="13.5" hidden="1">
      <c r="A77" s="36" t="s">
        <v>31</v>
      </c>
      <c r="B77" s="18"/>
      <c r="C77" s="18"/>
      <c r="D77" s="19">
        <v>16534992</v>
      </c>
      <c r="E77" s="20">
        <v>16534992</v>
      </c>
      <c r="F77" s="20">
        <v>423002</v>
      </c>
      <c r="G77" s="20">
        <v>526149</v>
      </c>
      <c r="H77" s="20">
        <v>760255</v>
      </c>
      <c r="I77" s="20">
        <v>1709406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1709406</v>
      </c>
      <c r="W77" s="20">
        <v>4133748</v>
      </c>
      <c r="X77" s="20"/>
      <c r="Y77" s="19"/>
      <c r="Z77" s="22">
        <v>16534992</v>
      </c>
    </row>
    <row r="78" spans="1:26" ht="13.5" hidden="1">
      <c r="A78" s="37" t="s">
        <v>32</v>
      </c>
      <c r="B78" s="18"/>
      <c r="C78" s="18"/>
      <c r="D78" s="19">
        <v>82837992</v>
      </c>
      <c r="E78" s="20">
        <v>82837992</v>
      </c>
      <c r="F78" s="20">
        <v>657616</v>
      </c>
      <c r="G78" s="20">
        <v>1101947</v>
      </c>
      <c r="H78" s="20">
        <v>732084</v>
      </c>
      <c r="I78" s="20">
        <v>2491647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2491647</v>
      </c>
      <c r="W78" s="20">
        <v>20709498</v>
      </c>
      <c r="X78" s="20"/>
      <c r="Y78" s="19"/>
      <c r="Z78" s="22">
        <v>82837992</v>
      </c>
    </row>
    <row r="79" spans="1:26" ht="13.5" hidden="1">
      <c r="A79" s="38" t="s">
        <v>107</v>
      </c>
      <c r="B79" s="18"/>
      <c r="C79" s="18"/>
      <c r="D79" s="19">
        <v>50583000</v>
      </c>
      <c r="E79" s="20">
        <v>50583000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>
        <v>12645750</v>
      </c>
      <c r="X79" s="20"/>
      <c r="Y79" s="19"/>
      <c r="Z79" s="22">
        <v>50583000</v>
      </c>
    </row>
    <row r="80" spans="1:26" ht="13.5" hidden="1">
      <c r="A80" s="38" t="s">
        <v>108</v>
      </c>
      <c r="B80" s="18"/>
      <c r="C80" s="18"/>
      <c r="D80" s="19">
        <v>14958996</v>
      </c>
      <c r="E80" s="20">
        <v>14958996</v>
      </c>
      <c r="F80" s="20">
        <v>221426</v>
      </c>
      <c r="G80" s="20">
        <v>536446</v>
      </c>
      <c r="H80" s="20">
        <v>314096</v>
      </c>
      <c r="I80" s="20">
        <v>1071968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1071968</v>
      </c>
      <c r="W80" s="20">
        <v>3739749</v>
      </c>
      <c r="X80" s="20"/>
      <c r="Y80" s="19"/>
      <c r="Z80" s="22">
        <v>14958996</v>
      </c>
    </row>
    <row r="81" spans="1:26" ht="13.5" hidden="1">
      <c r="A81" s="38" t="s">
        <v>109</v>
      </c>
      <c r="B81" s="18"/>
      <c r="C81" s="18"/>
      <c r="D81" s="19">
        <v>10014000</v>
      </c>
      <c r="E81" s="20">
        <v>10014000</v>
      </c>
      <c r="F81" s="20">
        <v>247543</v>
      </c>
      <c r="G81" s="20">
        <v>327449</v>
      </c>
      <c r="H81" s="20">
        <v>231290</v>
      </c>
      <c r="I81" s="20">
        <v>806282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806282</v>
      </c>
      <c r="W81" s="20">
        <v>2503500</v>
      </c>
      <c r="X81" s="20"/>
      <c r="Y81" s="19"/>
      <c r="Z81" s="22">
        <v>10014000</v>
      </c>
    </row>
    <row r="82" spans="1:26" ht="13.5" hidden="1">
      <c r="A82" s="38" t="s">
        <v>110</v>
      </c>
      <c r="B82" s="18"/>
      <c r="C82" s="18"/>
      <c r="D82" s="19">
        <v>7281996</v>
      </c>
      <c r="E82" s="20">
        <v>7281996</v>
      </c>
      <c r="F82" s="20">
        <v>188647</v>
      </c>
      <c r="G82" s="20">
        <v>238052</v>
      </c>
      <c r="H82" s="20">
        <v>186698</v>
      </c>
      <c r="I82" s="20">
        <v>613397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613397</v>
      </c>
      <c r="W82" s="20">
        <v>1820499</v>
      </c>
      <c r="X82" s="20"/>
      <c r="Y82" s="19"/>
      <c r="Z82" s="22">
        <v>7281996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9271210</v>
      </c>
      <c r="E5" s="59">
        <v>9271210</v>
      </c>
      <c r="F5" s="59">
        <v>164267</v>
      </c>
      <c r="G5" s="59">
        <v>5560232</v>
      </c>
      <c r="H5" s="59">
        <v>96552</v>
      </c>
      <c r="I5" s="59">
        <v>5821051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5821051</v>
      </c>
      <c r="W5" s="59">
        <v>2317803</v>
      </c>
      <c r="X5" s="59">
        <v>3503248</v>
      </c>
      <c r="Y5" s="60">
        <v>151.15</v>
      </c>
      <c r="Z5" s="61">
        <v>9271210</v>
      </c>
    </row>
    <row r="6" spans="1:26" ht="13.5">
      <c r="A6" s="57" t="s">
        <v>32</v>
      </c>
      <c r="B6" s="18">
        <v>0</v>
      </c>
      <c r="C6" s="18">
        <v>0</v>
      </c>
      <c r="D6" s="58">
        <v>39565880</v>
      </c>
      <c r="E6" s="59">
        <v>39565880</v>
      </c>
      <c r="F6" s="59">
        <v>4213657</v>
      </c>
      <c r="G6" s="59">
        <v>3810018</v>
      </c>
      <c r="H6" s="59">
        <v>3159652</v>
      </c>
      <c r="I6" s="59">
        <v>11183327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11183327</v>
      </c>
      <c r="W6" s="59">
        <v>9891470</v>
      </c>
      <c r="X6" s="59">
        <v>1291857</v>
      </c>
      <c r="Y6" s="60">
        <v>13.06</v>
      </c>
      <c r="Z6" s="61">
        <v>39565880</v>
      </c>
    </row>
    <row r="7" spans="1:26" ht="13.5">
      <c r="A7" s="57" t="s">
        <v>33</v>
      </c>
      <c r="B7" s="18">
        <v>0</v>
      </c>
      <c r="C7" s="18">
        <v>0</v>
      </c>
      <c r="D7" s="58">
        <v>2470</v>
      </c>
      <c r="E7" s="59">
        <v>2470</v>
      </c>
      <c r="F7" s="59">
        <v>62</v>
      </c>
      <c r="G7" s="59">
        <v>383</v>
      </c>
      <c r="H7" s="59">
        <v>206</v>
      </c>
      <c r="I7" s="59">
        <v>651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651</v>
      </c>
      <c r="W7" s="59">
        <v>618</v>
      </c>
      <c r="X7" s="59">
        <v>33</v>
      </c>
      <c r="Y7" s="60">
        <v>5.34</v>
      </c>
      <c r="Z7" s="61">
        <v>2470</v>
      </c>
    </row>
    <row r="8" spans="1:26" ht="13.5">
      <c r="A8" s="57" t="s">
        <v>34</v>
      </c>
      <c r="B8" s="18">
        <v>0</v>
      </c>
      <c r="C8" s="18">
        <v>0</v>
      </c>
      <c r="D8" s="58">
        <v>59124860</v>
      </c>
      <c r="E8" s="59">
        <v>59124860</v>
      </c>
      <c r="F8" s="59">
        <v>18614000</v>
      </c>
      <c r="G8" s="59">
        <v>1290000</v>
      </c>
      <c r="H8" s="59">
        <v>0</v>
      </c>
      <c r="I8" s="59">
        <v>19904000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19904000</v>
      </c>
      <c r="W8" s="59">
        <v>14781215</v>
      </c>
      <c r="X8" s="59">
        <v>5122785</v>
      </c>
      <c r="Y8" s="60">
        <v>34.66</v>
      </c>
      <c r="Z8" s="61">
        <v>59124860</v>
      </c>
    </row>
    <row r="9" spans="1:26" ht="13.5">
      <c r="A9" s="57" t="s">
        <v>35</v>
      </c>
      <c r="B9" s="18">
        <v>0</v>
      </c>
      <c r="C9" s="18">
        <v>0</v>
      </c>
      <c r="D9" s="58">
        <v>11993070</v>
      </c>
      <c r="E9" s="59">
        <v>11993070</v>
      </c>
      <c r="F9" s="59">
        <v>128108</v>
      </c>
      <c r="G9" s="59">
        <v>319918</v>
      </c>
      <c r="H9" s="59">
        <v>52862</v>
      </c>
      <c r="I9" s="59">
        <v>500888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500888</v>
      </c>
      <c r="W9" s="59">
        <v>2998268</v>
      </c>
      <c r="X9" s="59">
        <v>-2497380</v>
      </c>
      <c r="Y9" s="60">
        <v>-83.29</v>
      </c>
      <c r="Z9" s="61">
        <v>11993070</v>
      </c>
    </row>
    <row r="10" spans="1:26" ht="25.5">
      <c r="A10" s="62" t="s">
        <v>99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119957490</v>
      </c>
      <c r="E10" s="65">
        <f t="shared" si="0"/>
        <v>119957490</v>
      </c>
      <c r="F10" s="65">
        <f t="shared" si="0"/>
        <v>23120094</v>
      </c>
      <c r="G10" s="65">
        <f t="shared" si="0"/>
        <v>10980551</v>
      </c>
      <c r="H10" s="65">
        <f t="shared" si="0"/>
        <v>3309272</v>
      </c>
      <c r="I10" s="65">
        <f t="shared" si="0"/>
        <v>37409917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37409917</v>
      </c>
      <c r="W10" s="65">
        <f t="shared" si="0"/>
        <v>29989374</v>
      </c>
      <c r="X10" s="65">
        <f t="shared" si="0"/>
        <v>7420543</v>
      </c>
      <c r="Y10" s="66">
        <f>+IF(W10&lt;&gt;0,(X10/W10)*100,0)</f>
        <v>24.743907625414256</v>
      </c>
      <c r="Z10" s="67">
        <f t="shared" si="0"/>
        <v>119957490</v>
      </c>
    </row>
    <row r="11" spans="1:26" ht="13.5">
      <c r="A11" s="57" t="s">
        <v>36</v>
      </c>
      <c r="B11" s="18">
        <v>0</v>
      </c>
      <c r="C11" s="18">
        <v>0</v>
      </c>
      <c r="D11" s="58">
        <v>49015700</v>
      </c>
      <c r="E11" s="59">
        <v>49015700</v>
      </c>
      <c r="F11" s="59">
        <v>3827613</v>
      </c>
      <c r="G11" s="59">
        <v>3873963</v>
      </c>
      <c r="H11" s="59">
        <v>3772762</v>
      </c>
      <c r="I11" s="59">
        <v>11474338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11474338</v>
      </c>
      <c r="W11" s="59">
        <v>12253925</v>
      </c>
      <c r="X11" s="59">
        <v>-779587</v>
      </c>
      <c r="Y11" s="60">
        <v>-6.36</v>
      </c>
      <c r="Z11" s="61">
        <v>49015700</v>
      </c>
    </row>
    <row r="12" spans="1:26" ht="13.5">
      <c r="A12" s="57" t="s">
        <v>37</v>
      </c>
      <c r="B12" s="18">
        <v>0</v>
      </c>
      <c r="C12" s="18">
        <v>0</v>
      </c>
      <c r="D12" s="58">
        <v>2963160</v>
      </c>
      <c r="E12" s="59">
        <v>2963160</v>
      </c>
      <c r="F12" s="59">
        <v>237008</v>
      </c>
      <c r="G12" s="59">
        <v>237040</v>
      </c>
      <c r="H12" s="59">
        <v>236952</v>
      </c>
      <c r="I12" s="59">
        <v>711000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711000</v>
      </c>
      <c r="W12" s="59">
        <v>740790</v>
      </c>
      <c r="X12" s="59">
        <v>-29790</v>
      </c>
      <c r="Y12" s="60">
        <v>-4.02</v>
      </c>
      <c r="Z12" s="61">
        <v>2963160</v>
      </c>
    </row>
    <row r="13" spans="1:26" ht="13.5">
      <c r="A13" s="57" t="s">
        <v>100</v>
      </c>
      <c r="B13" s="18">
        <v>0</v>
      </c>
      <c r="C13" s="18">
        <v>0</v>
      </c>
      <c r="D13" s="58">
        <v>21952000</v>
      </c>
      <c r="E13" s="59">
        <v>21952000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5488000</v>
      </c>
      <c r="X13" s="59">
        <v>-5488000</v>
      </c>
      <c r="Y13" s="60">
        <v>-100</v>
      </c>
      <c r="Z13" s="61">
        <v>21952000</v>
      </c>
    </row>
    <row r="14" spans="1:26" ht="13.5">
      <c r="A14" s="57" t="s">
        <v>38</v>
      </c>
      <c r="B14" s="18">
        <v>0</v>
      </c>
      <c r="C14" s="18">
        <v>0</v>
      </c>
      <c r="D14" s="58">
        <v>537080</v>
      </c>
      <c r="E14" s="59">
        <v>537080</v>
      </c>
      <c r="F14" s="59">
        <v>59673</v>
      </c>
      <c r="G14" s="59">
        <v>0</v>
      </c>
      <c r="H14" s="59">
        <v>0</v>
      </c>
      <c r="I14" s="59">
        <v>59673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59673</v>
      </c>
      <c r="W14" s="59">
        <v>134270</v>
      </c>
      <c r="X14" s="59">
        <v>-74597</v>
      </c>
      <c r="Y14" s="60">
        <v>-55.56</v>
      </c>
      <c r="Z14" s="61">
        <v>537080</v>
      </c>
    </row>
    <row r="15" spans="1:26" ht="13.5">
      <c r="A15" s="57" t="s">
        <v>39</v>
      </c>
      <c r="B15" s="18">
        <v>0</v>
      </c>
      <c r="C15" s="18">
        <v>0</v>
      </c>
      <c r="D15" s="58">
        <v>23544190</v>
      </c>
      <c r="E15" s="59">
        <v>23544190</v>
      </c>
      <c r="F15" s="59">
        <v>557274</v>
      </c>
      <c r="G15" s="59">
        <v>251063</v>
      </c>
      <c r="H15" s="59">
        <v>87942</v>
      </c>
      <c r="I15" s="59">
        <v>896279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896279</v>
      </c>
      <c r="W15" s="59">
        <v>5886048</v>
      </c>
      <c r="X15" s="59">
        <v>-4989769</v>
      </c>
      <c r="Y15" s="60">
        <v>-84.77</v>
      </c>
      <c r="Z15" s="61">
        <v>23544190</v>
      </c>
    </row>
    <row r="16" spans="1:26" ht="13.5">
      <c r="A16" s="68" t="s">
        <v>40</v>
      </c>
      <c r="B16" s="18">
        <v>0</v>
      </c>
      <c r="C16" s="18">
        <v>0</v>
      </c>
      <c r="D16" s="58">
        <v>5850010</v>
      </c>
      <c r="E16" s="59">
        <v>5850010</v>
      </c>
      <c r="F16" s="59">
        <v>203572</v>
      </c>
      <c r="G16" s="59">
        <v>294303</v>
      </c>
      <c r="H16" s="59">
        <v>453988</v>
      </c>
      <c r="I16" s="59">
        <v>951863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951863</v>
      </c>
      <c r="W16" s="59">
        <v>1462503</v>
      </c>
      <c r="X16" s="59">
        <v>-510640</v>
      </c>
      <c r="Y16" s="60">
        <v>-34.92</v>
      </c>
      <c r="Z16" s="61">
        <v>5850010</v>
      </c>
    </row>
    <row r="17" spans="1:26" ht="13.5">
      <c r="A17" s="57" t="s">
        <v>41</v>
      </c>
      <c r="B17" s="18">
        <v>0</v>
      </c>
      <c r="C17" s="18">
        <v>0</v>
      </c>
      <c r="D17" s="58">
        <v>29528860</v>
      </c>
      <c r="E17" s="59">
        <v>29528860</v>
      </c>
      <c r="F17" s="59">
        <v>1545366</v>
      </c>
      <c r="G17" s="59">
        <v>1367614</v>
      </c>
      <c r="H17" s="59">
        <v>1315621</v>
      </c>
      <c r="I17" s="59">
        <v>4228601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4228601</v>
      </c>
      <c r="W17" s="59">
        <v>7382215</v>
      </c>
      <c r="X17" s="59">
        <v>-3153614</v>
      </c>
      <c r="Y17" s="60">
        <v>-42.72</v>
      </c>
      <c r="Z17" s="61">
        <v>29528860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133391000</v>
      </c>
      <c r="E18" s="72">
        <f t="shared" si="1"/>
        <v>133391000</v>
      </c>
      <c r="F18" s="72">
        <f t="shared" si="1"/>
        <v>6430506</v>
      </c>
      <c r="G18" s="72">
        <f t="shared" si="1"/>
        <v>6023983</v>
      </c>
      <c r="H18" s="72">
        <f t="shared" si="1"/>
        <v>5867265</v>
      </c>
      <c r="I18" s="72">
        <f t="shared" si="1"/>
        <v>18321754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18321754</v>
      </c>
      <c r="W18" s="72">
        <f t="shared" si="1"/>
        <v>33347751</v>
      </c>
      <c r="X18" s="72">
        <f t="shared" si="1"/>
        <v>-15025997</v>
      </c>
      <c r="Y18" s="66">
        <f>+IF(W18&lt;&gt;0,(X18/W18)*100,0)</f>
        <v>-45.058501846196464</v>
      </c>
      <c r="Z18" s="73">
        <f t="shared" si="1"/>
        <v>133391000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-13433510</v>
      </c>
      <c r="E19" s="76">
        <f t="shared" si="2"/>
        <v>-13433510</v>
      </c>
      <c r="F19" s="76">
        <f t="shared" si="2"/>
        <v>16689588</v>
      </c>
      <c r="G19" s="76">
        <f t="shared" si="2"/>
        <v>4956568</v>
      </c>
      <c r="H19" s="76">
        <f t="shared" si="2"/>
        <v>-2557993</v>
      </c>
      <c r="I19" s="76">
        <f t="shared" si="2"/>
        <v>19088163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19088163</v>
      </c>
      <c r="W19" s="76">
        <f>IF(E10=E18,0,W10-W18)</f>
        <v>-3358377</v>
      </c>
      <c r="X19" s="76">
        <f t="shared" si="2"/>
        <v>22446540</v>
      </c>
      <c r="Y19" s="77">
        <f>+IF(W19&lt;&gt;0,(X19/W19)*100,0)</f>
        <v>-668.374634533288</v>
      </c>
      <c r="Z19" s="78">
        <f t="shared" si="2"/>
        <v>-13433510</v>
      </c>
    </row>
    <row r="20" spans="1:26" ht="13.5">
      <c r="A20" s="57" t="s">
        <v>44</v>
      </c>
      <c r="B20" s="18">
        <v>0</v>
      </c>
      <c r="C20" s="18">
        <v>0</v>
      </c>
      <c r="D20" s="58">
        <v>41887000</v>
      </c>
      <c r="E20" s="59">
        <v>41887000</v>
      </c>
      <c r="F20" s="59">
        <v>0</v>
      </c>
      <c r="G20" s="59">
        <v>500000</v>
      </c>
      <c r="H20" s="59">
        <v>3355250</v>
      </c>
      <c r="I20" s="59">
        <v>3855250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3855250</v>
      </c>
      <c r="W20" s="59">
        <v>10471750</v>
      </c>
      <c r="X20" s="59">
        <v>-6616500</v>
      </c>
      <c r="Y20" s="60">
        <v>-63.18</v>
      </c>
      <c r="Z20" s="61">
        <v>41887000</v>
      </c>
    </row>
    <row r="21" spans="1:26" ht="13.5">
      <c r="A21" s="57" t="s">
        <v>101</v>
      </c>
      <c r="B21" s="79">
        <v>0</v>
      </c>
      <c r="C21" s="79">
        <v>0</v>
      </c>
      <c r="D21" s="80">
        <v>50819640</v>
      </c>
      <c r="E21" s="81">
        <v>50819640</v>
      </c>
      <c r="F21" s="81">
        <v>0</v>
      </c>
      <c r="G21" s="81">
        <v>5440553</v>
      </c>
      <c r="H21" s="81">
        <v>1887396</v>
      </c>
      <c r="I21" s="81">
        <v>7327949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7327949</v>
      </c>
      <c r="W21" s="81">
        <v>12704910</v>
      </c>
      <c r="X21" s="81">
        <v>-5376961</v>
      </c>
      <c r="Y21" s="82">
        <v>-42.32</v>
      </c>
      <c r="Z21" s="83">
        <v>50819640</v>
      </c>
    </row>
    <row r="22" spans="1:26" ht="25.5">
      <c r="A22" s="84" t="s">
        <v>102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79273130</v>
      </c>
      <c r="E22" s="87">
        <f t="shared" si="3"/>
        <v>79273130</v>
      </c>
      <c r="F22" s="87">
        <f t="shared" si="3"/>
        <v>16689588</v>
      </c>
      <c r="G22" s="87">
        <f t="shared" si="3"/>
        <v>10897121</v>
      </c>
      <c r="H22" s="87">
        <f t="shared" si="3"/>
        <v>2684653</v>
      </c>
      <c r="I22" s="87">
        <f t="shared" si="3"/>
        <v>30271362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30271362</v>
      </c>
      <c r="W22" s="87">
        <f t="shared" si="3"/>
        <v>19818283</v>
      </c>
      <c r="X22" s="87">
        <f t="shared" si="3"/>
        <v>10453079</v>
      </c>
      <c r="Y22" s="88">
        <f>+IF(W22&lt;&gt;0,(X22/W22)*100,0)</f>
        <v>52.74462474877365</v>
      </c>
      <c r="Z22" s="89">
        <f t="shared" si="3"/>
        <v>79273130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79273130</v>
      </c>
      <c r="E24" s="76">
        <f t="shared" si="4"/>
        <v>79273130</v>
      </c>
      <c r="F24" s="76">
        <f t="shared" si="4"/>
        <v>16689588</v>
      </c>
      <c r="G24" s="76">
        <f t="shared" si="4"/>
        <v>10897121</v>
      </c>
      <c r="H24" s="76">
        <f t="shared" si="4"/>
        <v>2684653</v>
      </c>
      <c r="I24" s="76">
        <f t="shared" si="4"/>
        <v>30271362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30271362</v>
      </c>
      <c r="W24" s="76">
        <f t="shared" si="4"/>
        <v>19818283</v>
      </c>
      <c r="X24" s="76">
        <f t="shared" si="4"/>
        <v>10453079</v>
      </c>
      <c r="Y24" s="77">
        <f>+IF(W24&lt;&gt;0,(X24/W24)*100,0)</f>
        <v>52.74462474877365</v>
      </c>
      <c r="Z24" s="78">
        <f t="shared" si="4"/>
        <v>79273130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50819640</v>
      </c>
      <c r="E27" s="99">
        <v>50819640</v>
      </c>
      <c r="F27" s="99">
        <v>397119</v>
      </c>
      <c r="G27" s="99">
        <v>5502937</v>
      </c>
      <c r="H27" s="99">
        <v>849696</v>
      </c>
      <c r="I27" s="99">
        <v>6749752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6749752</v>
      </c>
      <c r="W27" s="99">
        <v>12704910</v>
      </c>
      <c r="X27" s="99">
        <v>-5955158</v>
      </c>
      <c r="Y27" s="100">
        <v>-46.87</v>
      </c>
      <c r="Z27" s="101">
        <v>50819640</v>
      </c>
    </row>
    <row r="28" spans="1:26" ht="13.5">
      <c r="A28" s="102" t="s">
        <v>44</v>
      </c>
      <c r="B28" s="18">
        <v>0</v>
      </c>
      <c r="C28" s="18">
        <v>0</v>
      </c>
      <c r="D28" s="58">
        <v>48887000</v>
      </c>
      <c r="E28" s="59">
        <v>48887000</v>
      </c>
      <c r="F28" s="59">
        <v>397119</v>
      </c>
      <c r="G28" s="59">
        <v>5502937</v>
      </c>
      <c r="H28" s="59">
        <v>849696</v>
      </c>
      <c r="I28" s="59">
        <v>6749752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6749752</v>
      </c>
      <c r="W28" s="59">
        <v>12221750</v>
      </c>
      <c r="X28" s="59">
        <v>-5471998</v>
      </c>
      <c r="Y28" s="60">
        <v>-44.77</v>
      </c>
      <c r="Z28" s="61">
        <v>48887000</v>
      </c>
    </row>
    <row r="29" spans="1:26" ht="13.5">
      <c r="A29" s="57" t="s">
        <v>104</v>
      </c>
      <c r="B29" s="18">
        <v>0</v>
      </c>
      <c r="C29" s="18">
        <v>0</v>
      </c>
      <c r="D29" s="58">
        <v>1932640</v>
      </c>
      <c r="E29" s="59">
        <v>1932640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483160</v>
      </c>
      <c r="X29" s="59">
        <v>-483160</v>
      </c>
      <c r="Y29" s="60">
        <v>-100</v>
      </c>
      <c r="Z29" s="61">
        <v>1932640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50819640</v>
      </c>
      <c r="E32" s="99">
        <f t="shared" si="5"/>
        <v>50819640</v>
      </c>
      <c r="F32" s="99">
        <f t="shared" si="5"/>
        <v>397119</v>
      </c>
      <c r="G32" s="99">
        <f t="shared" si="5"/>
        <v>5502937</v>
      </c>
      <c r="H32" s="99">
        <f t="shared" si="5"/>
        <v>849696</v>
      </c>
      <c r="I32" s="99">
        <f t="shared" si="5"/>
        <v>6749752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6749752</v>
      </c>
      <c r="W32" s="99">
        <f t="shared" si="5"/>
        <v>12704910</v>
      </c>
      <c r="X32" s="99">
        <f t="shared" si="5"/>
        <v>-5955158</v>
      </c>
      <c r="Y32" s="100">
        <f>+IF(W32&lt;&gt;0,(X32/W32)*100,0)</f>
        <v>-46.87288615188931</v>
      </c>
      <c r="Z32" s="101">
        <f t="shared" si="5"/>
        <v>50819640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24505000</v>
      </c>
      <c r="E35" s="59">
        <v>24505000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6126250</v>
      </c>
      <c r="X35" s="59">
        <v>-6126250</v>
      </c>
      <c r="Y35" s="60">
        <v>-100</v>
      </c>
      <c r="Z35" s="61">
        <v>24505000</v>
      </c>
    </row>
    <row r="36" spans="1:26" ht="13.5">
      <c r="A36" s="57" t="s">
        <v>53</v>
      </c>
      <c r="B36" s="18">
        <v>0</v>
      </c>
      <c r="C36" s="18">
        <v>0</v>
      </c>
      <c r="D36" s="58">
        <v>364852000</v>
      </c>
      <c r="E36" s="59">
        <v>364852000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91213000</v>
      </c>
      <c r="X36" s="59">
        <v>-91213000</v>
      </c>
      <c r="Y36" s="60">
        <v>-100</v>
      </c>
      <c r="Z36" s="61">
        <v>364852000</v>
      </c>
    </row>
    <row r="37" spans="1:26" ht="13.5">
      <c r="A37" s="57" t="s">
        <v>54</v>
      </c>
      <c r="B37" s="18">
        <v>0</v>
      </c>
      <c r="C37" s="18">
        <v>0</v>
      </c>
      <c r="D37" s="58">
        <v>7532000</v>
      </c>
      <c r="E37" s="59">
        <v>7532000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1883000</v>
      </c>
      <c r="X37" s="59">
        <v>-1883000</v>
      </c>
      <c r="Y37" s="60">
        <v>-100</v>
      </c>
      <c r="Z37" s="61">
        <v>7532000</v>
      </c>
    </row>
    <row r="38" spans="1:26" ht="13.5">
      <c r="A38" s="57" t="s">
        <v>55</v>
      </c>
      <c r="B38" s="18">
        <v>0</v>
      </c>
      <c r="C38" s="18">
        <v>0</v>
      </c>
      <c r="D38" s="58">
        <v>20239000</v>
      </c>
      <c r="E38" s="59">
        <v>20239000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5059750</v>
      </c>
      <c r="X38" s="59">
        <v>-5059750</v>
      </c>
      <c r="Y38" s="60">
        <v>-100</v>
      </c>
      <c r="Z38" s="61">
        <v>20239000</v>
      </c>
    </row>
    <row r="39" spans="1:26" ht="13.5">
      <c r="A39" s="57" t="s">
        <v>56</v>
      </c>
      <c r="B39" s="18">
        <v>0</v>
      </c>
      <c r="C39" s="18">
        <v>0</v>
      </c>
      <c r="D39" s="58">
        <v>361586000</v>
      </c>
      <c r="E39" s="59">
        <v>361586000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90396500</v>
      </c>
      <c r="X39" s="59">
        <v>-90396500</v>
      </c>
      <c r="Y39" s="60">
        <v>-100</v>
      </c>
      <c r="Z39" s="61">
        <v>361586000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44673000</v>
      </c>
      <c r="E42" s="59">
        <v>44673000</v>
      </c>
      <c r="F42" s="59">
        <v>24336636</v>
      </c>
      <c r="G42" s="59">
        <v>-6508536</v>
      </c>
      <c r="H42" s="59">
        <v>-1807909</v>
      </c>
      <c r="I42" s="59">
        <v>16020191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16020191</v>
      </c>
      <c r="W42" s="59">
        <v>30615500</v>
      </c>
      <c r="X42" s="59">
        <v>-14595309</v>
      </c>
      <c r="Y42" s="60">
        <v>-47.67</v>
      </c>
      <c r="Z42" s="61">
        <v>44673000</v>
      </c>
    </row>
    <row r="43" spans="1:26" ht="13.5">
      <c r="A43" s="57" t="s">
        <v>59</v>
      </c>
      <c r="B43" s="18">
        <v>0</v>
      </c>
      <c r="C43" s="18">
        <v>0</v>
      </c>
      <c r="D43" s="58">
        <v>-49371000</v>
      </c>
      <c r="E43" s="59">
        <v>-49371000</v>
      </c>
      <c r="F43" s="59">
        <v>-397119</v>
      </c>
      <c r="G43" s="59">
        <v>-5502936</v>
      </c>
      <c r="H43" s="59">
        <v>-849696</v>
      </c>
      <c r="I43" s="59">
        <v>-6749751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-6749751</v>
      </c>
      <c r="W43" s="59">
        <v>-9049000</v>
      </c>
      <c r="X43" s="59">
        <v>2299249</v>
      </c>
      <c r="Y43" s="60">
        <v>-25.41</v>
      </c>
      <c r="Z43" s="61">
        <v>-49371000</v>
      </c>
    </row>
    <row r="44" spans="1:26" ht="13.5">
      <c r="A44" s="57" t="s">
        <v>60</v>
      </c>
      <c r="B44" s="18">
        <v>0</v>
      </c>
      <c r="C44" s="18">
        <v>0</v>
      </c>
      <c r="D44" s="58">
        <v>5860000</v>
      </c>
      <c r="E44" s="59">
        <v>5860000</v>
      </c>
      <c r="F44" s="59">
        <v>-68027</v>
      </c>
      <c r="G44" s="59">
        <v>0</v>
      </c>
      <c r="H44" s="59">
        <v>0</v>
      </c>
      <c r="I44" s="59">
        <v>-68027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-68027</v>
      </c>
      <c r="W44" s="59">
        <v>1465000</v>
      </c>
      <c r="X44" s="59">
        <v>-1533027</v>
      </c>
      <c r="Y44" s="60">
        <v>-104.64</v>
      </c>
      <c r="Z44" s="61">
        <v>5860000</v>
      </c>
    </row>
    <row r="45" spans="1:26" ht="13.5">
      <c r="A45" s="69" t="s">
        <v>61</v>
      </c>
      <c r="B45" s="21">
        <v>0</v>
      </c>
      <c r="C45" s="21">
        <v>0</v>
      </c>
      <c r="D45" s="98">
        <v>-222000</v>
      </c>
      <c r="E45" s="99">
        <v>-222000</v>
      </c>
      <c r="F45" s="99">
        <v>23927375</v>
      </c>
      <c r="G45" s="99">
        <v>11915903</v>
      </c>
      <c r="H45" s="99">
        <v>9258298</v>
      </c>
      <c r="I45" s="99">
        <v>9258298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9258298</v>
      </c>
      <c r="W45" s="99">
        <v>21647500</v>
      </c>
      <c r="X45" s="99">
        <v>-12389202</v>
      </c>
      <c r="Y45" s="100">
        <v>-57.23</v>
      </c>
      <c r="Z45" s="101">
        <v>-222000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3899541</v>
      </c>
      <c r="C49" s="51">
        <v>0</v>
      </c>
      <c r="D49" s="128">
        <v>4458888</v>
      </c>
      <c r="E49" s="53">
        <v>4439894</v>
      </c>
      <c r="F49" s="53">
        <v>0</v>
      </c>
      <c r="G49" s="53">
        <v>0</v>
      </c>
      <c r="H49" s="53">
        <v>0</v>
      </c>
      <c r="I49" s="53">
        <v>1522108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1507675</v>
      </c>
      <c r="W49" s="53">
        <v>1656517</v>
      </c>
      <c r="X49" s="53">
        <v>9626377</v>
      </c>
      <c r="Y49" s="53">
        <v>63379148</v>
      </c>
      <c r="Z49" s="129">
        <v>90490148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903132</v>
      </c>
      <c r="C51" s="51">
        <v>0</v>
      </c>
      <c r="D51" s="128">
        <v>146122</v>
      </c>
      <c r="E51" s="53">
        <v>47527</v>
      </c>
      <c r="F51" s="53">
        <v>0</v>
      </c>
      <c r="G51" s="53">
        <v>0</v>
      </c>
      <c r="H51" s="53">
        <v>0</v>
      </c>
      <c r="I51" s="53">
        <v>24823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277</v>
      </c>
      <c r="W51" s="53">
        <v>96304</v>
      </c>
      <c r="X51" s="53">
        <v>252473</v>
      </c>
      <c r="Y51" s="53">
        <v>5688553</v>
      </c>
      <c r="Z51" s="129">
        <v>7159211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97.5454129021808</v>
      </c>
      <c r="E58" s="7">
        <f t="shared" si="6"/>
        <v>97.5454129021808</v>
      </c>
      <c r="F58" s="7">
        <f t="shared" si="6"/>
        <v>10.067518614665413</v>
      </c>
      <c r="G58" s="7">
        <f t="shared" si="6"/>
        <v>4.336208421971315</v>
      </c>
      <c r="H58" s="7">
        <f t="shared" si="6"/>
        <v>18.043215522560615</v>
      </c>
      <c r="I58" s="7">
        <f t="shared" si="6"/>
        <v>8.430733746171839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8.430733746171839</v>
      </c>
      <c r="W58" s="7">
        <f t="shared" si="6"/>
        <v>217.73044312592833</v>
      </c>
      <c r="X58" s="7">
        <f t="shared" si="6"/>
        <v>0</v>
      </c>
      <c r="Y58" s="7">
        <f t="shared" si="6"/>
        <v>0</v>
      </c>
      <c r="Z58" s="8">
        <f t="shared" si="6"/>
        <v>97.5454129021808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100.00204988558401</v>
      </c>
      <c r="E59" s="10">
        <f t="shared" si="7"/>
        <v>100.00204988558401</v>
      </c>
      <c r="F59" s="10">
        <f t="shared" si="7"/>
        <v>109.65196905038748</v>
      </c>
      <c r="G59" s="10">
        <f t="shared" si="7"/>
        <v>2.8959403132818915</v>
      </c>
      <c r="H59" s="10">
        <f t="shared" si="7"/>
        <v>369.57701549424144</v>
      </c>
      <c r="I59" s="10">
        <f t="shared" si="7"/>
        <v>11.990566651967145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11.990566651967145</v>
      </c>
      <c r="W59" s="10">
        <f t="shared" si="7"/>
        <v>164.03396681257533</v>
      </c>
      <c r="X59" s="10">
        <f t="shared" si="7"/>
        <v>0</v>
      </c>
      <c r="Y59" s="10">
        <f t="shared" si="7"/>
        <v>0</v>
      </c>
      <c r="Z59" s="11">
        <f t="shared" si="7"/>
        <v>100.00204988558401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96.96991448187175</v>
      </c>
      <c r="E60" s="13">
        <f t="shared" si="7"/>
        <v>96.96991448187175</v>
      </c>
      <c r="F60" s="13">
        <f t="shared" si="7"/>
        <v>6.3012960001253076</v>
      </c>
      <c r="G60" s="13">
        <f t="shared" si="7"/>
        <v>6.495638603282189</v>
      </c>
      <c r="H60" s="13">
        <f t="shared" si="7"/>
        <v>7.317957800415995</v>
      </c>
      <c r="I60" s="13">
        <f t="shared" si="7"/>
        <v>6.654745944565513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6.654745944565513</v>
      </c>
      <c r="W60" s="13">
        <f t="shared" si="7"/>
        <v>230.30952625752025</v>
      </c>
      <c r="X60" s="13">
        <f t="shared" si="7"/>
        <v>0</v>
      </c>
      <c r="Y60" s="13">
        <f t="shared" si="7"/>
        <v>0</v>
      </c>
      <c r="Z60" s="14">
        <f t="shared" si="7"/>
        <v>96.96991448187175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384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94.1364779438772</v>
      </c>
      <c r="E62" s="13">
        <f t="shared" si="7"/>
        <v>94.1364779438772</v>
      </c>
      <c r="F62" s="13">
        <f t="shared" si="7"/>
        <v>2.8277874849679607</v>
      </c>
      <c r="G62" s="13">
        <f t="shared" si="7"/>
        <v>3.4750140516764763</v>
      </c>
      <c r="H62" s="13">
        <f t="shared" si="7"/>
        <v>4.931628512503689</v>
      </c>
      <c r="I62" s="13">
        <f t="shared" si="7"/>
        <v>3.6348113632181986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3.6348113632181986</v>
      </c>
      <c r="W62" s="13">
        <f t="shared" si="7"/>
        <v>90.17009807465014</v>
      </c>
      <c r="X62" s="13">
        <f t="shared" si="7"/>
        <v>0</v>
      </c>
      <c r="Y62" s="13">
        <f t="shared" si="7"/>
        <v>0</v>
      </c>
      <c r="Z62" s="14">
        <f t="shared" si="7"/>
        <v>94.1364779438772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92.64109521315103</v>
      </c>
      <c r="E63" s="13">
        <f t="shared" si="7"/>
        <v>92.64109521315103</v>
      </c>
      <c r="F63" s="13">
        <f t="shared" si="7"/>
        <v>17.462932221547643</v>
      </c>
      <c r="G63" s="13">
        <f t="shared" si="7"/>
        <v>14.253772043982654</v>
      </c>
      <c r="H63" s="13">
        <f t="shared" si="7"/>
        <v>14.049309369684615</v>
      </c>
      <c r="I63" s="13">
        <f t="shared" si="7"/>
        <v>15.32960522628836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15.32960522628836</v>
      </c>
      <c r="W63" s="13">
        <f t="shared" si="7"/>
        <v>59.033683925533985</v>
      </c>
      <c r="X63" s="13">
        <f t="shared" si="7"/>
        <v>0</v>
      </c>
      <c r="Y63" s="13">
        <f t="shared" si="7"/>
        <v>0</v>
      </c>
      <c r="Z63" s="14">
        <f t="shared" si="7"/>
        <v>92.64109521315103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95.31342320901864</v>
      </c>
      <c r="E64" s="13">
        <f t="shared" si="7"/>
        <v>95.31342320901864</v>
      </c>
      <c r="F64" s="13">
        <f t="shared" si="7"/>
        <v>11.88176837276566</v>
      </c>
      <c r="G64" s="13">
        <f t="shared" si="7"/>
        <v>11.233485210186345</v>
      </c>
      <c r="H64" s="13">
        <f t="shared" si="7"/>
        <v>11.025077084476065</v>
      </c>
      <c r="I64" s="13">
        <f t="shared" si="7"/>
        <v>11.405692479887023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11.405692479887023</v>
      </c>
      <c r="W64" s="13">
        <f t="shared" si="7"/>
        <v>61.8630669957242</v>
      </c>
      <c r="X64" s="13">
        <f t="shared" si="7"/>
        <v>0</v>
      </c>
      <c r="Y64" s="13">
        <f t="shared" si="7"/>
        <v>0</v>
      </c>
      <c r="Z64" s="14">
        <f t="shared" si="7"/>
        <v>95.31342320901864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/>
      <c r="C67" s="23"/>
      <c r="D67" s="24">
        <v>48834690</v>
      </c>
      <c r="E67" s="25">
        <v>48834690</v>
      </c>
      <c r="F67" s="25">
        <v>4426483</v>
      </c>
      <c r="G67" s="25">
        <v>9420811</v>
      </c>
      <c r="H67" s="25">
        <v>3259153</v>
      </c>
      <c r="I67" s="25">
        <v>17106447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17106447</v>
      </c>
      <c r="W67" s="25">
        <v>12208674</v>
      </c>
      <c r="X67" s="25"/>
      <c r="Y67" s="24"/>
      <c r="Z67" s="26">
        <v>48834690</v>
      </c>
    </row>
    <row r="68" spans="1:26" ht="13.5" hidden="1">
      <c r="A68" s="36" t="s">
        <v>31</v>
      </c>
      <c r="B68" s="18"/>
      <c r="C68" s="18"/>
      <c r="D68" s="19">
        <v>9268810</v>
      </c>
      <c r="E68" s="20">
        <v>9268810</v>
      </c>
      <c r="F68" s="20">
        <v>164267</v>
      </c>
      <c r="G68" s="20">
        <v>5560232</v>
      </c>
      <c r="H68" s="20">
        <v>96552</v>
      </c>
      <c r="I68" s="20">
        <v>5821051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5821051</v>
      </c>
      <c r="W68" s="20">
        <v>2317203</v>
      </c>
      <c r="X68" s="20"/>
      <c r="Y68" s="19"/>
      <c r="Z68" s="22">
        <v>9268810</v>
      </c>
    </row>
    <row r="69" spans="1:26" ht="13.5" hidden="1">
      <c r="A69" s="37" t="s">
        <v>32</v>
      </c>
      <c r="B69" s="18"/>
      <c r="C69" s="18"/>
      <c r="D69" s="19">
        <v>39565880</v>
      </c>
      <c r="E69" s="20">
        <v>39565880</v>
      </c>
      <c r="F69" s="20">
        <v>4213657</v>
      </c>
      <c r="G69" s="20">
        <v>3810018</v>
      </c>
      <c r="H69" s="20">
        <v>3159652</v>
      </c>
      <c r="I69" s="20">
        <v>11183327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11183327</v>
      </c>
      <c r="W69" s="20">
        <v>9891471</v>
      </c>
      <c r="X69" s="20"/>
      <c r="Y69" s="19"/>
      <c r="Z69" s="22">
        <v>39565880</v>
      </c>
    </row>
    <row r="70" spans="1:26" ht="13.5" hidden="1">
      <c r="A70" s="38" t="s">
        <v>107</v>
      </c>
      <c r="B70" s="18"/>
      <c r="C70" s="18"/>
      <c r="D70" s="19">
        <v>20000000</v>
      </c>
      <c r="E70" s="20">
        <v>20000000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>
        <v>5000000</v>
      </c>
      <c r="X70" s="20"/>
      <c r="Y70" s="19"/>
      <c r="Z70" s="22">
        <v>20000000</v>
      </c>
    </row>
    <row r="71" spans="1:26" ht="13.5" hidden="1">
      <c r="A71" s="38" t="s">
        <v>108</v>
      </c>
      <c r="B71" s="18"/>
      <c r="C71" s="18"/>
      <c r="D71" s="19">
        <v>8521670</v>
      </c>
      <c r="E71" s="20">
        <v>8521670</v>
      </c>
      <c r="F71" s="20">
        <v>3032689</v>
      </c>
      <c r="G71" s="20">
        <v>2611788</v>
      </c>
      <c r="H71" s="20">
        <v>2209108</v>
      </c>
      <c r="I71" s="20">
        <v>7853585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7853585</v>
      </c>
      <c r="W71" s="20">
        <v>2130418</v>
      </c>
      <c r="X71" s="20"/>
      <c r="Y71" s="19"/>
      <c r="Z71" s="22">
        <v>8521670</v>
      </c>
    </row>
    <row r="72" spans="1:26" ht="13.5" hidden="1">
      <c r="A72" s="38" t="s">
        <v>109</v>
      </c>
      <c r="B72" s="18"/>
      <c r="C72" s="18"/>
      <c r="D72" s="19">
        <v>6796120</v>
      </c>
      <c r="E72" s="20">
        <v>6796120</v>
      </c>
      <c r="F72" s="20">
        <v>706611</v>
      </c>
      <c r="G72" s="20">
        <v>716919</v>
      </c>
      <c r="H72" s="20">
        <v>574982</v>
      </c>
      <c r="I72" s="20">
        <v>1998512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1998512</v>
      </c>
      <c r="W72" s="20">
        <v>1699030</v>
      </c>
      <c r="X72" s="20"/>
      <c r="Y72" s="19"/>
      <c r="Z72" s="22">
        <v>6796120</v>
      </c>
    </row>
    <row r="73" spans="1:26" ht="13.5" hidden="1">
      <c r="A73" s="38" t="s">
        <v>110</v>
      </c>
      <c r="B73" s="18"/>
      <c r="C73" s="18"/>
      <c r="D73" s="19">
        <v>4248090</v>
      </c>
      <c r="E73" s="20">
        <v>4248090</v>
      </c>
      <c r="F73" s="20">
        <v>474357</v>
      </c>
      <c r="G73" s="20">
        <v>481311</v>
      </c>
      <c r="H73" s="20">
        <v>375562</v>
      </c>
      <c r="I73" s="20">
        <v>1331230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1331230</v>
      </c>
      <c r="W73" s="20">
        <v>1062023</v>
      </c>
      <c r="X73" s="20"/>
      <c r="Y73" s="19"/>
      <c r="Z73" s="22">
        <v>4248090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/>
      <c r="E75" s="29"/>
      <c r="F75" s="29">
        <v>48559</v>
      </c>
      <c r="G75" s="29">
        <v>50561</v>
      </c>
      <c r="H75" s="29">
        <v>2949</v>
      </c>
      <c r="I75" s="29">
        <v>102069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102069</v>
      </c>
      <c r="W75" s="29"/>
      <c r="X75" s="29"/>
      <c r="Y75" s="28"/>
      <c r="Z75" s="30"/>
    </row>
    <row r="76" spans="1:26" ht="13.5" hidden="1">
      <c r="A76" s="41" t="s">
        <v>114</v>
      </c>
      <c r="B76" s="31"/>
      <c r="C76" s="31"/>
      <c r="D76" s="32">
        <v>47636000</v>
      </c>
      <c r="E76" s="33">
        <v>47636000</v>
      </c>
      <c r="F76" s="33">
        <v>445637</v>
      </c>
      <c r="G76" s="33">
        <v>408506</v>
      </c>
      <c r="H76" s="33">
        <v>588056</v>
      </c>
      <c r="I76" s="33">
        <v>1442199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1442199</v>
      </c>
      <c r="W76" s="33">
        <v>26582000</v>
      </c>
      <c r="X76" s="33"/>
      <c r="Y76" s="32"/>
      <c r="Z76" s="34">
        <v>47636000</v>
      </c>
    </row>
    <row r="77" spans="1:26" ht="13.5" hidden="1">
      <c r="A77" s="36" t="s">
        <v>31</v>
      </c>
      <c r="B77" s="18"/>
      <c r="C77" s="18"/>
      <c r="D77" s="19">
        <v>9269000</v>
      </c>
      <c r="E77" s="20">
        <v>9269000</v>
      </c>
      <c r="F77" s="20">
        <v>180122</v>
      </c>
      <c r="G77" s="20">
        <v>161021</v>
      </c>
      <c r="H77" s="20">
        <v>356834</v>
      </c>
      <c r="I77" s="20">
        <v>697977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697977</v>
      </c>
      <c r="W77" s="20">
        <v>3801000</v>
      </c>
      <c r="X77" s="20"/>
      <c r="Y77" s="19"/>
      <c r="Z77" s="22">
        <v>9269000</v>
      </c>
    </row>
    <row r="78" spans="1:26" ht="13.5" hidden="1">
      <c r="A78" s="37" t="s">
        <v>32</v>
      </c>
      <c r="B78" s="18"/>
      <c r="C78" s="18"/>
      <c r="D78" s="19">
        <v>38367000</v>
      </c>
      <c r="E78" s="20">
        <v>38367000</v>
      </c>
      <c r="F78" s="20">
        <v>265515</v>
      </c>
      <c r="G78" s="20">
        <v>247485</v>
      </c>
      <c r="H78" s="20">
        <v>231222</v>
      </c>
      <c r="I78" s="20">
        <v>744222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744222</v>
      </c>
      <c r="W78" s="20">
        <v>22781000</v>
      </c>
      <c r="X78" s="20"/>
      <c r="Y78" s="19"/>
      <c r="Z78" s="22">
        <v>38367000</v>
      </c>
    </row>
    <row r="79" spans="1:26" ht="13.5" hidden="1">
      <c r="A79" s="38" t="s">
        <v>107</v>
      </c>
      <c r="B79" s="18"/>
      <c r="C79" s="18"/>
      <c r="D79" s="19">
        <v>20000000</v>
      </c>
      <c r="E79" s="20">
        <v>20000000</v>
      </c>
      <c r="F79" s="20"/>
      <c r="G79" s="20">
        <v>469</v>
      </c>
      <c r="H79" s="20">
        <v>90</v>
      </c>
      <c r="I79" s="20">
        <v>559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559</v>
      </c>
      <c r="W79" s="20">
        <v>19200000</v>
      </c>
      <c r="X79" s="20"/>
      <c r="Y79" s="19"/>
      <c r="Z79" s="22">
        <v>20000000</v>
      </c>
    </row>
    <row r="80" spans="1:26" ht="13.5" hidden="1">
      <c r="A80" s="38" t="s">
        <v>108</v>
      </c>
      <c r="B80" s="18"/>
      <c r="C80" s="18"/>
      <c r="D80" s="19">
        <v>8022000</v>
      </c>
      <c r="E80" s="20">
        <v>8022000</v>
      </c>
      <c r="F80" s="20">
        <v>85758</v>
      </c>
      <c r="G80" s="20">
        <v>90760</v>
      </c>
      <c r="H80" s="20">
        <v>108945</v>
      </c>
      <c r="I80" s="20">
        <v>285463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285463</v>
      </c>
      <c r="W80" s="20">
        <v>1921000</v>
      </c>
      <c r="X80" s="20"/>
      <c r="Y80" s="19"/>
      <c r="Z80" s="22">
        <v>8022000</v>
      </c>
    </row>
    <row r="81" spans="1:26" ht="13.5" hidden="1">
      <c r="A81" s="38" t="s">
        <v>109</v>
      </c>
      <c r="B81" s="18"/>
      <c r="C81" s="18"/>
      <c r="D81" s="19">
        <v>6296000</v>
      </c>
      <c r="E81" s="20">
        <v>6296000</v>
      </c>
      <c r="F81" s="20">
        <v>123395</v>
      </c>
      <c r="G81" s="20">
        <v>102188</v>
      </c>
      <c r="H81" s="20">
        <v>80781</v>
      </c>
      <c r="I81" s="20">
        <v>306364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306364</v>
      </c>
      <c r="W81" s="20">
        <v>1003000</v>
      </c>
      <c r="X81" s="20"/>
      <c r="Y81" s="19"/>
      <c r="Z81" s="22">
        <v>6296000</v>
      </c>
    </row>
    <row r="82" spans="1:26" ht="13.5" hidden="1">
      <c r="A82" s="38" t="s">
        <v>110</v>
      </c>
      <c r="B82" s="18"/>
      <c r="C82" s="18"/>
      <c r="D82" s="19">
        <v>4049000</v>
      </c>
      <c r="E82" s="20">
        <v>4049000</v>
      </c>
      <c r="F82" s="20">
        <v>56362</v>
      </c>
      <c r="G82" s="20">
        <v>54068</v>
      </c>
      <c r="H82" s="20">
        <v>41406</v>
      </c>
      <c r="I82" s="20">
        <v>151836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151836</v>
      </c>
      <c r="W82" s="20">
        <v>657000</v>
      </c>
      <c r="X82" s="20"/>
      <c r="Y82" s="19"/>
      <c r="Z82" s="22">
        <v>4049000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4272000</v>
      </c>
      <c r="E5" s="59">
        <v>4272000</v>
      </c>
      <c r="F5" s="59">
        <v>0</v>
      </c>
      <c r="G5" s="59">
        <v>264086</v>
      </c>
      <c r="H5" s="59">
        <v>329438</v>
      </c>
      <c r="I5" s="59">
        <v>593524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593524</v>
      </c>
      <c r="W5" s="59">
        <v>1068000</v>
      </c>
      <c r="X5" s="59">
        <v>-474476</v>
      </c>
      <c r="Y5" s="60">
        <v>-44.43</v>
      </c>
      <c r="Z5" s="61">
        <v>4272000</v>
      </c>
    </row>
    <row r="6" spans="1:26" ht="13.5">
      <c r="A6" s="57" t="s">
        <v>32</v>
      </c>
      <c r="B6" s="18">
        <v>0</v>
      </c>
      <c r="C6" s="18">
        <v>0</v>
      </c>
      <c r="D6" s="58">
        <v>33303403</v>
      </c>
      <c r="E6" s="59">
        <v>33303403</v>
      </c>
      <c r="F6" s="59">
        <v>828678</v>
      </c>
      <c r="G6" s="59">
        <v>1065716</v>
      </c>
      <c r="H6" s="59">
        <v>827897</v>
      </c>
      <c r="I6" s="59">
        <v>2722291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2722291</v>
      </c>
      <c r="W6" s="59">
        <v>8325851</v>
      </c>
      <c r="X6" s="59">
        <v>-5603560</v>
      </c>
      <c r="Y6" s="60">
        <v>-67.3</v>
      </c>
      <c r="Z6" s="61">
        <v>33303403</v>
      </c>
    </row>
    <row r="7" spans="1:26" ht="13.5">
      <c r="A7" s="57" t="s">
        <v>33</v>
      </c>
      <c r="B7" s="18">
        <v>0</v>
      </c>
      <c r="C7" s="18">
        <v>0</v>
      </c>
      <c r="D7" s="58">
        <v>135761</v>
      </c>
      <c r="E7" s="59">
        <v>135761</v>
      </c>
      <c r="F7" s="59">
        <v>0</v>
      </c>
      <c r="G7" s="59">
        <v>0</v>
      </c>
      <c r="H7" s="59">
        <v>639</v>
      </c>
      <c r="I7" s="59">
        <v>639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639</v>
      </c>
      <c r="W7" s="59">
        <v>33940</v>
      </c>
      <c r="X7" s="59">
        <v>-33301</v>
      </c>
      <c r="Y7" s="60">
        <v>-98.12</v>
      </c>
      <c r="Z7" s="61">
        <v>135761</v>
      </c>
    </row>
    <row r="8" spans="1:26" ht="13.5">
      <c r="A8" s="57" t="s">
        <v>34</v>
      </c>
      <c r="B8" s="18">
        <v>0</v>
      </c>
      <c r="C8" s="18">
        <v>0</v>
      </c>
      <c r="D8" s="58">
        <v>40740000</v>
      </c>
      <c r="E8" s="59">
        <v>40740000</v>
      </c>
      <c r="F8" s="59">
        <v>1638495</v>
      </c>
      <c r="G8" s="59">
        <v>1952937</v>
      </c>
      <c r="H8" s="59">
        <v>3326254</v>
      </c>
      <c r="I8" s="59">
        <v>6917686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6917686</v>
      </c>
      <c r="W8" s="59">
        <v>10185000</v>
      </c>
      <c r="X8" s="59">
        <v>-3267314</v>
      </c>
      <c r="Y8" s="60">
        <v>-32.08</v>
      </c>
      <c r="Z8" s="61">
        <v>40740000</v>
      </c>
    </row>
    <row r="9" spans="1:26" ht="13.5">
      <c r="A9" s="57" t="s">
        <v>35</v>
      </c>
      <c r="B9" s="18">
        <v>0</v>
      </c>
      <c r="C9" s="18">
        <v>0</v>
      </c>
      <c r="D9" s="58">
        <v>8225940</v>
      </c>
      <c r="E9" s="59">
        <v>8225940</v>
      </c>
      <c r="F9" s="59">
        <v>2129614</v>
      </c>
      <c r="G9" s="59">
        <v>1672254</v>
      </c>
      <c r="H9" s="59">
        <v>426234</v>
      </c>
      <c r="I9" s="59">
        <v>4228102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4228102</v>
      </c>
      <c r="W9" s="59">
        <v>2056485</v>
      </c>
      <c r="X9" s="59">
        <v>2171617</v>
      </c>
      <c r="Y9" s="60">
        <v>105.6</v>
      </c>
      <c r="Z9" s="61">
        <v>8225940</v>
      </c>
    </row>
    <row r="10" spans="1:26" ht="25.5">
      <c r="A10" s="62" t="s">
        <v>99</v>
      </c>
      <c r="B10" s="63">
        <f>SUM(B5:B9)</f>
        <v>0</v>
      </c>
      <c r="C10" s="63">
        <f>SUM(C5:C9)</f>
        <v>0</v>
      </c>
      <c r="D10" s="64">
        <f aca="true" t="shared" si="0" ref="D10:Z10">SUM(D5:D9)</f>
        <v>86677104</v>
      </c>
      <c r="E10" s="65">
        <f t="shared" si="0"/>
        <v>86677104</v>
      </c>
      <c r="F10" s="65">
        <f t="shared" si="0"/>
        <v>4596787</v>
      </c>
      <c r="G10" s="65">
        <f t="shared" si="0"/>
        <v>4954993</v>
      </c>
      <c r="H10" s="65">
        <f t="shared" si="0"/>
        <v>4910462</v>
      </c>
      <c r="I10" s="65">
        <f t="shared" si="0"/>
        <v>14462242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14462242</v>
      </c>
      <c r="W10" s="65">
        <f t="shared" si="0"/>
        <v>21669276</v>
      </c>
      <c r="X10" s="65">
        <f t="shared" si="0"/>
        <v>-7207034</v>
      </c>
      <c r="Y10" s="66">
        <f>+IF(W10&lt;&gt;0,(X10/W10)*100,0)</f>
        <v>-33.259228411692206</v>
      </c>
      <c r="Z10" s="67">
        <f t="shared" si="0"/>
        <v>86677104</v>
      </c>
    </row>
    <row r="11" spans="1:26" ht="13.5">
      <c r="A11" s="57" t="s">
        <v>36</v>
      </c>
      <c r="B11" s="18">
        <v>0</v>
      </c>
      <c r="C11" s="18">
        <v>0</v>
      </c>
      <c r="D11" s="58">
        <v>27842382</v>
      </c>
      <c r="E11" s="59">
        <v>27842382</v>
      </c>
      <c r="F11" s="59">
        <v>2043271</v>
      </c>
      <c r="G11" s="59">
        <v>2096146</v>
      </c>
      <c r="H11" s="59">
        <v>2254202</v>
      </c>
      <c r="I11" s="59">
        <v>6393619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6393619</v>
      </c>
      <c r="W11" s="59">
        <v>6960596</v>
      </c>
      <c r="X11" s="59">
        <v>-566977</v>
      </c>
      <c r="Y11" s="60">
        <v>-8.15</v>
      </c>
      <c r="Z11" s="61">
        <v>27842382</v>
      </c>
    </row>
    <row r="12" spans="1:26" ht="13.5">
      <c r="A12" s="57" t="s">
        <v>37</v>
      </c>
      <c r="B12" s="18">
        <v>0</v>
      </c>
      <c r="C12" s="18">
        <v>0</v>
      </c>
      <c r="D12" s="58">
        <v>1817739</v>
      </c>
      <c r="E12" s="59">
        <v>1817739</v>
      </c>
      <c r="F12" s="59">
        <v>151482</v>
      </c>
      <c r="G12" s="59">
        <v>151482</v>
      </c>
      <c r="H12" s="59">
        <v>151482</v>
      </c>
      <c r="I12" s="59">
        <v>454446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454446</v>
      </c>
      <c r="W12" s="59">
        <v>454435</v>
      </c>
      <c r="X12" s="59">
        <v>11</v>
      </c>
      <c r="Y12" s="60">
        <v>0</v>
      </c>
      <c r="Z12" s="61">
        <v>1817739</v>
      </c>
    </row>
    <row r="13" spans="1:26" ht="13.5">
      <c r="A13" s="57" t="s">
        <v>100</v>
      </c>
      <c r="B13" s="18">
        <v>0</v>
      </c>
      <c r="C13" s="18">
        <v>0</v>
      </c>
      <c r="D13" s="58">
        <v>1500000</v>
      </c>
      <c r="E13" s="59">
        <v>1500000</v>
      </c>
      <c r="F13" s="59">
        <v>43902</v>
      </c>
      <c r="G13" s="59">
        <v>103570</v>
      </c>
      <c r="H13" s="59">
        <v>109694</v>
      </c>
      <c r="I13" s="59">
        <v>257166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257166</v>
      </c>
      <c r="W13" s="59">
        <v>375000</v>
      </c>
      <c r="X13" s="59">
        <v>-117834</v>
      </c>
      <c r="Y13" s="60">
        <v>-31.42</v>
      </c>
      <c r="Z13" s="61">
        <v>1500000</v>
      </c>
    </row>
    <row r="14" spans="1:26" ht="13.5">
      <c r="A14" s="57" t="s">
        <v>38</v>
      </c>
      <c r="B14" s="18">
        <v>0</v>
      </c>
      <c r="C14" s="18">
        <v>0</v>
      </c>
      <c r="D14" s="58">
        <v>55000</v>
      </c>
      <c r="E14" s="59">
        <v>55000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13750</v>
      </c>
      <c r="X14" s="59">
        <v>-13750</v>
      </c>
      <c r="Y14" s="60">
        <v>-100</v>
      </c>
      <c r="Z14" s="61">
        <v>55000</v>
      </c>
    </row>
    <row r="15" spans="1:26" ht="13.5">
      <c r="A15" s="57" t="s">
        <v>39</v>
      </c>
      <c r="B15" s="18">
        <v>0</v>
      </c>
      <c r="C15" s="18">
        <v>0</v>
      </c>
      <c r="D15" s="58">
        <v>32170538</v>
      </c>
      <c r="E15" s="59">
        <v>32170538</v>
      </c>
      <c r="F15" s="59">
        <v>0</v>
      </c>
      <c r="G15" s="59">
        <v>10735</v>
      </c>
      <c r="H15" s="59">
        <v>55862</v>
      </c>
      <c r="I15" s="59">
        <v>66597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66597</v>
      </c>
      <c r="W15" s="59">
        <v>8042635</v>
      </c>
      <c r="X15" s="59">
        <v>-7976038</v>
      </c>
      <c r="Y15" s="60">
        <v>-99.17</v>
      </c>
      <c r="Z15" s="61">
        <v>32170538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15418</v>
      </c>
      <c r="G16" s="59">
        <v>157811</v>
      </c>
      <c r="H16" s="59">
        <v>0</v>
      </c>
      <c r="I16" s="59">
        <v>173229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173229</v>
      </c>
      <c r="W16" s="59">
        <v>0</v>
      </c>
      <c r="X16" s="59">
        <v>173229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22967685</v>
      </c>
      <c r="E17" s="59">
        <v>22967685</v>
      </c>
      <c r="F17" s="59">
        <v>2075623</v>
      </c>
      <c r="G17" s="59">
        <v>1140165</v>
      </c>
      <c r="H17" s="59">
        <v>1144442</v>
      </c>
      <c r="I17" s="59">
        <v>4360230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4360230</v>
      </c>
      <c r="W17" s="59">
        <v>5741921</v>
      </c>
      <c r="X17" s="59">
        <v>-1381691</v>
      </c>
      <c r="Y17" s="60">
        <v>-24.06</v>
      </c>
      <c r="Z17" s="61">
        <v>22967685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86353344</v>
      </c>
      <c r="E18" s="72">
        <f t="shared" si="1"/>
        <v>86353344</v>
      </c>
      <c r="F18" s="72">
        <f t="shared" si="1"/>
        <v>4329696</v>
      </c>
      <c r="G18" s="72">
        <f t="shared" si="1"/>
        <v>3659909</v>
      </c>
      <c r="H18" s="72">
        <f t="shared" si="1"/>
        <v>3715682</v>
      </c>
      <c r="I18" s="72">
        <f t="shared" si="1"/>
        <v>11705287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11705287</v>
      </c>
      <c r="W18" s="72">
        <f t="shared" si="1"/>
        <v>21588337</v>
      </c>
      <c r="X18" s="72">
        <f t="shared" si="1"/>
        <v>-9883050</v>
      </c>
      <c r="Y18" s="66">
        <f>+IF(W18&lt;&gt;0,(X18/W18)*100,0)</f>
        <v>-45.77957996486714</v>
      </c>
      <c r="Z18" s="73">
        <f t="shared" si="1"/>
        <v>86353344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323760</v>
      </c>
      <c r="E19" s="76">
        <f t="shared" si="2"/>
        <v>323760</v>
      </c>
      <c r="F19" s="76">
        <f t="shared" si="2"/>
        <v>267091</v>
      </c>
      <c r="G19" s="76">
        <f t="shared" si="2"/>
        <v>1295084</v>
      </c>
      <c r="H19" s="76">
        <f t="shared" si="2"/>
        <v>1194780</v>
      </c>
      <c r="I19" s="76">
        <f t="shared" si="2"/>
        <v>2756955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2756955</v>
      </c>
      <c r="W19" s="76">
        <f>IF(E10=E18,0,W10-W18)</f>
        <v>80939</v>
      </c>
      <c r="X19" s="76">
        <f t="shared" si="2"/>
        <v>2676016</v>
      </c>
      <c r="Y19" s="77">
        <f>+IF(W19&lt;&gt;0,(X19/W19)*100,0)</f>
        <v>3306.2133211430832</v>
      </c>
      <c r="Z19" s="78">
        <f t="shared" si="2"/>
        <v>323760</v>
      </c>
    </row>
    <row r="20" spans="1:26" ht="13.5">
      <c r="A20" s="57" t="s">
        <v>44</v>
      </c>
      <c r="B20" s="18">
        <v>0</v>
      </c>
      <c r="C20" s="18">
        <v>0</v>
      </c>
      <c r="D20" s="58">
        <v>29336726</v>
      </c>
      <c r="E20" s="59">
        <v>29336726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7334182</v>
      </c>
      <c r="X20" s="59">
        <v>-7334182</v>
      </c>
      <c r="Y20" s="60">
        <v>-100</v>
      </c>
      <c r="Z20" s="61">
        <v>29336726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29660486</v>
      </c>
      <c r="E22" s="87">
        <f t="shared" si="3"/>
        <v>29660486</v>
      </c>
      <c r="F22" s="87">
        <f t="shared" si="3"/>
        <v>267091</v>
      </c>
      <c r="G22" s="87">
        <f t="shared" si="3"/>
        <v>1295084</v>
      </c>
      <c r="H22" s="87">
        <f t="shared" si="3"/>
        <v>1194780</v>
      </c>
      <c r="I22" s="87">
        <f t="shared" si="3"/>
        <v>2756955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2756955</v>
      </c>
      <c r="W22" s="87">
        <f t="shared" si="3"/>
        <v>7415121</v>
      </c>
      <c r="X22" s="87">
        <f t="shared" si="3"/>
        <v>-4658166</v>
      </c>
      <c r="Y22" s="88">
        <f>+IF(W22&lt;&gt;0,(X22/W22)*100,0)</f>
        <v>-62.81982451803552</v>
      </c>
      <c r="Z22" s="89">
        <f t="shared" si="3"/>
        <v>29660486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29660486</v>
      </c>
      <c r="E24" s="76">
        <f t="shared" si="4"/>
        <v>29660486</v>
      </c>
      <c r="F24" s="76">
        <f t="shared" si="4"/>
        <v>267091</v>
      </c>
      <c r="G24" s="76">
        <f t="shared" si="4"/>
        <v>1295084</v>
      </c>
      <c r="H24" s="76">
        <f t="shared" si="4"/>
        <v>1194780</v>
      </c>
      <c r="I24" s="76">
        <f t="shared" si="4"/>
        <v>2756955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2756955</v>
      </c>
      <c r="W24" s="76">
        <f t="shared" si="4"/>
        <v>7415121</v>
      </c>
      <c r="X24" s="76">
        <f t="shared" si="4"/>
        <v>-4658166</v>
      </c>
      <c r="Y24" s="77">
        <f>+IF(W24&lt;&gt;0,(X24/W24)*100,0)</f>
        <v>-62.81982451803552</v>
      </c>
      <c r="Z24" s="78">
        <f t="shared" si="4"/>
        <v>29660486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29337800</v>
      </c>
      <c r="E27" s="99">
        <v>29337800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7334450</v>
      </c>
      <c r="X27" s="99">
        <v>-7334450</v>
      </c>
      <c r="Y27" s="100">
        <v>-100</v>
      </c>
      <c r="Z27" s="101">
        <v>29337800</v>
      </c>
    </row>
    <row r="28" spans="1:26" ht="13.5">
      <c r="A28" s="102" t="s">
        <v>44</v>
      </c>
      <c r="B28" s="18">
        <v>0</v>
      </c>
      <c r="C28" s="18">
        <v>0</v>
      </c>
      <c r="D28" s="58">
        <v>29235000</v>
      </c>
      <c r="E28" s="59">
        <v>29235000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7308750</v>
      </c>
      <c r="X28" s="59">
        <v>-7308750</v>
      </c>
      <c r="Y28" s="60">
        <v>-100</v>
      </c>
      <c r="Z28" s="61">
        <v>29235000</v>
      </c>
    </row>
    <row r="29" spans="1:26" ht="13.5">
      <c r="A29" s="57" t="s">
        <v>104</v>
      </c>
      <c r="B29" s="18">
        <v>0</v>
      </c>
      <c r="C29" s="18">
        <v>0</v>
      </c>
      <c r="D29" s="58">
        <v>102800</v>
      </c>
      <c r="E29" s="59">
        <v>102800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25700</v>
      </c>
      <c r="X29" s="59">
        <v>-25700</v>
      </c>
      <c r="Y29" s="60">
        <v>-100</v>
      </c>
      <c r="Z29" s="61">
        <v>102800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29337800</v>
      </c>
      <c r="E32" s="99">
        <f t="shared" si="5"/>
        <v>29337800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7334450</v>
      </c>
      <c r="X32" s="99">
        <f t="shared" si="5"/>
        <v>-7334450</v>
      </c>
      <c r="Y32" s="100">
        <f>+IF(W32&lt;&gt;0,(X32/W32)*100,0)</f>
        <v>-100</v>
      </c>
      <c r="Z32" s="101">
        <f t="shared" si="5"/>
        <v>29337800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24809350</v>
      </c>
      <c r="E35" s="59">
        <v>24809350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6202338</v>
      </c>
      <c r="X35" s="59">
        <v>-6202338</v>
      </c>
      <c r="Y35" s="60">
        <v>-100</v>
      </c>
      <c r="Z35" s="61">
        <v>24809350</v>
      </c>
    </row>
    <row r="36" spans="1:26" ht="13.5">
      <c r="A36" s="57" t="s">
        <v>53</v>
      </c>
      <c r="B36" s="18">
        <v>0</v>
      </c>
      <c r="C36" s="18">
        <v>0</v>
      </c>
      <c r="D36" s="58">
        <v>272020094</v>
      </c>
      <c r="E36" s="59">
        <v>272020094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68005024</v>
      </c>
      <c r="X36" s="59">
        <v>-68005024</v>
      </c>
      <c r="Y36" s="60">
        <v>-100</v>
      </c>
      <c r="Z36" s="61">
        <v>272020094</v>
      </c>
    </row>
    <row r="37" spans="1:26" ht="13.5">
      <c r="A37" s="57" t="s">
        <v>54</v>
      </c>
      <c r="B37" s="18">
        <v>0</v>
      </c>
      <c r="C37" s="18">
        <v>0</v>
      </c>
      <c r="D37" s="58">
        <v>27670000</v>
      </c>
      <c r="E37" s="59">
        <v>27670000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6917500</v>
      </c>
      <c r="X37" s="59">
        <v>-6917500</v>
      </c>
      <c r="Y37" s="60">
        <v>-100</v>
      </c>
      <c r="Z37" s="61">
        <v>27670000</v>
      </c>
    </row>
    <row r="38" spans="1:26" ht="13.5">
      <c r="A38" s="57" t="s">
        <v>55</v>
      </c>
      <c r="B38" s="18">
        <v>0</v>
      </c>
      <c r="C38" s="18">
        <v>0</v>
      </c>
      <c r="D38" s="58">
        <v>423000</v>
      </c>
      <c r="E38" s="59">
        <v>423000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105750</v>
      </c>
      <c r="X38" s="59">
        <v>-105750</v>
      </c>
      <c r="Y38" s="60">
        <v>-100</v>
      </c>
      <c r="Z38" s="61">
        <v>423000</v>
      </c>
    </row>
    <row r="39" spans="1:26" ht="13.5">
      <c r="A39" s="57" t="s">
        <v>56</v>
      </c>
      <c r="B39" s="18">
        <v>0</v>
      </c>
      <c r="C39" s="18">
        <v>0</v>
      </c>
      <c r="D39" s="58">
        <v>268736444</v>
      </c>
      <c r="E39" s="59">
        <v>268736444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67184111</v>
      </c>
      <c r="X39" s="59">
        <v>-67184111</v>
      </c>
      <c r="Y39" s="60">
        <v>-100</v>
      </c>
      <c r="Z39" s="61">
        <v>268736444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21339000</v>
      </c>
      <c r="E42" s="59">
        <v>21339000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13448656</v>
      </c>
      <c r="X42" s="59">
        <v>-13448656</v>
      </c>
      <c r="Y42" s="60">
        <v>-100</v>
      </c>
      <c r="Z42" s="61">
        <v>21339000</v>
      </c>
    </row>
    <row r="43" spans="1:26" ht="13.5">
      <c r="A43" s="57" t="s">
        <v>59</v>
      </c>
      <c r="B43" s="18">
        <v>0</v>
      </c>
      <c r="C43" s="18">
        <v>0</v>
      </c>
      <c r="D43" s="58">
        <v>29337792</v>
      </c>
      <c r="E43" s="59">
        <v>29337792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7334448</v>
      </c>
      <c r="X43" s="59">
        <v>-7334448</v>
      </c>
      <c r="Y43" s="60">
        <v>-100</v>
      </c>
      <c r="Z43" s="61">
        <v>29337792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57219292</v>
      </c>
      <c r="E45" s="99">
        <v>57219292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27325604</v>
      </c>
      <c r="X45" s="99">
        <v>-27325604</v>
      </c>
      <c r="Y45" s="100">
        <v>-100</v>
      </c>
      <c r="Z45" s="101">
        <v>57219292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1148983</v>
      </c>
      <c r="C49" s="51">
        <v>0</v>
      </c>
      <c r="D49" s="128">
        <v>3774722</v>
      </c>
      <c r="E49" s="53">
        <v>993333</v>
      </c>
      <c r="F49" s="53">
        <v>0</v>
      </c>
      <c r="G49" s="53">
        <v>0</v>
      </c>
      <c r="H49" s="53">
        <v>0</v>
      </c>
      <c r="I49" s="53">
        <v>1031668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1061436</v>
      </c>
      <c r="W49" s="53">
        <v>959960</v>
      </c>
      <c r="X49" s="53">
        <v>6113083</v>
      </c>
      <c r="Y49" s="53">
        <v>29814477</v>
      </c>
      <c r="Z49" s="129">
        <v>44897662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20</v>
      </c>
      <c r="C51" s="51">
        <v>0</v>
      </c>
      <c r="D51" s="128">
        <v>588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12510575</v>
      </c>
      <c r="Z51" s="129">
        <v>12511183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99.99892748987949</v>
      </c>
      <c r="E58" s="7">
        <f t="shared" si="6"/>
        <v>99.99892748987949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99.99891418344679</v>
      </c>
      <c r="X58" s="7">
        <f t="shared" si="6"/>
        <v>0</v>
      </c>
      <c r="Y58" s="7">
        <f t="shared" si="6"/>
        <v>0</v>
      </c>
      <c r="Z58" s="8">
        <f t="shared" si="6"/>
        <v>99.99892748987949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99.99878991345119</v>
      </c>
      <c r="E60" s="13">
        <f t="shared" si="7"/>
        <v>99.99878991345119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99.99877490015436</v>
      </c>
      <c r="X60" s="13">
        <f t="shared" si="7"/>
        <v>0</v>
      </c>
      <c r="Y60" s="13">
        <f t="shared" si="7"/>
        <v>0</v>
      </c>
      <c r="Z60" s="14">
        <f t="shared" si="7"/>
        <v>99.99878991345119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100.00133095745751</v>
      </c>
      <c r="E61" s="13">
        <f t="shared" si="7"/>
        <v>100.00133095745751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100.00133095745751</v>
      </c>
      <c r="X61" s="13">
        <f t="shared" si="7"/>
        <v>0</v>
      </c>
      <c r="Y61" s="13">
        <f t="shared" si="7"/>
        <v>0</v>
      </c>
      <c r="Z61" s="14">
        <f t="shared" si="7"/>
        <v>100.00133095745751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99.99476030860313</v>
      </c>
      <c r="E62" s="13">
        <f t="shared" si="7"/>
        <v>99.99476030860313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99.99471134211446</v>
      </c>
      <c r="X62" s="13">
        <f t="shared" si="7"/>
        <v>0</v>
      </c>
      <c r="Y62" s="13">
        <f t="shared" si="7"/>
        <v>0</v>
      </c>
      <c r="Z62" s="14">
        <f t="shared" si="7"/>
        <v>99.99476030860313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99.99678110285748</v>
      </c>
      <c r="E63" s="13">
        <f t="shared" si="7"/>
        <v>99.99678110285748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99.99672833577829</v>
      </c>
      <c r="X63" s="13">
        <f t="shared" si="7"/>
        <v>0</v>
      </c>
      <c r="Y63" s="13">
        <f t="shared" si="7"/>
        <v>0</v>
      </c>
      <c r="Z63" s="14">
        <f t="shared" si="7"/>
        <v>99.99678110285748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99.98566668276429</v>
      </c>
      <c r="E64" s="13">
        <f t="shared" si="7"/>
        <v>99.98566668276429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99.98562805403853</v>
      </c>
      <c r="X64" s="13">
        <f t="shared" si="7"/>
        <v>0</v>
      </c>
      <c r="Y64" s="13">
        <f t="shared" si="7"/>
        <v>0</v>
      </c>
      <c r="Z64" s="14">
        <f t="shared" si="7"/>
        <v>99.98566668276429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/>
      <c r="C67" s="23"/>
      <c r="D67" s="24">
        <v>37575403</v>
      </c>
      <c r="E67" s="25">
        <v>37575403</v>
      </c>
      <c r="F67" s="25">
        <v>828678</v>
      </c>
      <c r="G67" s="25">
        <v>1329802</v>
      </c>
      <c r="H67" s="25">
        <v>1157335</v>
      </c>
      <c r="I67" s="25">
        <v>3315815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3315815</v>
      </c>
      <c r="W67" s="25">
        <v>9393852</v>
      </c>
      <c r="X67" s="25"/>
      <c r="Y67" s="24"/>
      <c r="Z67" s="26">
        <v>37575403</v>
      </c>
    </row>
    <row r="68" spans="1:26" ht="13.5" hidden="1">
      <c r="A68" s="36" t="s">
        <v>31</v>
      </c>
      <c r="B68" s="18"/>
      <c r="C68" s="18"/>
      <c r="D68" s="19">
        <v>4272000</v>
      </c>
      <c r="E68" s="20">
        <v>4272000</v>
      </c>
      <c r="F68" s="20"/>
      <c r="G68" s="20">
        <v>264086</v>
      </c>
      <c r="H68" s="20">
        <v>329438</v>
      </c>
      <c r="I68" s="20">
        <v>593524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593524</v>
      </c>
      <c r="W68" s="20">
        <v>1068000</v>
      </c>
      <c r="X68" s="20"/>
      <c r="Y68" s="19"/>
      <c r="Z68" s="22">
        <v>4272000</v>
      </c>
    </row>
    <row r="69" spans="1:26" ht="13.5" hidden="1">
      <c r="A69" s="37" t="s">
        <v>32</v>
      </c>
      <c r="B69" s="18"/>
      <c r="C69" s="18"/>
      <c r="D69" s="19">
        <v>33303403</v>
      </c>
      <c r="E69" s="20">
        <v>33303403</v>
      </c>
      <c r="F69" s="20">
        <v>828678</v>
      </c>
      <c r="G69" s="20">
        <v>1065716</v>
      </c>
      <c r="H69" s="20">
        <v>827897</v>
      </c>
      <c r="I69" s="20">
        <v>2722291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2722291</v>
      </c>
      <c r="W69" s="20">
        <v>8325852</v>
      </c>
      <c r="X69" s="20"/>
      <c r="Y69" s="19"/>
      <c r="Z69" s="22">
        <v>33303403</v>
      </c>
    </row>
    <row r="70" spans="1:26" ht="13.5" hidden="1">
      <c r="A70" s="38" t="s">
        <v>107</v>
      </c>
      <c r="B70" s="18"/>
      <c r="C70" s="18"/>
      <c r="D70" s="19">
        <v>22840700</v>
      </c>
      <c r="E70" s="20">
        <v>22840700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>
        <v>5710175</v>
      </c>
      <c r="X70" s="20"/>
      <c r="Y70" s="19"/>
      <c r="Z70" s="22">
        <v>22840700</v>
      </c>
    </row>
    <row r="71" spans="1:26" ht="13.5" hidden="1">
      <c r="A71" s="38" t="s">
        <v>108</v>
      </c>
      <c r="B71" s="18"/>
      <c r="C71" s="18"/>
      <c r="D71" s="19">
        <v>4084210</v>
      </c>
      <c r="E71" s="20">
        <v>4084210</v>
      </c>
      <c r="F71" s="20">
        <v>345569</v>
      </c>
      <c r="G71" s="20">
        <v>378951</v>
      </c>
      <c r="H71" s="20">
        <v>345926</v>
      </c>
      <c r="I71" s="20">
        <v>1070446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1070446</v>
      </c>
      <c r="W71" s="20">
        <v>1021053</v>
      </c>
      <c r="X71" s="20"/>
      <c r="Y71" s="19"/>
      <c r="Z71" s="22">
        <v>4084210</v>
      </c>
    </row>
    <row r="72" spans="1:26" ht="13.5" hidden="1">
      <c r="A72" s="38" t="s">
        <v>109</v>
      </c>
      <c r="B72" s="18"/>
      <c r="C72" s="18"/>
      <c r="D72" s="19">
        <v>3790118</v>
      </c>
      <c r="E72" s="20">
        <v>3790118</v>
      </c>
      <c r="F72" s="20">
        <v>289967</v>
      </c>
      <c r="G72" s="20">
        <v>290052</v>
      </c>
      <c r="H72" s="20">
        <v>289081</v>
      </c>
      <c r="I72" s="20">
        <v>869100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869100</v>
      </c>
      <c r="W72" s="20">
        <v>947530</v>
      </c>
      <c r="X72" s="20"/>
      <c r="Y72" s="19"/>
      <c r="Z72" s="22">
        <v>3790118</v>
      </c>
    </row>
    <row r="73" spans="1:26" ht="13.5" hidden="1">
      <c r="A73" s="38" t="s">
        <v>110</v>
      </c>
      <c r="B73" s="18"/>
      <c r="C73" s="18"/>
      <c r="D73" s="19">
        <v>2588375</v>
      </c>
      <c r="E73" s="20">
        <v>2588375</v>
      </c>
      <c r="F73" s="20">
        <v>193142</v>
      </c>
      <c r="G73" s="20">
        <v>193214</v>
      </c>
      <c r="H73" s="20">
        <v>192890</v>
      </c>
      <c r="I73" s="20">
        <v>579246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579246</v>
      </c>
      <c r="W73" s="20">
        <v>647094</v>
      </c>
      <c r="X73" s="20"/>
      <c r="Y73" s="19"/>
      <c r="Z73" s="22">
        <v>2588375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>
        <v>203499</v>
      </c>
      <c r="H74" s="20"/>
      <c r="I74" s="20">
        <v>203499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203499</v>
      </c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114</v>
      </c>
      <c r="B76" s="31"/>
      <c r="C76" s="31"/>
      <c r="D76" s="32">
        <v>37575000</v>
      </c>
      <c r="E76" s="33">
        <v>37575000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>
        <v>9393750</v>
      </c>
      <c r="X76" s="33"/>
      <c r="Y76" s="32"/>
      <c r="Z76" s="34">
        <v>37575000</v>
      </c>
    </row>
    <row r="77" spans="1:26" ht="13.5" hidden="1">
      <c r="A77" s="36" t="s">
        <v>31</v>
      </c>
      <c r="B77" s="18"/>
      <c r="C77" s="18"/>
      <c r="D77" s="19">
        <v>4272000</v>
      </c>
      <c r="E77" s="20">
        <v>4272000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>
        <v>1068000</v>
      </c>
      <c r="X77" s="20"/>
      <c r="Y77" s="19"/>
      <c r="Z77" s="22">
        <v>4272000</v>
      </c>
    </row>
    <row r="78" spans="1:26" ht="13.5" hidden="1">
      <c r="A78" s="37" t="s">
        <v>32</v>
      </c>
      <c r="B78" s="18"/>
      <c r="C78" s="18"/>
      <c r="D78" s="19">
        <v>33303000</v>
      </c>
      <c r="E78" s="20">
        <v>33303000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>
        <v>8325750</v>
      </c>
      <c r="X78" s="20"/>
      <c r="Y78" s="19"/>
      <c r="Z78" s="22">
        <v>33303000</v>
      </c>
    </row>
    <row r="79" spans="1:26" ht="13.5" hidden="1">
      <c r="A79" s="38" t="s">
        <v>107</v>
      </c>
      <c r="B79" s="18"/>
      <c r="C79" s="18"/>
      <c r="D79" s="19">
        <v>22841004</v>
      </c>
      <c r="E79" s="20">
        <v>22841004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>
        <v>5710251</v>
      </c>
      <c r="X79" s="20"/>
      <c r="Y79" s="19"/>
      <c r="Z79" s="22">
        <v>22841004</v>
      </c>
    </row>
    <row r="80" spans="1:26" ht="13.5" hidden="1">
      <c r="A80" s="38" t="s">
        <v>108</v>
      </c>
      <c r="B80" s="18"/>
      <c r="C80" s="18"/>
      <c r="D80" s="19">
        <v>4083996</v>
      </c>
      <c r="E80" s="20">
        <v>4083996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1020999</v>
      </c>
      <c r="X80" s="20"/>
      <c r="Y80" s="19"/>
      <c r="Z80" s="22">
        <v>4083996</v>
      </c>
    </row>
    <row r="81" spans="1:26" ht="13.5" hidden="1">
      <c r="A81" s="38" t="s">
        <v>109</v>
      </c>
      <c r="B81" s="18"/>
      <c r="C81" s="18"/>
      <c r="D81" s="19">
        <v>3789996</v>
      </c>
      <c r="E81" s="20">
        <v>3789996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947499</v>
      </c>
      <c r="X81" s="20"/>
      <c r="Y81" s="19"/>
      <c r="Z81" s="22">
        <v>3789996</v>
      </c>
    </row>
    <row r="82" spans="1:26" ht="13.5" hidden="1">
      <c r="A82" s="38" t="s">
        <v>110</v>
      </c>
      <c r="B82" s="18"/>
      <c r="C82" s="18"/>
      <c r="D82" s="19">
        <v>2588004</v>
      </c>
      <c r="E82" s="20">
        <v>2588004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647001</v>
      </c>
      <c r="X82" s="20"/>
      <c r="Y82" s="19"/>
      <c r="Z82" s="22">
        <v>2588004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396803</v>
      </c>
      <c r="C7" s="18">
        <v>0</v>
      </c>
      <c r="D7" s="58">
        <v>128600</v>
      </c>
      <c r="E7" s="59">
        <v>128600</v>
      </c>
      <c r="F7" s="59">
        <v>6109</v>
      </c>
      <c r="G7" s="59">
        <v>24158</v>
      </c>
      <c r="H7" s="59">
        <v>7672</v>
      </c>
      <c r="I7" s="59">
        <v>37939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37939</v>
      </c>
      <c r="W7" s="59">
        <v>32150</v>
      </c>
      <c r="X7" s="59">
        <v>5789</v>
      </c>
      <c r="Y7" s="60">
        <v>18.01</v>
      </c>
      <c r="Z7" s="61">
        <v>128600</v>
      </c>
    </row>
    <row r="8" spans="1:26" ht="13.5">
      <c r="A8" s="57" t="s">
        <v>34</v>
      </c>
      <c r="B8" s="18">
        <v>41181836</v>
      </c>
      <c r="C8" s="18">
        <v>0</v>
      </c>
      <c r="D8" s="58">
        <v>59970999</v>
      </c>
      <c r="E8" s="59">
        <v>59970999</v>
      </c>
      <c r="F8" s="59">
        <v>11890000</v>
      </c>
      <c r="G8" s="59">
        <v>1290000</v>
      </c>
      <c r="H8" s="59">
        <v>5000000</v>
      </c>
      <c r="I8" s="59">
        <v>18180000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18180000</v>
      </c>
      <c r="W8" s="59">
        <v>14992750</v>
      </c>
      <c r="X8" s="59">
        <v>3187250</v>
      </c>
      <c r="Y8" s="60">
        <v>21.26</v>
      </c>
      <c r="Z8" s="61">
        <v>59970999</v>
      </c>
    </row>
    <row r="9" spans="1:26" ht="13.5">
      <c r="A9" s="57" t="s">
        <v>35</v>
      </c>
      <c r="B9" s="18">
        <v>543482</v>
      </c>
      <c r="C9" s="18">
        <v>0</v>
      </c>
      <c r="D9" s="58">
        <v>455255</v>
      </c>
      <c r="E9" s="59">
        <v>455255</v>
      </c>
      <c r="F9" s="59">
        <v>168461</v>
      </c>
      <c r="G9" s="59">
        <v>6355</v>
      </c>
      <c r="H9" s="59">
        <v>48287</v>
      </c>
      <c r="I9" s="59">
        <v>223103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223103</v>
      </c>
      <c r="W9" s="59">
        <v>113814</v>
      </c>
      <c r="X9" s="59">
        <v>109289</v>
      </c>
      <c r="Y9" s="60">
        <v>96.02</v>
      </c>
      <c r="Z9" s="61">
        <v>455255</v>
      </c>
    </row>
    <row r="10" spans="1:26" ht="25.5">
      <c r="A10" s="62" t="s">
        <v>99</v>
      </c>
      <c r="B10" s="63">
        <f>SUM(B5:B9)</f>
        <v>42122121</v>
      </c>
      <c r="C10" s="63">
        <f>SUM(C5:C9)</f>
        <v>0</v>
      </c>
      <c r="D10" s="64">
        <f aca="true" t="shared" si="0" ref="D10:Z10">SUM(D5:D9)</f>
        <v>60554854</v>
      </c>
      <c r="E10" s="65">
        <f t="shared" si="0"/>
        <v>60554854</v>
      </c>
      <c r="F10" s="65">
        <f t="shared" si="0"/>
        <v>12064570</v>
      </c>
      <c r="G10" s="65">
        <f t="shared" si="0"/>
        <v>1320513</v>
      </c>
      <c r="H10" s="65">
        <f t="shared" si="0"/>
        <v>5055959</v>
      </c>
      <c r="I10" s="65">
        <f t="shared" si="0"/>
        <v>18441042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18441042</v>
      </c>
      <c r="W10" s="65">
        <f t="shared" si="0"/>
        <v>15138714</v>
      </c>
      <c r="X10" s="65">
        <f t="shared" si="0"/>
        <v>3302328</v>
      </c>
      <c r="Y10" s="66">
        <f>+IF(W10&lt;&gt;0,(X10/W10)*100,0)</f>
        <v>21.8137947516546</v>
      </c>
      <c r="Z10" s="67">
        <f t="shared" si="0"/>
        <v>60554854</v>
      </c>
    </row>
    <row r="11" spans="1:26" ht="13.5">
      <c r="A11" s="57" t="s">
        <v>36</v>
      </c>
      <c r="B11" s="18">
        <v>29509823</v>
      </c>
      <c r="C11" s="18">
        <v>0</v>
      </c>
      <c r="D11" s="58">
        <v>34410563</v>
      </c>
      <c r="E11" s="59">
        <v>34410563</v>
      </c>
      <c r="F11" s="59">
        <v>2026011</v>
      </c>
      <c r="G11" s="59">
        <v>2453330</v>
      </c>
      <c r="H11" s="59">
        <v>2671043</v>
      </c>
      <c r="I11" s="59">
        <v>7150384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7150384</v>
      </c>
      <c r="W11" s="59">
        <v>8602641</v>
      </c>
      <c r="X11" s="59">
        <v>-1452257</v>
      </c>
      <c r="Y11" s="60">
        <v>-16.88</v>
      </c>
      <c r="Z11" s="61">
        <v>34410563</v>
      </c>
    </row>
    <row r="12" spans="1:26" ht="13.5">
      <c r="A12" s="57" t="s">
        <v>37</v>
      </c>
      <c r="B12" s="18">
        <v>3318055</v>
      </c>
      <c r="C12" s="18">
        <v>0</v>
      </c>
      <c r="D12" s="58">
        <v>3239545</v>
      </c>
      <c r="E12" s="59">
        <v>3239545</v>
      </c>
      <c r="F12" s="59">
        <v>249543</v>
      </c>
      <c r="G12" s="59">
        <v>275652</v>
      </c>
      <c r="H12" s="59">
        <v>278088</v>
      </c>
      <c r="I12" s="59">
        <v>803283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803283</v>
      </c>
      <c r="W12" s="59">
        <v>809886</v>
      </c>
      <c r="X12" s="59">
        <v>-6603</v>
      </c>
      <c r="Y12" s="60">
        <v>-0.82</v>
      </c>
      <c r="Z12" s="61">
        <v>3239545</v>
      </c>
    </row>
    <row r="13" spans="1:26" ht="13.5">
      <c r="A13" s="57" t="s">
        <v>100</v>
      </c>
      <c r="B13" s="18">
        <v>3679958</v>
      </c>
      <c r="C13" s="18">
        <v>0</v>
      </c>
      <c r="D13" s="58">
        <v>3866862</v>
      </c>
      <c r="E13" s="59">
        <v>3866862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966716</v>
      </c>
      <c r="X13" s="59">
        <v>-966716</v>
      </c>
      <c r="Y13" s="60">
        <v>-100</v>
      </c>
      <c r="Z13" s="61">
        <v>3866862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22859387</v>
      </c>
      <c r="C17" s="18">
        <v>0</v>
      </c>
      <c r="D17" s="58">
        <v>21338904</v>
      </c>
      <c r="E17" s="59">
        <v>21338904</v>
      </c>
      <c r="F17" s="59">
        <v>1917227</v>
      </c>
      <c r="G17" s="59">
        <v>2994409</v>
      </c>
      <c r="H17" s="59">
        <v>2178360</v>
      </c>
      <c r="I17" s="59">
        <v>7089996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7089996</v>
      </c>
      <c r="W17" s="59">
        <v>5334726</v>
      </c>
      <c r="X17" s="59">
        <v>1755270</v>
      </c>
      <c r="Y17" s="60">
        <v>32.9</v>
      </c>
      <c r="Z17" s="61">
        <v>21338904</v>
      </c>
    </row>
    <row r="18" spans="1:26" ht="13.5">
      <c r="A18" s="69" t="s">
        <v>42</v>
      </c>
      <c r="B18" s="70">
        <f>SUM(B11:B17)</f>
        <v>59367223</v>
      </c>
      <c r="C18" s="70">
        <f>SUM(C11:C17)</f>
        <v>0</v>
      </c>
      <c r="D18" s="71">
        <f aca="true" t="shared" si="1" ref="D18:Z18">SUM(D11:D17)</f>
        <v>62855874</v>
      </c>
      <c r="E18" s="72">
        <f t="shared" si="1"/>
        <v>62855874</v>
      </c>
      <c r="F18" s="72">
        <f t="shared" si="1"/>
        <v>4192781</v>
      </c>
      <c r="G18" s="72">
        <f t="shared" si="1"/>
        <v>5723391</v>
      </c>
      <c r="H18" s="72">
        <f t="shared" si="1"/>
        <v>5127491</v>
      </c>
      <c r="I18" s="72">
        <f t="shared" si="1"/>
        <v>15043663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15043663</v>
      </c>
      <c r="W18" s="72">
        <f t="shared" si="1"/>
        <v>15713969</v>
      </c>
      <c r="X18" s="72">
        <f t="shared" si="1"/>
        <v>-670306</v>
      </c>
      <c r="Y18" s="66">
        <f>+IF(W18&lt;&gt;0,(X18/W18)*100,0)</f>
        <v>-4.2656696089956645</v>
      </c>
      <c r="Z18" s="73">
        <f t="shared" si="1"/>
        <v>62855874</v>
      </c>
    </row>
    <row r="19" spans="1:26" ht="13.5">
      <c r="A19" s="69" t="s">
        <v>43</v>
      </c>
      <c r="B19" s="74">
        <f>+B10-B18</f>
        <v>-17245102</v>
      </c>
      <c r="C19" s="74">
        <f>+C10-C18</f>
        <v>0</v>
      </c>
      <c r="D19" s="75">
        <f aca="true" t="shared" si="2" ref="D19:Z19">+D10-D18</f>
        <v>-2301020</v>
      </c>
      <c r="E19" s="76">
        <f t="shared" si="2"/>
        <v>-2301020</v>
      </c>
      <c r="F19" s="76">
        <f t="shared" si="2"/>
        <v>7871789</v>
      </c>
      <c r="G19" s="76">
        <f t="shared" si="2"/>
        <v>-4402878</v>
      </c>
      <c r="H19" s="76">
        <f t="shared" si="2"/>
        <v>-71532</v>
      </c>
      <c r="I19" s="76">
        <f t="shared" si="2"/>
        <v>3397379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3397379</v>
      </c>
      <c r="W19" s="76">
        <f>IF(E10=E18,0,W10-W18)</f>
        <v>-575255</v>
      </c>
      <c r="X19" s="76">
        <f t="shared" si="2"/>
        <v>3972634</v>
      </c>
      <c r="Y19" s="77">
        <f>+IF(W19&lt;&gt;0,(X19/W19)*100,0)</f>
        <v>-690.5866094166935</v>
      </c>
      <c r="Z19" s="78">
        <f t="shared" si="2"/>
        <v>-2301020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1269000</v>
      </c>
      <c r="H20" s="59">
        <v>0</v>
      </c>
      <c r="I20" s="59">
        <v>1269000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1269000</v>
      </c>
      <c r="W20" s="59">
        <v>0</v>
      </c>
      <c r="X20" s="59">
        <v>1269000</v>
      </c>
      <c r="Y20" s="60">
        <v>0</v>
      </c>
      <c r="Z20" s="61">
        <v>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-17245102</v>
      </c>
      <c r="C22" s="85">
        <f>SUM(C19:C21)</f>
        <v>0</v>
      </c>
      <c r="D22" s="86">
        <f aca="true" t="shared" si="3" ref="D22:Z22">SUM(D19:D21)</f>
        <v>-2301020</v>
      </c>
      <c r="E22" s="87">
        <f t="shared" si="3"/>
        <v>-2301020</v>
      </c>
      <c r="F22" s="87">
        <f t="shared" si="3"/>
        <v>7871789</v>
      </c>
      <c r="G22" s="87">
        <f t="shared" si="3"/>
        <v>-3133878</v>
      </c>
      <c r="H22" s="87">
        <f t="shared" si="3"/>
        <v>-71532</v>
      </c>
      <c r="I22" s="87">
        <f t="shared" si="3"/>
        <v>4666379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4666379</v>
      </c>
      <c r="W22" s="87">
        <f t="shared" si="3"/>
        <v>-575255</v>
      </c>
      <c r="X22" s="87">
        <f t="shared" si="3"/>
        <v>5241634</v>
      </c>
      <c r="Y22" s="88">
        <f>+IF(W22&lt;&gt;0,(X22/W22)*100,0)</f>
        <v>-911.1844312522272</v>
      </c>
      <c r="Z22" s="89">
        <f t="shared" si="3"/>
        <v>-2301020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-17245102</v>
      </c>
      <c r="C24" s="74">
        <f>SUM(C22:C23)</f>
        <v>0</v>
      </c>
      <c r="D24" s="75">
        <f aca="true" t="shared" si="4" ref="D24:Z24">SUM(D22:D23)</f>
        <v>-2301020</v>
      </c>
      <c r="E24" s="76">
        <f t="shared" si="4"/>
        <v>-2301020</v>
      </c>
      <c r="F24" s="76">
        <f t="shared" si="4"/>
        <v>7871789</v>
      </c>
      <c r="G24" s="76">
        <f t="shared" si="4"/>
        <v>-3133878</v>
      </c>
      <c r="H24" s="76">
        <f t="shared" si="4"/>
        <v>-71532</v>
      </c>
      <c r="I24" s="76">
        <f t="shared" si="4"/>
        <v>4666379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4666379</v>
      </c>
      <c r="W24" s="76">
        <f t="shared" si="4"/>
        <v>-575255</v>
      </c>
      <c r="X24" s="76">
        <f t="shared" si="4"/>
        <v>5241634</v>
      </c>
      <c r="Y24" s="77">
        <f>+IF(W24&lt;&gt;0,(X24/W24)*100,0)</f>
        <v>-911.1844312522272</v>
      </c>
      <c r="Z24" s="78">
        <f t="shared" si="4"/>
        <v>-2301020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1457514</v>
      </c>
      <c r="C27" s="21">
        <v>0</v>
      </c>
      <c r="D27" s="98">
        <v>4346000</v>
      </c>
      <c r="E27" s="99">
        <v>4346000</v>
      </c>
      <c r="F27" s="99">
        <v>0</v>
      </c>
      <c r="G27" s="99">
        <v>0</v>
      </c>
      <c r="H27" s="99">
        <v>39260</v>
      </c>
      <c r="I27" s="99">
        <v>39260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39260</v>
      </c>
      <c r="W27" s="99">
        <v>1086500</v>
      </c>
      <c r="X27" s="99">
        <v>-1047240</v>
      </c>
      <c r="Y27" s="100">
        <v>-96.39</v>
      </c>
      <c r="Z27" s="101">
        <v>4346000</v>
      </c>
    </row>
    <row r="28" spans="1:26" ht="13.5">
      <c r="A28" s="102" t="s">
        <v>44</v>
      </c>
      <c r="B28" s="18">
        <v>1457514</v>
      </c>
      <c r="C28" s="18">
        <v>0</v>
      </c>
      <c r="D28" s="58">
        <v>4346000</v>
      </c>
      <c r="E28" s="59">
        <v>4346000</v>
      </c>
      <c r="F28" s="59">
        <v>0</v>
      </c>
      <c r="G28" s="59">
        <v>0</v>
      </c>
      <c r="H28" s="59">
        <v>39260</v>
      </c>
      <c r="I28" s="59">
        <v>39260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39260</v>
      </c>
      <c r="W28" s="59">
        <v>1086500</v>
      </c>
      <c r="X28" s="59">
        <v>-1047240</v>
      </c>
      <c r="Y28" s="60">
        <v>-96.39</v>
      </c>
      <c r="Z28" s="61">
        <v>4346000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1457514</v>
      </c>
      <c r="C32" s="21">
        <f>SUM(C28:C31)</f>
        <v>0</v>
      </c>
      <c r="D32" s="98">
        <f aca="true" t="shared" si="5" ref="D32:Z32">SUM(D28:D31)</f>
        <v>4346000</v>
      </c>
      <c r="E32" s="99">
        <f t="shared" si="5"/>
        <v>4346000</v>
      </c>
      <c r="F32" s="99">
        <f t="shared" si="5"/>
        <v>0</v>
      </c>
      <c r="G32" s="99">
        <f t="shared" si="5"/>
        <v>0</v>
      </c>
      <c r="H32" s="99">
        <f t="shared" si="5"/>
        <v>39260</v>
      </c>
      <c r="I32" s="99">
        <f t="shared" si="5"/>
        <v>39260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39260</v>
      </c>
      <c r="W32" s="99">
        <f t="shared" si="5"/>
        <v>1086500</v>
      </c>
      <c r="X32" s="99">
        <f t="shared" si="5"/>
        <v>-1047240</v>
      </c>
      <c r="Y32" s="100">
        <f>+IF(W32&lt;&gt;0,(X32/W32)*100,0)</f>
        <v>-96.3865623561896</v>
      </c>
      <c r="Z32" s="101">
        <f t="shared" si="5"/>
        <v>4346000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21108477</v>
      </c>
      <c r="C35" s="18">
        <v>0</v>
      </c>
      <c r="D35" s="58">
        <v>23226548</v>
      </c>
      <c r="E35" s="59">
        <v>23226548</v>
      </c>
      <c r="F35" s="59">
        <v>27769426</v>
      </c>
      <c r="G35" s="59">
        <v>24915485</v>
      </c>
      <c r="H35" s="59">
        <v>24865288</v>
      </c>
      <c r="I35" s="59">
        <v>24865288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24865288</v>
      </c>
      <c r="W35" s="59">
        <v>5806637</v>
      </c>
      <c r="X35" s="59">
        <v>19058651</v>
      </c>
      <c r="Y35" s="60">
        <v>328.22</v>
      </c>
      <c r="Z35" s="61">
        <v>23226548</v>
      </c>
    </row>
    <row r="36" spans="1:26" ht="13.5">
      <c r="A36" s="57" t="s">
        <v>53</v>
      </c>
      <c r="B36" s="18">
        <v>20796757</v>
      </c>
      <c r="C36" s="18">
        <v>0</v>
      </c>
      <c r="D36" s="58">
        <v>21124156</v>
      </c>
      <c r="E36" s="59">
        <v>21124156</v>
      </c>
      <c r="F36" s="59">
        <v>22355640</v>
      </c>
      <c r="G36" s="59">
        <v>20922214</v>
      </c>
      <c r="H36" s="59">
        <v>20962083</v>
      </c>
      <c r="I36" s="59">
        <v>20962083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20962083</v>
      </c>
      <c r="W36" s="59">
        <v>5281039</v>
      </c>
      <c r="X36" s="59">
        <v>15681044</v>
      </c>
      <c r="Y36" s="60">
        <v>296.93</v>
      </c>
      <c r="Z36" s="61">
        <v>21124156</v>
      </c>
    </row>
    <row r="37" spans="1:26" ht="13.5">
      <c r="A37" s="57" t="s">
        <v>54</v>
      </c>
      <c r="B37" s="18">
        <v>7935735</v>
      </c>
      <c r="C37" s="18">
        <v>0</v>
      </c>
      <c r="D37" s="58">
        <v>15160021</v>
      </c>
      <c r="E37" s="59">
        <v>15160021</v>
      </c>
      <c r="F37" s="59">
        <v>6665742</v>
      </c>
      <c r="G37" s="59">
        <v>7804646</v>
      </c>
      <c r="H37" s="59">
        <v>3807692</v>
      </c>
      <c r="I37" s="59">
        <v>3807692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3807692</v>
      </c>
      <c r="W37" s="59">
        <v>3790005</v>
      </c>
      <c r="X37" s="59">
        <v>17687</v>
      </c>
      <c r="Y37" s="60">
        <v>0.47</v>
      </c>
      <c r="Z37" s="61">
        <v>15160021</v>
      </c>
    </row>
    <row r="38" spans="1:26" ht="13.5">
      <c r="A38" s="57" t="s">
        <v>55</v>
      </c>
      <c r="B38" s="18">
        <v>865000</v>
      </c>
      <c r="C38" s="18">
        <v>0</v>
      </c>
      <c r="D38" s="58">
        <v>579422</v>
      </c>
      <c r="E38" s="59">
        <v>579422</v>
      </c>
      <c r="F38" s="59">
        <v>87160</v>
      </c>
      <c r="G38" s="59">
        <v>87160</v>
      </c>
      <c r="H38" s="59">
        <v>87160</v>
      </c>
      <c r="I38" s="59">
        <v>87160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87160</v>
      </c>
      <c r="W38" s="59">
        <v>144856</v>
      </c>
      <c r="X38" s="59">
        <v>-57696</v>
      </c>
      <c r="Y38" s="60">
        <v>-39.83</v>
      </c>
      <c r="Z38" s="61">
        <v>579422</v>
      </c>
    </row>
    <row r="39" spans="1:26" ht="13.5">
      <c r="A39" s="57" t="s">
        <v>56</v>
      </c>
      <c r="B39" s="18">
        <v>33104499</v>
      </c>
      <c r="C39" s="18">
        <v>0</v>
      </c>
      <c r="D39" s="58">
        <v>28611261</v>
      </c>
      <c r="E39" s="59">
        <v>28611261</v>
      </c>
      <c r="F39" s="59">
        <v>43372164</v>
      </c>
      <c r="G39" s="59">
        <v>37945893</v>
      </c>
      <c r="H39" s="59">
        <v>41932519</v>
      </c>
      <c r="I39" s="59">
        <v>41932519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41932519</v>
      </c>
      <c r="W39" s="59">
        <v>7152815</v>
      </c>
      <c r="X39" s="59">
        <v>34779704</v>
      </c>
      <c r="Y39" s="60">
        <v>486.24</v>
      </c>
      <c r="Z39" s="61">
        <v>28611261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-12348815</v>
      </c>
      <c r="C42" s="18">
        <v>0</v>
      </c>
      <c r="D42" s="58">
        <v>2196420</v>
      </c>
      <c r="E42" s="59">
        <v>2196420</v>
      </c>
      <c r="F42" s="59">
        <v>7864068</v>
      </c>
      <c r="G42" s="59">
        <v>-3150041</v>
      </c>
      <c r="H42" s="59">
        <v>-80185</v>
      </c>
      <c r="I42" s="59">
        <v>4633842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4633842</v>
      </c>
      <c r="W42" s="59">
        <v>-2962024</v>
      </c>
      <c r="X42" s="59">
        <v>7595866</v>
      </c>
      <c r="Y42" s="60">
        <v>-256.44</v>
      </c>
      <c r="Z42" s="61">
        <v>2196420</v>
      </c>
    </row>
    <row r="43" spans="1:26" ht="13.5">
      <c r="A43" s="57" t="s">
        <v>59</v>
      </c>
      <c r="B43" s="18">
        <v>3105793</v>
      </c>
      <c r="C43" s="18">
        <v>0</v>
      </c>
      <c r="D43" s="58">
        <v>-3746000</v>
      </c>
      <c r="E43" s="59">
        <v>-3746000</v>
      </c>
      <c r="F43" s="59">
        <v>-7000000</v>
      </c>
      <c r="G43" s="59">
        <v>4003156</v>
      </c>
      <c r="H43" s="59">
        <v>487595</v>
      </c>
      <c r="I43" s="59">
        <v>-2509249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-2509249</v>
      </c>
      <c r="W43" s="59">
        <v>-1440000</v>
      </c>
      <c r="X43" s="59">
        <v>-1069249</v>
      </c>
      <c r="Y43" s="60">
        <v>74.25</v>
      </c>
      <c r="Z43" s="61">
        <v>-3746000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1819068</v>
      </c>
      <c r="C45" s="21">
        <v>0</v>
      </c>
      <c r="D45" s="98">
        <v>-1549583</v>
      </c>
      <c r="E45" s="99">
        <v>-1549583</v>
      </c>
      <c r="F45" s="99">
        <v>2681533</v>
      </c>
      <c r="G45" s="99">
        <v>3534648</v>
      </c>
      <c r="H45" s="99">
        <v>3942058</v>
      </c>
      <c r="I45" s="99">
        <v>3942058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3942058</v>
      </c>
      <c r="W45" s="99">
        <v>-4402027</v>
      </c>
      <c r="X45" s="99">
        <v>8344085</v>
      </c>
      <c r="Y45" s="100">
        <v>-189.55</v>
      </c>
      <c r="Z45" s="101">
        <v>-1549583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95204</v>
      </c>
      <c r="C49" s="51">
        <v>0</v>
      </c>
      <c r="D49" s="128">
        <v>85052</v>
      </c>
      <c r="E49" s="53">
        <v>41051</v>
      </c>
      <c r="F49" s="53">
        <v>0</v>
      </c>
      <c r="G49" s="53">
        <v>0</v>
      </c>
      <c r="H49" s="53">
        <v>0</v>
      </c>
      <c r="I49" s="53">
        <v>92876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33098</v>
      </c>
      <c r="W49" s="53">
        <v>30622</v>
      </c>
      <c r="X49" s="53">
        <v>1205632</v>
      </c>
      <c r="Y49" s="53">
        <v>0</v>
      </c>
      <c r="Z49" s="129">
        <v>1583535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44118</v>
      </c>
      <c r="E51" s="53">
        <v>45179</v>
      </c>
      <c r="F51" s="53">
        <v>0</v>
      </c>
      <c r="G51" s="53">
        <v>0</v>
      </c>
      <c r="H51" s="53">
        <v>0</v>
      </c>
      <c r="I51" s="53">
        <v>93377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15149</v>
      </c>
      <c r="W51" s="53">
        <v>25000</v>
      </c>
      <c r="X51" s="53">
        <v>13347</v>
      </c>
      <c r="Y51" s="53">
        <v>17107</v>
      </c>
      <c r="Z51" s="129">
        <v>253277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100.05577244841048</v>
      </c>
      <c r="E58" s="7">
        <f t="shared" si="6"/>
        <v>100.05577244841048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100.03717472118959</v>
      </c>
      <c r="X58" s="7">
        <f t="shared" si="6"/>
        <v>0</v>
      </c>
      <c r="Y58" s="7">
        <f t="shared" si="6"/>
        <v>0</v>
      </c>
      <c r="Z58" s="8">
        <f t="shared" si="6"/>
        <v>100.05577244841048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100.05577244841048</v>
      </c>
      <c r="E66" s="16">
        <f t="shared" si="7"/>
        <v>100.05577244841048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100.03717472118959</v>
      </c>
      <c r="X66" s="16">
        <f t="shared" si="7"/>
        <v>0</v>
      </c>
      <c r="Y66" s="16">
        <f t="shared" si="7"/>
        <v>0</v>
      </c>
      <c r="Z66" s="17">
        <f t="shared" si="7"/>
        <v>100.05577244841048</v>
      </c>
    </row>
    <row r="67" spans="1:26" ht="13.5" hidden="1">
      <c r="A67" s="40" t="s">
        <v>113</v>
      </c>
      <c r="B67" s="23">
        <v>49541</v>
      </c>
      <c r="C67" s="23"/>
      <c r="D67" s="24">
        <v>10758</v>
      </c>
      <c r="E67" s="25">
        <v>10758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>
        <v>2690</v>
      </c>
      <c r="X67" s="25"/>
      <c r="Y67" s="24"/>
      <c r="Z67" s="26">
        <v>10758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107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108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109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110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>
        <v>49541</v>
      </c>
      <c r="C75" s="27"/>
      <c r="D75" s="28">
        <v>10758</v>
      </c>
      <c r="E75" s="29">
        <v>10758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2690</v>
      </c>
      <c r="X75" s="29"/>
      <c r="Y75" s="28"/>
      <c r="Z75" s="30">
        <v>10758</v>
      </c>
    </row>
    <row r="76" spans="1:26" ht="13.5" hidden="1">
      <c r="A76" s="41" t="s">
        <v>114</v>
      </c>
      <c r="B76" s="31"/>
      <c r="C76" s="31"/>
      <c r="D76" s="32">
        <v>10764</v>
      </c>
      <c r="E76" s="33">
        <v>10764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>
        <v>2691</v>
      </c>
      <c r="X76" s="33"/>
      <c r="Y76" s="32"/>
      <c r="Z76" s="34">
        <v>10764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107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108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109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110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>
        <v>10764</v>
      </c>
      <c r="E84" s="29">
        <v>10764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2691</v>
      </c>
      <c r="X84" s="29"/>
      <c r="Y84" s="28"/>
      <c r="Z84" s="30">
        <v>10764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10980000</v>
      </c>
      <c r="E5" s="59">
        <v>10980000</v>
      </c>
      <c r="F5" s="59">
        <v>1541912</v>
      </c>
      <c r="G5" s="59">
        <v>1497180</v>
      </c>
      <c r="H5" s="59">
        <v>1516695</v>
      </c>
      <c r="I5" s="59">
        <v>4555787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4555787</v>
      </c>
      <c r="W5" s="59">
        <v>2745000</v>
      </c>
      <c r="X5" s="59">
        <v>1810787</v>
      </c>
      <c r="Y5" s="60">
        <v>65.97</v>
      </c>
      <c r="Z5" s="61">
        <v>10980000</v>
      </c>
    </row>
    <row r="6" spans="1:26" ht="13.5">
      <c r="A6" s="57" t="s">
        <v>32</v>
      </c>
      <c r="B6" s="18">
        <v>0</v>
      </c>
      <c r="C6" s="18">
        <v>0</v>
      </c>
      <c r="D6" s="58">
        <v>70256000</v>
      </c>
      <c r="E6" s="59">
        <v>70256000</v>
      </c>
      <c r="F6" s="59">
        <v>2970049</v>
      </c>
      <c r="G6" s="59">
        <v>4993209</v>
      </c>
      <c r="H6" s="59">
        <v>4025244</v>
      </c>
      <c r="I6" s="59">
        <v>11988502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11988502</v>
      </c>
      <c r="W6" s="59">
        <v>17564000</v>
      </c>
      <c r="X6" s="59">
        <v>-5575498</v>
      </c>
      <c r="Y6" s="60">
        <v>-31.74</v>
      </c>
      <c r="Z6" s="61">
        <v>70256000</v>
      </c>
    </row>
    <row r="7" spans="1:26" ht="13.5">
      <c r="A7" s="57" t="s">
        <v>33</v>
      </c>
      <c r="B7" s="18">
        <v>0</v>
      </c>
      <c r="C7" s="18">
        <v>0</v>
      </c>
      <c r="D7" s="58">
        <v>339000</v>
      </c>
      <c r="E7" s="59">
        <v>339000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84750</v>
      </c>
      <c r="X7" s="59">
        <v>-84750</v>
      </c>
      <c r="Y7" s="60">
        <v>-100</v>
      </c>
      <c r="Z7" s="61">
        <v>339000</v>
      </c>
    </row>
    <row r="8" spans="1:26" ht="13.5">
      <c r="A8" s="57" t="s">
        <v>34</v>
      </c>
      <c r="B8" s="18">
        <v>0</v>
      </c>
      <c r="C8" s="18">
        <v>0</v>
      </c>
      <c r="D8" s="58">
        <v>86121000</v>
      </c>
      <c r="E8" s="59">
        <v>86121000</v>
      </c>
      <c r="F8" s="59">
        <v>34409000</v>
      </c>
      <c r="G8" s="59">
        <v>1290000</v>
      </c>
      <c r="H8" s="59">
        <v>0</v>
      </c>
      <c r="I8" s="59">
        <v>35699000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35699000</v>
      </c>
      <c r="W8" s="59">
        <v>21530250</v>
      </c>
      <c r="X8" s="59">
        <v>14168750</v>
      </c>
      <c r="Y8" s="60">
        <v>65.81</v>
      </c>
      <c r="Z8" s="61">
        <v>86121000</v>
      </c>
    </row>
    <row r="9" spans="1:26" ht="13.5">
      <c r="A9" s="57" t="s">
        <v>35</v>
      </c>
      <c r="B9" s="18">
        <v>0</v>
      </c>
      <c r="C9" s="18">
        <v>0</v>
      </c>
      <c r="D9" s="58">
        <v>21205000</v>
      </c>
      <c r="E9" s="59">
        <v>21205000</v>
      </c>
      <c r="F9" s="59">
        <v>3552664</v>
      </c>
      <c r="G9" s="59">
        <v>2970812</v>
      </c>
      <c r="H9" s="59">
        <v>2421884</v>
      </c>
      <c r="I9" s="59">
        <v>8945360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8945360</v>
      </c>
      <c r="W9" s="59">
        <v>5301250</v>
      </c>
      <c r="X9" s="59">
        <v>3644110</v>
      </c>
      <c r="Y9" s="60">
        <v>68.74</v>
      </c>
      <c r="Z9" s="61">
        <v>21205000</v>
      </c>
    </row>
    <row r="10" spans="1:26" ht="25.5">
      <c r="A10" s="62" t="s">
        <v>99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188901000</v>
      </c>
      <c r="E10" s="65">
        <f t="shared" si="0"/>
        <v>188901000</v>
      </c>
      <c r="F10" s="65">
        <f t="shared" si="0"/>
        <v>42473625</v>
      </c>
      <c r="G10" s="65">
        <f t="shared" si="0"/>
        <v>10751201</v>
      </c>
      <c r="H10" s="65">
        <f t="shared" si="0"/>
        <v>7963823</v>
      </c>
      <c r="I10" s="65">
        <f t="shared" si="0"/>
        <v>61188649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61188649</v>
      </c>
      <c r="W10" s="65">
        <f t="shared" si="0"/>
        <v>47225250</v>
      </c>
      <c r="X10" s="65">
        <f t="shared" si="0"/>
        <v>13963399</v>
      </c>
      <c r="Y10" s="66">
        <f>+IF(W10&lt;&gt;0,(X10/W10)*100,0)</f>
        <v>29.5676550150608</v>
      </c>
      <c r="Z10" s="67">
        <f t="shared" si="0"/>
        <v>188901000</v>
      </c>
    </row>
    <row r="11" spans="1:26" ht="13.5">
      <c r="A11" s="57" t="s">
        <v>36</v>
      </c>
      <c r="B11" s="18">
        <v>0</v>
      </c>
      <c r="C11" s="18">
        <v>0</v>
      </c>
      <c r="D11" s="58">
        <v>67506000</v>
      </c>
      <c r="E11" s="59">
        <v>67506000</v>
      </c>
      <c r="F11" s="59">
        <v>4173019</v>
      </c>
      <c r="G11" s="59">
        <v>4147341</v>
      </c>
      <c r="H11" s="59">
        <v>5766529</v>
      </c>
      <c r="I11" s="59">
        <v>14086889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14086889</v>
      </c>
      <c r="W11" s="59">
        <v>16876500</v>
      </c>
      <c r="X11" s="59">
        <v>-2789611</v>
      </c>
      <c r="Y11" s="60">
        <v>-16.53</v>
      </c>
      <c r="Z11" s="61">
        <v>67506000</v>
      </c>
    </row>
    <row r="12" spans="1:26" ht="13.5">
      <c r="A12" s="57" t="s">
        <v>37</v>
      </c>
      <c r="B12" s="18">
        <v>0</v>
      </c>
      <c r="C12" s="18">
        <v>0</v>
      </c>
      <c r="D12" s="58">
        <v>6285000</v>
      </c>
      <c r="E12" s="59">
        <v>6285000</v>
      </c>
      <c r="F12" s="59">
        <v>351044</v>
      </c>
      <c r="G12" s="59">
        <v>292420</v>
      </c>
      <c r="H12" s="59">
        <v>298420</v>
      </c>
      <c r="I12" s="59">
        <v>941884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941884</v>
      </c>
      <c r="W12" s="59">
        <v>1571250</v>
      </c>
      <c r="X12" s="59">
        <v>-629366</v>
      </c>
      <c r="Y12" s="60">
        <v>-40.06</v>
      </c>
      <c r="Z12" s="61">
        <v>6285000</v>
      </c>
    </row>
    <row r="13" spans="1:26" ht="13.5">
      <c r="A13" s="57" t="s">
        <v>100</v>
      </c>
      <c r="B13" s="18">
        <v>0</v>
      </c>
      <c r="C13" s="18">
        <v>0</v>
      </c>
      <c r="D13" s="58">
        <v>2006000</v>
      </c>
      <c r="E13" s="59">
        <v>2006000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501500</v>
      </c>
      <c r="X13" s="59">
        <v>-501500</v>
      </c>
      <c r="Y13" s="60">
        <v>-100</v>
      </c>
      <c r="Z13" s="61">
        <v>2006000</v>
      </c>
    </row>
    <row r="14" spans="1:26" ht="13.5">
      <c r="A14" s="57" t="s">
        <v>38</v>
      </c>
      <c r="B14" s="18">
        <v>0</v>
      </c>
      <c r="C14" s="18">
        <v>0</v>
      </c>
      <c r="D14" s="58">
        <v>424000</v>
      </c>
      <c r="E14" s="59">
        <v>424000</v>
      </c>
      <c r="F14" s="59">
        <v>0</v>
      </c>
      <c r="G14" s="59">
        <v>0</v>
      </c>
      <c r="H14" s="59">
        <v>230337</v>
      </c>
      <c r="I14" s="59">
        <v>230337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230337</v>
      </c>
      <c r="W14" s="59">
        <v>106000</v>
      </c>
      <c r="X14" s="59">
        <v>124337</v>
      </c>
      <c r="Y14" s="60">
        <v>117.3</v>
      </c>
      <c r="Z14" s="61">
        <v>424000</v>
      </c>
    </row>
    <row r="15" spans="1:26" ht="13.5">
      <c r="A15" s="57" t="s">
        <v>39</v>
      </c>
      <c r="B15" s="18">
        <v>0</v>
      </c>
      <c r="C15" s="18">
        <v>0</v>
      </c>
      <c r="D15" s="58">
        <v>27415750</v>
      </c>
      <c r="E15" s="59">
        <v>27415750</v>
      </c>
      <c r="F15" s="59">
        <v>77541</v>
      </c>
      <c r="G15" s="59">
        <v>24918</v>
      </c>
      <c r="H15" s="59">
        <v>642338</v>
      </c>
      <c r="I15" s="59">
        <v>744797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744797</v>
      </c>
      <c r="W15" s="59">
        <v>6853938</v>
      </c>
      <c r="X15" s="59">
        <v>-6109141</v>
      </c>
      <c r="Y15" s="60">
        <v>-89.13</v>
      </c>
      <c r="Z15" s="61">
        <v>27415750</v>
      </c>
    </row>
    <row r="16" spans="1:26" ht="13.5">
      <c r="A16" s="68" t="s">
        <v>40</v>
      </c>
      <c r="B16" s="18">
        <v>0</v>
      </c>
      <c r="C16" s="18">
        <v>0</v>
      </c>
      <c r="D16" s="58">
        <v>18239095</v>
      </c>
      <c r="E16" s="59">
        <v>18239095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4559774</v>
      </c>
      <c r="X16" s="59">
        <v>-4559774</v>
      </c>
      <c r="Y16" s="60">
        <v>-100</v>
      </c>
      <c r="Z16" s="61">
        <v>18239095</v>
      </c>
    </row>
    <row r="17" spans="1:26" ht="13.5">
      <c r="A17" s="57" t="s">
        <v>41</v>
      </c>
      <c r="B17" s="18">
        <v>0</v>
      </c>
      <c r="C17" s="18">
        <v>0</v>
      </c>
      <c r="D17" s="58">
        <v>61247000</v>
      </c>
      <c r="E17" s="59">
        <v>61247000</v>
      </c>
      <c r="F17" s="59">
        <v>991382</v>
      </c>
      <c r="G17" s="59">
        <v>1758525</v>
      </c>
      <c r="H17" s="59">
        <v>336117</v>
      </c>
      <c r="I17" s="59">
        <v>3086024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3086024</v>
      </c>
      <c r="W17" s="59">
        <v>15311750</v>
      </c>
      <c r="X17" s="59">
        <v>-12225726</v>
      </c>
      <c r="Y17" s="60">
        <v>-79.85</v>
      </c>
      <c r="Z17" s="61">
        <v>61247000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183122845</v>
      </c>
      <c r="E18" s="72">
        <f t="shared" si="1"/>
        <v>183122845</v>
      </c>
      <c r="F18" s="72">
        <f t="shared" si="1"/>
        <v>5592986</v>
      </c>
      <c r="G18" s="72">
        <f t="shared" si="1"/>
        <v>6223204</v>
      </c>
      <c r="H18" s="72">
        <f t="shared" si="1"/>
        <v>7273741</v>
      </c>
      <c r="I18" s="72">
        <f t="shared" si="1"/>
        <v>19089931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19089931</v>
      </c>
      <c r="W18" s="72">
        <f t="shared" si="1"/>
        <v>45780712</v>
      </c>
      <c r="X18" s="72">
        <f t="shared" si="1"/>
        <v>-26690781</v>
      </c>
      <c r="Y18" s="66">
        <f>+IF(W18&lt;&gt;0,(X18/W18)*100,0)</f>
        <v>-58.30136717838727</v>
      </c>
      <c r="Z18" s="73">
        <f t="shared" si="1"/>
        <v>183122845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5778155</v>
      </c>
      <c r="E19" s="76">
        <f t="shared" si="2"/>
        <v>5778155</v>
      </c>
      <c r="F19" s="76">
        <f t="shared" si="2"/>
        <v>36880639</v>
      </c>
      <c r="G19" s="76">
        <f t="shared" si="2"/>
        <v>4527997</v>
      </c>
      <c r="H19" s="76">
        <f t="shared" si="2"/>
        <v>690082</v>
      </c>
      <c r="I19" s="76">
        <f t="shared" si="2"/>
        <v>42098718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42098718</v>
      </c>
      <c r="W19" s="76">
        <f>IF(E10=E18,0,W10-W18)</f>
        <v>1444538</v>
      </c>
      <c r="X19" s="76">
        <f t="shared" si="2"/>
        <v>40654180</v>
      </c>
      <c r="Y19" s="77">
        <f>+IF(W19&lt;&gt;0,(X19/W19)*100,0)</f>
        <v>2814.337871347102</v>
      </c>
      <c r="Z19" s="78">
        <f t="shared" si="2"/>
        <v>5778155</v>
      </c>
    </row>
    <row r="20" spans="1:26" ht="13.5">
      <c r="A20" s="57" t="s">
        <v>44</v>
      </c>
      <c r="B20" s="18">
        <v>0</v>
      </c>
      <c r="C20" s="18">
        <v>0</v>
      </c>
      <c r="D20" s="58">
        <v>55271000</v>
      </c>
      <c r="E20" s="59">
        <v>55271000</v>
      </c>
      <c r="F20" s="59">
        <v>0</v>
      </c>
      <c r="G20" s="59">
        <v>400000</v>
      </c>
      <c r="H20" s="59">
        <v>0</v>
      </c>
      <c r="I20" s="59">
        <v>400000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400000</v>
      </c>
      <c r="W20" s="59">
        <v>13817750</v>
      </c>
      <c r="X20" s="59">
        <v>-13417750</v>
      </c>
      <c r="Y20" s="60">
        <v>-97.11</v>
      </c>
      <c r="Z20" s="61">
        <v>55271000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61049155</v>
      </c>
      <c r="E22" s="87">
        <f t="shared" si="3"/>
        <v>61049155</v>
      </c>
      <c r="F22" s="87">
        <f t="shared" si="3"/>
        <v>36880639</v>
      </c>
      <c r="G22" s="87">
        <f t="shared" si="3"/>
        <v>4927997</v>
      </c>
      <c r="H22" s="87">
        <f t="shared" si="3"/>
        <v>690082</v>
      </c>
      <c r="I22" s="87">
        <f t="shared" si="3"/>
        <v>42498718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42498718</v>
      </c>
      <c r="W22" s="87">
        <f t="shared" si="3"/>
        <v>15262288</v>
      </c>
      <c r="X22" s="87">
        <f t="shared" si="3"/>
        <v>27236430</v>
      </c>
      <c r="Y22" s="88">
        <f>+IF(W22&lt;&gt;0,(X22/W22)*100,0)</f>
        <v>178.4557466088964</v>
      </c>
      <c r="Z22" s="89">
        <f t="shared" si="3"/>
        <v>61049155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61049155</v>
      </c>
      <c r="E24" s="76">
        <f t="shared" si="4"/>
        <v>61049155</v>
      </c>
      <c r="F24" s="76">
        <f t="shared" si="4"/>
        <v>36880639</v>
      </c>
      <c r="G24" s="76">
        <f t="shared" si="4"/>
        <v>4927997</v>
      </c>
      <c r="H24" s="76">
        <f t="shared" si="4"/>
        <v>690082</v>
      </c>
      <c r="I24" s="76">
        <f t="shared" si="4"/>
        <v>42498718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42498718</v>
      </c>
      <c r="W24" s="76">
        <f t="shared" si="4"/>
        <v>15262288</v>
      </c>
      <c r="X24" s="76">
        <f t="shared" si="4"/>
        <v>27236430</v>
      </c>
      <c r="Y24" s="77">
        <f>+IF(W24&lt;&gt;0,(X24/W24)*100,0)</f>
        <v>178.4557466088964</v>
      </c>
      <c r="Z24" s="78">
        <f t="shared" si="4"/>
        <v>61049155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61046052</v>
      </c>
      <c r="E27" s="99">
        <v>61046052</v>
      </c>
      <c r="F27" s="99">
        <v>815930</v>
      </c>
      <c r="G27" s="99">
        <v>1721443</v>
      </c>
      <c r="H27" s="99">
        <v>474328</v>
      </c>
      <c r="I27" s="99">
        <v>3011701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3011701</v>
      </c>
      <c r="W27" s="99">
        <v>15261513</v>
      </c>
      <c r="X27" s="99">
        <v>-12249812</v>
      </c>
      <c r="Y27" s="100">
        <v>-80.27</v>
      </c>
      <c r="Z27" s="101">
        <v>61046052</v>
      </c>
    </row>
    <row r="28" spans="1:26" ht="13.5">
      <c r="A28" s="102" t="s">
        <v>44</v>
      </c>
      <c r="B28" s="18">
        <v>0</v>
      </c>
      <c r="C28" s="18">
        <v>0</v>
      </c>
      <c r="D28" s="58">
        <v>55271317</v>
      </c>
      <c r="E28" s="59">
        <v>55271317</v>
      </c>
      <c r="F28" s="59">
        <v>815930</v>
      </c>
      <c r="G28" s="59">
        <v>1721443</v>
      </c>
      <c r="H28" s="59">
        <v>474328</v>
      </c>
      <c r="I28" s="59">
        <v>3011701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3011701</v>
      </c>
      <c r="W28" s="59">
        <v>13817829</v>
      </c>
      <c r="X28" s="59">
        <v>-10806128</v>
      </c>
      <c r="Y28" s="60">
        <v>-78.2</v>
      </c>
      <c r="Z28" s="61">
        <v>55271317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5774735</v>
      </c>
      <c r="E31" s="59">
        <v>5774735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1443684</v>
      </c>
      <c r="X31" s="59">
        <v>-1443684</v>
      </c>
      <c r="Y31" s="60">
        <v>-100</v>
      </c>
      <c r="Z31" s="61">
        <v>5774735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61046052</v>
      </c>
      <c r="E32" s="99">
        <f t="shared" si="5"/>
        <v>61046052</v>
      </c>
      <c r="F32" s="99">
        <f t="shared" si="5"/>
        <v>815930</v>
      </c>
      <c r="G32" s="99">
        <f t="shared" si="5"/>
        <v>1721443</v>
      </c>
      <c r="H32" s="99">
        <f t="shared" si="5"/>
        <v>474328</v>
      </c>
      <c r="I32" s="99">
        <f t="shared" si="5"/>
        <v>3011701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3011701</v>
      </c>
      <c r="W32" s="99">
        <f t="shared" si="5"/>
        <v>15261513</v>
      </c>
      <c r="X32" s="99">
        <f t="shared" si="5"/>
        <v>-12249812</v>
      </c>
      <c r="Y32" s="100">
        <f>+IF(W32&lt;&gt;0,(X32/W32)*100,0)</f>
        <v>-80.26603915352298</v>
      </c>
      <c r="Z32" s="101">
        <f t="shared" si="5"/>
        <v>61046052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7327000</v>
      </c>
      <c r="E35" s="59">
        <v>7327000</v>
      </c>
      <c r="F35" s="59">
        <v>213223951</v>
      </c>
      <c r="G35" s="59">
        <v>207614976</v>
      </c>
      <c r="H35" s="59">
        <v>120775714</v>
      </c>
      <c r="I35" s="59">
        <v>120775714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120775714</v>
      </c>
      <c r="W35" s="59">
        <v>1831750</v>
      </c>
      <c r="X35" s="59">
        <v>118943964</v>
      </c>
      <c r="Y35" s="60">
        <v>6493.46</v>
      </c>
      <c r="Z35" s="61">
        <v>7327000</v>
      </c>
    </row>
    <row r="36" spans="1:26" ht="13.5">
      <c r="A36" s="57" t="s">
        <v>53</v>
      </c>
      <c r="B36" s="18">
        <v>0</v>
      </c>
      <c r="C36" s="18">
        <v>0</v>
      </c>
      <c r="D36" s="58">
        <v>192283000</v>
      </c>
      <c r="E36" s="59">
        <v>192283000</v>
      </c>
      <c r="F36" s="59">
        <v>583042596</v>
      </c>
      <c r="G36" s="59">
        <v>586300370</v>
      </c>
      <c r="H36" s="59">
        <v>574825787</v>
      </c>
      <c r="I36" s="59">
        <v>574825787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574825787</v>
      </c>
      <c r="W36" s="59">
        <v>48070750</v>
      </c>
      <c r="X36" s="59">
        <v>526755037</v>
      </c>
      <c r="Y36" s="60">
        <v>1095.79</v>
      </c>
      <c r="Z36" s="61">
        <v>192283000</v>
      </c>
    </row>
    <row r="37" spans="1:26" ht="13.5">
      <c r="A37" s="57" t="s">
        <v>54</v>
      </c>
      <c r="B37" s="18">
        <v>0</v>
      </c>
      <c r="C37" s="18">
        <v>0</v>
      </c>
      <c r="D37" s="58">
        <v>62384000</v>
      </c>
      <c r="E37" s="59">
        <v>62384000</v>
      </c>
      <c r="F37" s="59">
        <v>159077674</v>
      </c>
      <c r="G37" s="59">
        <v>175790691</v>
      </c>
      <c r="H37" s="59">
        <v>54440018</v>
      </c>
      <c r="I37" s="59">
        <v>54440018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54440018</v>
      </c>
      <c r="W37" s="59">
        <v>15596000</v>
      </c>
      <c r="X37" s="59">
        <v>38844018</v>
      </c>
      <c r="Y37" s="60">
        <v>249.06</v>
      </c>
      <c r="Z37" s="61">
        <v>62384000</v>
      </c>
    </row>
    <row r="38" spans="1:26" ht="13.5">
      <c r="A38" s="57" t="s">
        <v>55</v>
      </c>
      <c r="B38" s="18">
        <v>0</v>
      </c>
      <c r="C38" s="18">
        <v>0</v>
      </c>
      <c r="D38" s="58">
        <v>8584000</v>
      </c>
      <c r="E38" s="59">
        <v>8584000</v>
      </c>
      <c r="F38" s="59">
        <v>15790242</v>
      </c>
      <c r="G38" s="59">
        <v>16663966</v>
      </c>
      <c r="H38" s="59">
        <v>15725290</v>
      </c>
      <c r="I38" s="59">
        <v>15725290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15725290</v>
      </c>
      <c r="W38" s="59">
        <v>2146000</v>
      </c>
      <c r="X38" s="59">
        <v>13579290</v>
      </c>
      <c r="Y38" s="60">
        <v>632.77</v>
      </c>
      <c r="Z38" s="61">
        <v>8584000</v>
      </c>
    </row>
    <row r="39" spans="1:26" ht="13.5">
      <c r="A39" s="57" t="s">
        <v>56</v>
      </c>
      <c r="B39" s="18">
        <v>0</v>
      </c>
      <c r="C39" s="18">
        <v>0</v>
      </c>
      <c r="D39" s="58">
        <v>128642000</v>
      </c>
      <c r="E39" s="59">
        <v>128642000</v>
      </c>
      <c r="F39" s="59">
        <v>621398632</v>
      </c>
      <c r="G39" s="59">
        <v>601460688</v>
      </c>
      <c r="H39" s="59">
        <v>625436192</v>
      </c>
      <c r="I39" s="59">
        <v>625436192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625436192</v>
      </c>
      <c r="W39" s="59">
        <v>32160500</v>
      </c>
      <c r="X39" s="59">
        <v>593275692</v>
      </c>
      <c r="Y39" s="60">
        <v>1844.73</v>
      </c>
      <c r="Z39" s="61">
        <v>128642000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56905988</v>
      </c>
      <c r="E42" s="59">
        <v>56905988</v>
      </c>
      <c r="F42" s="59">
        <v>44563467</v>
      </c>
      <c r="G42" s="59">
        <v>-3230883</v>
      </c>
      <c r="H42" s="59">
        <v>-26592447</v>
      </c>
      <c r="I42" s="59">
        <v>14740137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14740137</v>
      </c>
      <c r="W42" s="59">
        <v>30148624</v>
      </c>
      <c r="X42" s="59">
        <v>-15408487</v>
      </c>
      <c r="Y42" s="60">
        <v>-51.11</v>
      </c>
      <c r="Z42" s="61">
        <v>56905988</v>
      </c>
    </row>
    <row r="43" spans="1:26" ht="13.5">
      <c r="A43" s="57" t="s">
        <v>59</v>
      </c>
      <c r="B43" s="18">
        <v>0</v>
      </c>
      <c r="C43" s="18">
        <v>0</v>
      </c>
      <c r="D43" s="58">
        <v>-52920996</v>
      </c>
      <c r="E43" s="59">
        <v>-52920996</v>
      </c>
      <c r="F43" s="59">
        <v>-815931</v>
      </c>
      <c r="G43" s="59">
        <v>-1721443</v>
      </c>
      <c r="H43" s="59">
        <v>-474529</v>
      </c>
      <c r="I43" s="59">
        <v>-3011903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-3011903</v>
      </c>
      <c r="W43" s="59">
        <v>-13230249</v>
      </c>
      <c r="X43" s="59">
        <v>10218346</v>
      </c>
      <c r="Y43" s="60">
        <v>-77.23</v>
      </c>
      <c r="Z43" s="61">
        <v>-52920996</v>
      </c>
    </row>
    <row r="44" spans="1:26" ht="13.5">
      <c r="A44" s="57" t="s">
        <v>60</v>
      </c>
      <c r="B44" s="18">
        <v>0</v>
      </c>
      <c r="C44" s="18">
        <v>0</v>
      </c>
      <c r="D44" s="58">
        <v>2147004</v>
      </c>
      <c r="E44" s="59">
        <v>2147004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536751</v>
      </c>
      <c r="X44" s="59">
        <v>-536751</v>
      </c>
      <c r="Y44" s="60">
        <v>-100</v>
      </c>
      <c r="Z44" s="61">
        <v>2147004</v>
      </c>
    </row>
    <row r="45" spans="1:26" ht="13.5">
      <c r="A45" s="69" t="s">
        <v>61</v>
      </c>
      <c r="B45" s="21">
        <v>0</v>
      </c>
      <c r="C45" s="21">
        <v>0</v>
      </c>
      <c r="D45" s="98">
        <v>6131996</v>
      </c>
      <c r="E45" s="99">
        <v>6131996</v>
      </c>
      <c r="F45" s="99">
        <v>47282430</v>
      </c>
      <c r="G45" s="99">
        <v>42330104</v>
      </c>
      <c r="H45" s="99">
        <v>15263128</v>
      </c>
      <c r="I45" s="99">
        <v>15263128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15263128</v>
      </c>
      <c r="W45" s="99">
        <v>17455126</v>
      </c>
      <c r="X45" s="99">
        <v>-2191998</v>
      </c>
      <c r="Y45" s="100">
        <v>-12.56</v>
      </c>
      <c r="Z45" s="101">
        <v>6131996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16530826</v>
      </c>
      <c r="C49" s="51">
        <v>0</v>
      </c>
      <c r="D49" s="128">
        <v>0</v>
      </c>
      <c r="E49" s="53">
        <v>7001331</v>
      </c>
      <c r="F49" s="53">
        <v>0</v>
      </c>
      <c r="G49" s="53">
        <v>0</v>
      </c>
      <c r="H49" s="53">
        <v>0</v>
      </c>
      <c r="I49" s="53">
        <v>5628312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5259390</v>
      </c>
      <c r="W49" s="53">
        <v>4687942</v>
      </c>
      <c r="X49" s="53">
        <v>41800072</v>
      </c>
      <c r="Y49" s="53">
        <v>182354754</v>
      </c>
      <c r="Z49" s="129">
        <v>263262627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3399208</v>
      </c>
      <c r="C51" s="51">
        <v>0</v>
      </c>
      <c r="D51" s="128">
        <v>0</v>
      </c>
      <c r="E51" s="53">
        <v>3746172</v>
      </c>
      <c r="F51" s="53">
        <v>0</v>
      </c>
      <c r="G51" s="53">
        <v>0</v>
      </c>
      <c r="H51" s="53">
        <v>0</v>
      </c>
      <c r="I51" s="53">
        <v>501013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139414</v>
      </c>
      <c r="W51" s="53">
        <v>474918</v>
      </c>
      <c r="X51" s="53">
        <v>-1752257</v>
      </c>
      <c r="Y51" s="53">
        <v>9576578</v>
      </c>
      <c r="Z51" s="129">
        <v>16085046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68.01538396374264</v>
      </c>
      <c r="E58" s="7">
        <f t="shared" si="6"/>
        <v>68.01538396374264</v>
      </c>
      <c r="F58" s="7">
        <f t="shared" si="6"/>
        <v>75.42598485740939</v>
      </c>
      <c r="G58" s="7">
        <f t="shared" si="6"/>
        <v>49.18399471928683</v>
      </c>
      <c r="H58" s="7">
        <f t="shared" si="6"/>
        <v>72.26284384433515</v>
      </c>
      <c r="I58" s="7">
        <f t="shared" si="6"/>
        <v>64.21244731143348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64.21244731143348</v>
      </c>
      <c r="W58" s="7">
        <f t="shared" si="6"/>
        <v>68.01538396374264</v>
      </c>
      <c r="X58" s="7">
        <f t="shared" si="6"/>
        <v>0</v>
      </c>
      <c r="Y58" s="7">
        <f t="shared" si="6"/>
        <v>0</v>
      </c>
      <c r="Z58" s="8">
        <f t="shared" si="6"/>
        <v>68.01538396374264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85</v>
      </c>
      <c r="E59" s="10">
        <f t="shared" si="7"/>
        <v>85</v>
      </c>
      <c r="F59" s="10">
        <f t="shared" si="7"/>
        <v>14.263784184830264</v>
      </c>
      <c r="G59" s="10">
        <f t="shared" si="7"/>
        <v>12.728663220187286</v>
      </c>
      <c r="H59" s="10">
        <f t="shared" si="7"/>
        <v>100</v>
      </c>
      <c r="I59" s="10">
        <f t="shared" si="7"/>
        <v>42.30226303380733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42.30226303380733</v>
      </c>
      <c r="W59" s="10">
        <f t="shared" si="7"/>
        <v>85</v>
      </c>
      <c r="X59" s="10">
        <f t="shared" si="7"/>
        <v>0</v>
      </c>
      <c r="Y59" s="10">
        <f t="shared" si="7"/>
        <v>0</v>
      </c>
      <c r="Z59" s="11">
        <f t="shared" si="7"/>
        <v>85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59.83404691414257</v>
      </c>
      <c r="E60" s="13">
        <f t="shared" si="7"/>
        <v>59.83404691414257</v>
      </c>
      <c r="F60" s="13">
        <f t="shared" si="7"/>
        <v>102.93126477037922</v>
      </c>
      <c r="G60" s="13">
        <f t="shared" si="7"/>
        <v>65.3043964312329</v>
      </c>
      <c r="H60" s="13">
        <f t="shared" si="7"/>
        <v>71.82881335889203</v>
      </c>
      <c r="I60" s="13">
        <f t="shared" si="7"/>
        <v>76.81676159373373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76.81676159373373</v>
      </c>
      <c r="W60" s="13">
        <f t="shared" si="7"/>
        <v>59.83404691414257</v>
      </c>
      <c r="X60" s="13">
        <f t="shared" si="7"/>
        <v>0</v>
      </c>
      <c r="Y60" s="13">
        <f t="shared" si="7"/>
        <v>0</v>
      </c>
      <c r="Z60" s="14">
        <f t="shared" si="7"/>
        <v>59.83404691414257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59.773463391702904</v>
      </c>
      <c r="E61" s="13">
        <f t="shared" si="7"/>
        <v>59.773463391702904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59.773463391702904</v>
      </c>
      <c r="X61" s="13">
        <f t="shared" si="7"/>
        <v>0</v>
      </c>
      <c r="Y61" s="13">
        <f t="shared" si="7"/>
        <v>0</v>
      </c>
      <c r="Z61" s="14">
        <f t="shared" si="7"/>
        <v>59.773463391702904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46.37146011366889</v>
      </c>
      <c r="E62" s="13">
        <f t="shared" si="7"/>
        <v>46.37146011366889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46.37146011366889</v>
      </c>
      <c r="X62" s="13">
        <f t="shared" si="7"/>
        <v>0</v>
      </c>
      <c r="Y62" s="13">
        <f t="shared" si="7"/>
        <v>0</v>
      </c>
      <c r="Z62" s="14">
        <f t="shared" si="7"/>
        <v>46.37146011366889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69.86059258196427</v>
      </c>
      <c r="E63" s="13">
        <f t="shared" si="7"/>
        <v>69.86059258196427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69.86059258196427</v>
      </c>
      <c r="X63" s="13">
        <f t="shared" si="7"/>
        <v>0</v>
      </c>
      <c r="Y63" s="13">
        <f t="shared" si="7"/>
        <v>0</v>
      </c>
      <c r="Z63" s="14">
        <f t="shared" si="7"/>
        <v>69.86059258196427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90</v>
      </c>
      <c r="E64" s="13">
        <f t="shared" si="7"/>
        <v>90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90</v>
      </c>
      <c r="X64" s="13">
        <f t="shared" si="7"/>
        <v>0</v>
      </c>
      <c r="Y64" s="13">
        <f t="shared" si="7"/>
        <v>0</v>
      </c>
      <c r="Z64" s="14">
        <f t="shared" si="7"/>
        <v>90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16901.310260946484</v>
      </c>
      <c r="G65" s="13">
        <f t="shared" si="7"/>
        <v>12663.242718446603</v>
      </c>
      <c r="H65" s="13">
        <f t="shared" si="7"/>
        <v>9673.084643693544</v>
      </c>
      <c r="I65" s="13">
        <f t="shared" si="7"/>
        <v>12490.748426649307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12490.748426649307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97.43181818181819</v>
      </c>
      <c r="E66" s="16">
        <f t="shared" si="7"/>
        <v>97.43181818181819</v>
      </c>
      <c r="F66" s="16">
        <f t="shared" si="7"/>
        <v>100</v>
      </c>
      <c r="G66" s="16">
        <f t="shared" si="7"/>
        <v>0</v>
      </c>
      <c r="H66" s="16">
        <f t="shared" si="7"/>
        <v>0</v>
      </c>
      <c r="I66" s="16">
        <f t="shared" si="7"/>
        <v>32.120235244501984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32.120235244501984</v>
      </c>
      <c r="W66" s="16">
        <f t="shared" si="7"/>
        <v>97.43181818181819</v>
      </c>
      <c r="X66" s="16">
        <f t="shared" si="7"/>
        <v>0</v>
      </c>
      <c r="Y66" s="16">
        <f t="shared" si="7"/>
        <v>0</v>
      </c>
      <c r="Z66" s="17">
        <f t="shared" si="7"/>
        <v>97.43181818181819</v>
      </c>
    </row>
    <row r="67" spans="1:26" ht="13.5" hidden="1">
      <c r="A67" s="40" t="s">
        <v>113</v>
      </c>
      <c r="B67" s="23"/>
      <c r="C67" s="23"/>
      <c r="D67" s="24">
        <v>94436000</v>
      </c>
      <c r="E67" s="25">
        <v>94436000</v>
      </c>
      <c r="F67" s="25">
        <v>5025296</v>
      </c>
      <c r="G67" s="25">
        <v>7017234</v>
      </c>
      <c r="H67" s="25">
        <v>6099926</v>
      </c>
      <c r="I67" s="25">
        <v>18142456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18142456</v>
      </c>
      <c r="W67" s="25">
        <v>23609000</v>
      </c>
      <c r="X67" s="25"/>
      <c r="Y67" s="24"/>
      <c r="Z67" s="26">
        <v>94436000</v>
      </c>
    </row>
    <row r="68" spans="1:26" ht="13.5" hidden="1">
      <c r="A68" s="36" t="s">
        <v>31</v>
      </c>
      <c r="B68" s="18"/>
      <c r="C68" s="18"/>
      <c r="D68" s="19">
        <v>10980000</v>
      </c>
      <c r="E68" s="20">
        <v>10980000</v>
      </c>
      <c r="F68" s="20">
        <v>1541912</v>
      </c>
      <c r="G68" s="20">
        <v>1497180</v>
      </c>
      <c r="H68" s="20">
        <v>1516695</v>
      </c>
      <c r="I68" s="20">
        <v>4555787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4555787</v>
      </c>
      <c r="W68" s="20">
        <v>2745000</v>
      </c>
      <c r="X68" s="20"/>
      <c r="Y68" s="19"/>
      <c r="Z68" s="22">
        <v>10980000</v>
      </c>
    </row>
    <row r="69" spans="1:26" ht="13.5" hidden="1">
      <c r="A69" s="37" t="s">
        <v>32</v>
      </c>
      <c r="B69" s="18"/>
      <c r="C69" s="18"/>
      <c r="D69" s="19">
        <v>70256000</v>
      </c>
      <c r="E69" s="20">
        <v>70256000</v>
      </c>
      <c r="F69" s="20">
        <v>2970049</v>
      </c>
      <c r="G69" s="20">
        <v>4993209</v>
      </c>
      <c r="H69" s="20">
        <v>4025244</v>
      </c>
      <c r="I69" s="20">
        <v>11988502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11988502</v>
      </c>
      <c r="W69" s="20">
        <v>17564000</v>
      </c>
      <c r="X69" s="20"/>
      <c r="Y69" s="19"/>
      <c r="Z69" s="22">
        <v>70256000</v>
      </c>
    </row>
    <row r="70" spans="1:26" ht="13.5" hidden="1">
      <c r="A70" s="38" t="s">
        <v>107</v>
      </c>
      <c r="B70" s="18"/>
      <c r="C70" s="18"/>
      <c r="D70" s="19">
        <v>25527000</v>
      </c>
      <c r="E70" s="20">
        <v>25527000</v>
      </c>
      <c r="F70" s="20">
        <v>660</v>
      </c>
      <c r="G70" s="20">
        <v>412</v>
      </c>
      <c r="H70" s="20">
        <v>618</v>
      </c>
      <c r="I70" s="20">
        <v>1690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1690</v>
      </c>
      <c r="W70" s="20">
        <v>6381750</v>
      </c>
      <c r="X70" s="20"/>
      <c r="Y70" s="19"/>
      <c r="Z70" s="22">
        <v>25527000</v>
      </c>
    </row>
    <row r="71" spans="1:26" ht="13.5" hidden="1">
      <c r="A71" s="38" t="s">
        <v>108</v>
      </c>
      <c r="B71" s="18"/>
      <c r="C71" s="18"/>
      <c r="D71" s="19">
        <v>24457000</v>
      </c>
      <c r="E71" s="20">
        <v>24457000</v>
      </c>
      <c r="F71" s="20">
        <v>1281930</v>
      </c>
      <c r="G71" s="20">
        <v>3298748</v>
      </c>
      <c r="H71" s="20">
        <v>2324871</v>
      </c>
      <c r="I71" s="20">
        <v>6905549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6905549</v>
      </c>
      <c r="W71" s="20">
        <v>6114250</v>
      </c>
      <c r="X71" s="20"/>
      <c r="Y71" s="19"/>
      <c r="Z71" s="22">
        <v>24457000</v>
      </c>
    </row>
    <row r="72" spans="1:26" ht="13.5" hidden="1">
      <c r="A72" s="38" t="s">
        <v>109</v>
      </c>
      <c r="B72" s="18"/>
      <c r="C72" s="18"/>
      <c r="D72" s="19">
        <v>13939000</v>
      </c>
      <c r="E72" s="20">
        <v>13939000</v>
      </c>
      <c r="F72" s="20">
        <v>1669371</v>
      </c>
      <c r="G72" s="20">
        <v>1668299</v>
      </c>
      <c r="H72" s="20">
        <v>1669865</v>
      </c>
      <c r="I72" s="20">
        <v>5007535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5007535</v>
      </c>
      <c r="W72" s="20">
        <v>3484750</v>
      </c>
      <c r="X72" s="20"/>
      <c r="Y72" s="19"/>
      <c r="Z72" s="22">
        <v>13939000</v>
      </c>
    </row>
    <row r="73" spans="1:26" ht="13.5" hidden="1">
      <c r="A73" s="38" t="s">
        <v>110</v>
      </c>
      <c r="B73" s="18"/>
      <c r="C73" s="18"/>
      <c r="D73" s="19">
        <v>6333000</v>
      </c>
      <c r="E73" s="20">
        <v>6333000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v>1583250</v>
      </c>
      <c r="X73" s="20"/>
      <c r="Y73" s="19"/>
      <c r="Z73" s="22">
        <v>6333000</v>
      </c>
    </row>
    <row r="74" spans="1:26" ht="13.5" hidden="1">
      <c r="A74" s="38" t="s">
        <v>111</v>
      </c>
      <c r="B74" s="18"/>
      <c r="C74" s="18"/>
      <c r="D74" s="19"/>
      <c r="E74" s="20"/>
      <c r="F74" s="20">
        <v>18088</v>
      </c>
      <c r="G74" s="20">
        <v>25750</v>
      </c>
      <c r="H74" s="20">
        <v>29890</v>
      </c>
      <c r="I74" s="20">
        <v>73728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73728</v>
      </c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>
        <v>13200000</v>
      </c>
      <c r="E75" s="29">
        <v>13200000</v>
      </c>
      <c r="F75" s="29">
        <v>513335</v>
      </c>
      <c r="G75" s="29">
        <v>526845</v>
      </c>
      <c r="H75" s="29">
        <v>557987</v>
      </c>
      <c r="I75" s="29">
        <v>1598167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1598167</v>
      </c>
      <c r="W75" s="29">
        <v>3300000</v>
      </c>
      <c r="X75" s="29"/>
      <c r="Y75" s="28"/>
      <c r="Z75" s="30">
        <v>13200000</v>
      </c>
    </row>
    <row r="76" spans="1:26" ht="13.5" hidden="1">
      <c r="A76" s="41" t="s">
        <v>114</v>
      </c>
      <c r="B76" s="31"/>
      <c r="C76" s="31"/>
      <c r="D76" s="32">
        <v>64231008</v>
      </c>
      <c r="E76" s="33">
        <v>64231008</v>
      </c>
      <c r="F76" s="33">
        <v>3790379</v>
      </c>
      <c r="G76" s="33">
        <v>3451356</v>
      </c>
      <c r="H76" s="33">
        <v>4407980</v>
      </c>
      <c r="I76" s="33">
        <v>11649715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11649715</v>
      </c>
      <c r="W76" s="33">
        <v>16057752</v>
      </c>
      <c r="X76" s="33"/>
      <c r="Y76" s="32"/>
      <c r="Z76" s="34">
        <v>64231008</v>
      </c>
    </row>
    <row r="77" spans="1:26" ht="13.5" hidden="1">
      <c r="A77" s="36" t="s">
        <v>31</v>
      </c>
      <c r="B77" s="18"/>
      <c r="C77" s="18"/>
      <c r="D77" s="19">
        <v>9333000</v>
      </c>
      <c r="E77" s="20">
        <v>9333000</v>
      </c>
      <c r="F77" s="20">
        <v>219935</v>
      </c>
      <c r="G77" s="20">
        <v>190571</v>
      </c>
      <c r="H77" s="20">
        <v>1516695</v>
      </c>
      <c r="I77" s="20">
        <v>1927201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1927201</v>
      </c>
      <c r="W77" s="20">
        <v>2333250</v>
      </c>
      <c r="X77" s="20"/>
      <c r="Y77" s="19"/>
      <c r="Z77" s="22">
        <v>9333000</v>
      </c>
    </row>
    <row r="78" spans="1:26" ht="13.5" hidden="1">
      <c r="A78" s="37" t="s">
        <v>32</v>
      </c>
      <c r="B78" s="18"/>
      <c r="C78" s="18"/>
      <c r="D78" s="19">
        <v>42037008</v>
      </c>
      <c r="E78" s="20">
        <v>42037008</v>
      </c>
      <c r="F78" s="20">
        <v>3057109</v>
      </c>
      <c r="G78" s="20">
        <v>3260785</v>
      </c>
      <c r="H78" s="20">
        <v>2891285</v>
      </c>
      <c r="I78" s="20">
        <v>9209179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9209179</v>
      </c>
      <c r="W78" s="20">
        <v>10509252</v>
      </c>
      <c r="X78" s="20"/>
      <c r="Y78" s="19"/>
      <c r="Z78" s="22">
        <v>42037008</v>
      </c>
    </row>
    <row r="79" spans="1:26" ht="13.5" hidden="1">
      <c r="A79" s="38" t="s">
        <v>107</v>
      </c>
      <c r="B79" s="18"/>
      <c r="C79" s="18"/>
      <c r="D79" s="19">
        <v>15258372</v>
      </c>
      <c r="E79" s="20">
        <v>15258372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>
        <v>3814593</v>
      </c>
      <c r="X79" s="20"/>
      <c r="Y79" s="19"/>
      <c r="Z79" s="22">
        <v>15258372</v>
      </c>
    </row>
    <row r="80" spans="1:26" ht="13.5" hidden="1">
      <c r="A80" s="38" t="s">
        <v>108</v>
      </c>
      <c r="B80" s="18"/>
      <c r="C80" s="18"/>
      <c r="D80" s="19">
        <v>11341068</v>
      </c>
      <c r="E80" s="20">
        <v>11341068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2835267</v>
      </c>
      <c r="X80" s="20"/>
      <c r="Y80" s="19"/>
      <c r="Z80" s="22">
        <v>11341068</v>
      </c>
    </row>
    <row r="81" spans="1:26" ht="13.5" hidden="1">
      <c r="A81" s="38" t="s">
        <v>109</v>
      </c>
      <c r="B81" s="18"/>
      <c r="C81" s="18"/>
      <c r="D81" s="19">
        <v>9737868</v>
      </c>
      <c r="E81" s="20">
        <v>9737868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2434467</v>
      </c>
      <c r="X81" s="20"/>
      <c r="Y81" s="19"/>
      <c r="Z81" s="22">
        <v>9737868</v>
      </c>
    </row>
    <row r="82" spans="1:26" ht="13.5" hidden="1">
      <c r="A82" s="38" t="s">
        <v>110</v>
      </c>
      <c r="B82" s="18"/>
      <c r="C82" s="18"/>
      <c r="D82" s="19">
        <v>5699700</v>
      </c>
      <c r="E82" s="20">
        <v>5699700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1424925</v>
      </c>
      <c r="X82" s="20"/>
      <c r="Y82" s="19"/>
      <c r="Z82" s="22">
        <v>5699700</v>
      </c>
    </row>
    <row r="83" spans="1:26" ht="13.5" hidden="1">
      <c r="A83" s="38" t="s">
        <v>111</v>
      </c>
      <c r="B83" s="18"/>
      <c r="C83" s="18"/>
      <c r="D83" s="19"/>
      <c r="E83" s="20"/>
      <c r="F83" s="20">
        <v>3057109</v>
      </c>
      <c r="G83" s="20">
        <v>3260785</v>
      </c>
      <c r="H83" s="20">
        <v>2891285</v>
      </c>
      <c r="I83" s="20">
        <v>9209179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9209179</v>
      </c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>
        <v>12861000</v>
      </c>
      <c r="E84" s="29">
        <v>12861000</v>
      </c>
      <c r="F84" s="29">
        <v>513335</v>
      </c>
      <c r="G84" s="29"/>
      <c r="H84" s="29"/>
      <c r="I84" s="29">
        <v>513335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513335</v>
      </c>
      <c r="W84" s="29">
        <v>3215250</v>
      </c>
      <c r="X84" s="29"/>
      <c r="Y84" s="28"/>
      <c r="Z84" s="30">
        <v>12861000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2871479</v>
      </c>
      <c r="E5" s="59">
        <v>2871479</v>
      </c>
      <c r="F5" s="59">
        <v>3427818</v>
      </c>
      <c r="G5" s="59">
        <v>-22682</v>
      </c>
      <c r="H5" s="59">
        <v>1628</v>
      </c>
      <c r="I5" s="59">
        <v>3406764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3406764</v>
      </c>
      <c r="W5" s="59">
        <v>717870</v>
      </c>
      <c r="X5" s="59">
        <v>2688894</v>
      </c>
      <c r="Y5" s="60">
        <v>374.57</v>
      </c>
      <c r="Z5" s="61">
        <v>2871479</v>
      </c>
    </row>
    <row r="6" spans="1:26" ht="13.5">
      <c r="A6" s="57" t="s">
        <v>32</v>
      </c>
      <c r="B6" s="18">
        <v>0</v>
      </c>
      <c r="C6" s="18">
        <v>0</v>
      </c>
      <c r="D6" s="58">
        <v>18336535</v>
      </c>
      <c r="E6" s="59">
        <v>18336535</v>
      </c>
      <c r="F6" s="59">
        <v>1578568</v>
      </c>
      <c r="G6" s="59">
        <v>1722848</v>
      </c>
      <c r="H6" s="59">
        <v>1399861</v>
      </c>
      <c r="I6" s="59">
        <v>4701277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4701277</v>
      </c>
      <c r="W6" s="59">
        <v>4584134</v>
      </c>
      <c r="X6" s="59">
        <v>117143</v>
      </c>
      <c r="Y6" s="60">
        <v>2.56</v>
      </c>
      <c r="Z6" s="61">
        <v>18336535</v>
      </c>
    </row>
    <row r="7" spans="1:26" ht="13.5">
      <c r="A7" s="57" t="s">
        <v>33</v>
      </c>
      <c r="B7" s="18">
        <v>0</v>
      </c>
      <c r="C7" s="18">
        <v>0</v>
      </c>
      <c r="D7" s="58">
        <v>423600</v>
      </c>
      <c r="E7" s="59">
        <v>423600</v>
      </c>
      <c r="F7" s="59">
        <v>8537</v>
      </c>
      <c r="G7" s="59">
        <v>4755</v>
      </c>
      <c r="H7" s="59">
        <v>800</v>
      </c>
      <c r="I7" s="59">
        <v>14092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14092</v>
      </c>
      <c r="W7" s="59">
        <v>105900</v>
      </c>
      <c r="X7" s="59">
        <v>-91808</v>
      </c>
      <c r="Y7" s="60">
        <v>-86.69</v>
      </c>
      <c r="Z7" s="61">
        <v>423600</v>
      </c>
    </row>
    <row r="8" spans="1:26" ht="13.5">
      <c r="A8" s="57" t="s">
        <v>34</v>
      </c>
      <c r="B8" s="18">
        <v>0</v>
      </c>
      <c r="C8" s="18">
        <v>0</v>
      </c>
      <c r="D8" s="58">
        <v>48641000</v>
      </c>
      <c r="E8" s="59">
        <v>48641000</v>
      </c>
      <c r="F8" s="59">
        <v>0</v>
      </c>
      <c r="G8" s="59">
        <v>18137828</v>
      </c>
      <c r="H8" s="59">
        <v>0</v>
      </c>
      <c r="I8" s="59">
        <v>18137828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18137828</v>
      </c>
      <c r="W8" s="59">
        <v>12160250</v>
      </c>
      <c r="X8" s="59">
        <v>5977578</v>
      </c>
      <c r="Y8" s="60">
        <v>49.16</v>
      </c>
      <c r="Z8" s="61">
        <v>48641000</v>
      </c>
    </row>
    <row r="9" spans="1:26" ht="13.5">
      <c r="A9" s="57" t="s">
        <v>35</v>
      </c>
      <c r="B9" s="18">
        <v>0</v>
      </c>
      <c r="C9" s="18">
        <v>0</v>
      </c>
      <c r="D9" s="58">
        <v>867802</v>
      </c>
      <c r="E9" s="59">
        <v>867802</v>
      </c>
      <c r="F9" s="59">
        <v>207395</v>
      </c>
      <c r="G9" s="59">
        <v>185311</v>
      </c>
      <c r="H9" s="59">
        <v>167187</v>
      </c>
      <c r="I9" s="59">
        <v>559893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559893</v>
      </c>
      <c r="W9" s="59">
        <v>216951</v>
      </c>
      <c r="X9" s="59">
        <v>342942</v>
      </c>
      <c r="Y9" s="60">
        <v>158.07</v>
      </c>
      <c r="Z9" s="61">
        <v>867802</v>
      </c>
    </row>
    <row r="10" spans="1:26" ht="25.5">
      <c r="A10" s="62" t="s">
        <v>99</v>
      </c>
      <c r="B10" s="63">
        <f>SUM(B5:B9)</f>
        <v>0</v>
      </c>
      <c r="C10" s="63">
        <f>SUM(C5:C9)</f>
        <v>0</v>
      </c>
      <c r="D10" s="64">
        <f aca="true" t="shared" si="0" ref="D10:Z10">SUM(D5:D9)</f>
        <v>71140416</v>
      </c>
      <c r="E10" s="65">
        <f t="shared" si="0"/>
        <v>71140416</v>
      </c>
      <c r="F10" s="65">
        <f t="shared" si="0"/>
        <v>5222318</v>
      </c>
      <c r="G10" s="65">
        <f t="shared" si="0"/>
        <v>20028060</v>
      </c>
      <c r="H10" s="65">
        <f t="shared" si="0"/>
        <v>1569476</v>
      </c>
      <c r="I10" s="65">
        <f t="shared" si="0"/>
        <v>26819854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26819854</v>
      </c>
      <c r="W10" s="65">
        <f t="shared" si="0"/>
        <v>17785105</v>
      </c>
      <c r="X10" s="65">
        <f t="shared" si="0"/>
        <v>9034749</v>
      </c>
      <c r="Y10" s="66">
        <f>+IF(W10&lt;&gt;0,(X10/W10)*100,0)</f>
        <v>50.79952578295151</v>
      </c>
      <c r="Z10" s="67">
        <f t="shared" si="0"/>
        <v>71140416</v>
      </c>
    </row>
    <row r="11" spans="1:26" ht="13.5">
      <c r="A11" s="57" t="s">
        <v>36</v>
      </c>
      <c r="B11" s="18">
        <v>0</v>
      </c>
      <c r="C11" s="18">
        <v>0</v>
      </c>
      <c r="D11" s="58">
        <v>29885878</v>
      </c>
      <c r="E11" s="59">
        <v>29885878</v>
      </c>
      <c r="F11" s="59">
        <v>1774103</v>
      </c>
      <c r="G11" s="59">
        <v>1850927</v>
      </c>
      <c r="H11" s="59">
        <v>1781154</v>
      </c>
      <c r="I11" s="59">
        <v>5406184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5406184</v>
      </c>
      <c r="W11" s="59">
        <v>7471470</v>
      </c>
      <c r="X11" s="59">
        <v>-2065286</v>
      </c>
      <c r="Y11" s="60">
        <v>-27.64</v>
      </c>
      <c r="Z11" s="61">
        <v>29885878</v>
      </c>
    </row>
    <row r="12" spans="1:26" ht="13.5">
      <c r="A12" s="57" t="s">
        <v>37</v>
      </c>
      <c r="B12" s="18">
        <v>0</v>
      </c>
      <c r="C12" s="18">
        <v>0</v>
      </c>
      <c r="D12" s="58">
        <v>2096597</v>
      </c>
      <c r="E12" s="59">
        <v>2096597</v>
      </c>
      <c r="F12" s="59">
        <v>105781</v>
      </c>
      <c r="G12" s="59">
        <v>97250</v>
      </c>
      <c r="H12" s="59">
        <v>105781</v>
      </c>
      <c r="I12" s="59">
        <v>308812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308812</v>
      </c>
      <c r="W12" s="59">
        <v>524149</v>
      </c>
      <c r="X12" s="59">
        <v>-215337</v>
      </c>
      <c r="Y12" s="60">
        <v>-41.08</v>
      </c>
      <c r="Z12" s="61">
        <v>2096597</v>
      </c>
    </row>
    <row r="13" spans="1:26" ht="13.5">
      <c r="A13" s="57" t="s">
        <v>100</v>
      </c>
      <c r="B13" s="18">
        <v>0</v>
      </c>
      <c r="C13" s="18">
        <v>0</v>
      </c>
      <c r="D13" s="58">
        <v>4352972</v>
      </c>
      <c r="E13" s="59">
        <v>4352972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1088243</v>
      </c>
      <c r="X13" s="59">
        <v>-1088243</v>
      </c>
      <c r="Y13" s="60">
        <v>-100</v>
      </c>
      <c r="Z13" s="61">
        <v>4352972</v>
      </c>
    </row>
    <row r="14" spans="1:26" ht="13.5">
      <c r="A14" s="57" t="s">
        <v>38</v>
      </c>
      <c r="B14" s="18">
        <v>0</v>
      </c>
      <c r="C14" s="18">
        <v>0</v>
      </c>
      <c r="D14" s="58">
        <v>158000</v>
      </c>
      <c r="E14" s="59">
        <v>158000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39500</v>
      </c>
      <c r="X14" s="59">
        <v>-39500</v>
      </c>
      <c r="Y14" s="60">
        <v>-100</v>
      </c>
      <c r="Z14" s="61">
        <v>158000</v>
      </c>
    </row>
    <row r="15" spans="1:26" ht="13.5">
      <c r="A15" s="57" t="s">
        <v>39</v>
      </c>
      <c r="B15" s="18">
        <v>0</v>
      </c>
      <c r="C15" s="18">
        <v>0</v>
      </c>
      <c r="D15" s="58">
        <v>14642836</v>
      </c>
      <c r="E15" s="59">
        <v>14642836</v>
      </c>
      <c r="F15" s="59">
        <v>0</v>
      </c>
      <c r="G15" s="59">
        <v>390977</v>
      </c>
      <c r="H15" s="59">
        <v>214028</v>
      </c>
      <c r="I15" s="59">
        <v>605005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605005</v>
      </c>
      <c r="W15" s="59">
        <v>3660709</v>
      </c>
      <c r="X15" s="59">
        <v>-3055704</v>
      </c>
      <c r="Y15" s="60">
        <v>-83.47</v>
      </c>
      <c r="Z15" s="61">
        <v>14642836</v>
      </c>
    </row>
    <row r="16" spans="1:26" ht="13.5">
      <c r="A16" s="68" t="s">
        <v>40</v>
      </c>
      <c r="B16" s="18">
        <v>0</v>
      </c>
      <c r="C16" s="18">
        <v>0</v>
      </c>
      <c r="D16" s="58">
        <v>992183</v>
      </c>
      <c r="E16" s="59">
        <v>992183</v>
      </c>
      <c r="F16" s="59">
        <v>34756</v>
      </c>
      <c r="G16" s="59">
        <v>34149</v>
      </c>
      <c r="H16" s="59">
        <v>77215</v>
      </c>
      <c r="I16" s="59">
        <v>146120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146120</v>
      </c>
      <c r="W16" s="59">
        <v>248046</v>
      </c>
      <c r="X16" s="59">
        <v>-101926</v>
      </c>
      <c r="Y16" s="60">
        <v>-41.09</v>
      </c>
      <c r="Z16" s="61">
        <v>992183</v>
      </c>
    </row>
    <row r="17" spans="1:26" ht="13.5">
      <c r="A17" s="57" t="s">
        <v>41</v>
      </c>
      <c r="B17" s="18">
        <v>0</v>
      </c>
      <c r="C17" s="18">
        <v>0</v>
      </c>
      <c r="D17" s="58">
        <v>18922800</v>
      </c>
      <c r="E17" s="59">
        <v>18922800</v>
      </c>
      <c r="F17" s="59">
        <v>6139009</v>
      </c>
      <c r="G17" s="59">
        <v>5224254</v>
      </c>
      <c r="H17" s="59">
        <v>1627004</v>
      </c>
      <c r="I17" s="59">
        <v>12990267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12990267</v>
      </c>
      <c r="W17" s="59">
        <v>4730700</v>
      </c>
      <c r="X17" s="59">
        <v>8259567</v>
      </c>
      <c r="Y17" s="60">
        <v>174.6</v>
      </c>
      <c r="Z17" s="61">
        <v>18922800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71051266</v>
      </c>
      <c r="E18" s="72">
        <f t="shared" si="1"/>
        <v>71051266</v>
      </c>
      <c r="F18" s="72">
        <f t="shared" si="1"/>
        <v>8053649</v>
      </c>
      <c r="G18" s="72">
        <f t="shared" si="1"/>
        <v>7597557</v>
      </c>
      <c r="H18" s="72">
        <f t="shared" si="1"/>
        <v>3805182</v>
      </c>
      <c r="I18" s="72">
        <f t="shared" si="1"/>
        <v>19456388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19456388</v>
      </c>
      <c r="W18" s="72">
        <f t="shared" si="1"/>
        <v>17762817</v>
      </c>
      <c r="X18" s="72">
        <f t="shared" si="1"/>
        <v>1693571</v>
      </c>
      <c r="Y18" s="66">
        <f>+IF(W18&lt;&gt;0,(X18/W18)*100,0)</f>
        <v>9.534360456452374</v>
      </c>
      <c r="Z18" s="73">
        <f t="shared" si="1"/>
        <v>71051266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89150</v>
      </c>
      <c r="E19" s="76">
        <f t="shared" si="2"/>
        <v>89150</v>
      </c>
      <c r="F19" s="76">
        <f t="shared" si="2"/>
        <v>-2831331</v>
      </c>
      <c r="G19" s="76">
        <f t="shared" si="2"/>
        <v>12430503</v>
      </c>
      <c r="H19" s="76">
        <f t="shared" si="2"/>
        <v>-2235706</v>
      </c>
      <c r="I19" s="76">
        <f t="shared" si="2"/>
        <v>7363466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7363466</v>
      </c>
      <c r="W19" s="76">
        <f>IF(E10=E18,0,W10-W18)</f>
        <v>22288</v>
      </c>
      <c r="X19" s="76">
        <f t="shared" si="2"/>
        <v>7341178</v>
      </c>
      <c r="Y19" s="77">
        <f>+IF(W19&lt;&gt;0,(X19/W19)*100,0)</f>
        <v>32937.80509691314</v>
      </c>
      <c r="Z19" s="78">
        <f t="shared" si="2"/>
        <v>89150</v>
      </c>
    </row>
    <row r="20" spans="1:26" ht="13.5">
      <c r="A20" s="57" t="s">
        <v>44</v>
      </c>
      <c r="B20" s="18">
        <v>0</v>
      </c>
      <c r="C20" s="18">
        <v>0</v>
      </c>
      <c r="D20" s="58">
        <v>57353901</v>
      </c>
      <c r="E20" s="59">
        <v>57353901</v>
      </c>
      <c r="F20" s="59">
        <v>0</v>
      </c>
      <c r="G20" s="59">
        <v>400310</v>
      </c>
      <c r="H20" s="59">
        <v>0</v>
      </c>
      <c r="I20" s="59">
        <v>400310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400310</v>
      </c>
      <c r="W20" s="59">
        <v>14338475</v>
      </c>
      <c r="X20" s="59">
        <v>-13938165</v>
      </c>
      <c r="Y20" s="60">
        <v>-97.21</v>
      </c>
      <c r="Z20" s="61">
        <v>57353901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57443051</v>
      </c>
      <c r="E22" s="87">
        <f t="shared" si="3"/>
        <v>57443051</v>
      </c>
      <c r="F22" s="87">
        <f t="shared" si="3"/>
        <v>-2831331</v>
      </c>
      <c r="G22" s="87">
        <f t="shared" si="3"/>
        <v>12830813</v>
      </c>
      <c r="H22" s="87">
        <f t="shared" si="3"/>
        <v>-2235706</v>
      </c>
      <c r="I22" s="87">
        <f t="shared" si="3"/>
        <v>7763776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7763776</v>
      </c>
      <c r="W22" s="87">
        <f t="shared" si="3"/>
        <v>14360763</v>
      </c>
      <c r="X22" s="87">
        <f t="shared" si="3"/>
        <v>-6596987</v>
      </c>
      <c r="Y22" s="88">
        <f>+IF(W22&lt;&gt;0,(X22/W22)*100,0)</f>
        <v>-45.937580057549866</v>
      </c>
      <c r="Z22" s="89">
        <f t="shared" si="3"/>
        <v>57443051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57443051</v>
      </c>
      <c r="E24" s="76">
        <f t="shared" si="4"/>
        <v>57443051</v>
      </c>
      <c r="F24" s="76">
        <f t="shared" si="4"/>
        <v>-2831331</v>
      </c>
      <c r="G24" s="76">
        <f t="shared" si="4"/>
        <v>12830813</v>
      </c>
      <c r="H24" s="76">
        <f t="shared" si="4"/>
        <v>-2235706</v>
      </c>
      <c r="I24" s="76">
        <f t="shared" si="4"/>
        <v>7763776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7763776</v>
      </c>
      <c r="W24" s="76">
        <f t="shared" si="4"/>
        <v>14360763</v>
      </c>
      <c r="X24" s="76">
        <f t="shared" si="4"/>
        <v>-6596987</v>
      </c>
      <c r="Y24" s="77">
        <f>+IF(W24&lt;&gt;0,(X24/W24)*100,0)</f>
        <v>-45.937580057549866</v>
      </c>
      <c r="Z24" s="78">
        <f t="shared" si="4"/>
        <v>57443051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57353901</v>
      </c>
      <c r="E27" s="99">
        <v>57353901</v>
      </c>
      <c r="F27" s="99">
        <v>3402992</v>
      </c>
      <c r="G27" s="99">
        <v>3799674</v>
      </c>
      <c r="H27" s="99">
        <v>0</v>
      </c>
      <c r="I27" s="99">
        <v>7202666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7202666</v>
      </c>
      <c r="W27" s="99">
        <v>14338475</v>
      </c>
      <c r="X27" s="99">
        <v>-7135809</v>
      </c>
      <c r="Y27" s="100">
        <v>-49.77</v>
      </c>
      <c r="Z27" s="101">
        <v>57353901</v>
      </c>
    </row>
    <row r="28" spans="1:26" ht="13.5">
      <c r="A28" s="102" t="s">
        <v>44</v>
      </c>
      <c r="B28" s="18">
        <v>0</v>
      </c>
      <c r="C28" s="18">
        <v>0</v>
      </c>
      <c r="D28" s="58">
        <v>53353901</v>
      </c>
      <c r="E28" s="59">
        <v>53353901</v>
      </c>
      <c r="F28" s="59">
        <v>3402992</v>
      </c>
      <c r="G28" s="59">
        <v>3799674</v>
      </c>
      <c r="H28" s="59">
        <v>0</v>
      </c>
      <c r="I28" s="59">
        <v>7202666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7202666</v>
      </c>
      <c r="W28" s="59">
        <v>13338475</v>
      </c>
      <c r="X28" s="59">
        <v>-6135809</v>
      </c>
      <c r="Y28" s="60">
        <v>-46</v>
      </c>
      <c r="Z28" s="61">
        <v>53353901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4000000</v>
      </c>
      <c r="E31" s="59">
        <v>4000000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1000000</v>
      </c>
      <c r="X31" s="59">
        <v>-1000000</v>
      </c>
      <c r="Y31" s="60">
        <v>-100</v>
      </c>
      <c r="Z31" s="61">
        <v>4000000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57353901</v>
      </c>
      <c r="E32" s="99">
        <f t="shared" si="5"/>
        <v>57353901</v>
      </c>
      <c r="F32" s="99">
        <f t="shared" si="5"/>
        <v>3402992</v>
      </c>
      <c r="G32" s="99">
        <f t="shared" si="5"/>
        <v>3799674</v>
      </c>
      <c r="H32" s="99">
        <f t="shared" si="5"/>
        <v>0</v>
      </c>
      <c r="I32" s="99">
        <f t="shared" si="5"/>
        <v>7202666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7202666</v>
      </c>
      <c r="W32" s="99">
        <f t="shared" si="5"/>
        <v>14338475</v>
      </c>
      <c r="X32" s="99">
        <f t="shared" si="5"/>
        <v>-7135809</v>
      </c>
      <c r="Y32" s="100">
        <f>+IF(W32&lt;&gt;0,(X32/W32)*100,0)</f>
        <v>-49.76686153862248</v>
      </c>
      <c r="Z32" s="101">
        <f t="shared" si="5"/>
        <v>57353901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20238382</v>
      </c>
      <c r="E35" s="59">
        <v>20238382</v>
      </c>
      <c r="F35" s="59">
        <v>38883640</v>
      </c>
      <c r="G35" s="59">
        <v>49906138</v>
      </c>
      <c r="H35" s="59">
        <v>47584114</v>
      </c>
      <c r="I35" s="59">
        <v>47584114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47584114</v>
      </c>
      <c r="W35" s="59">
        <v>5059596</v>
      </c>
      <c r="X35" s="59">
        <v>42524518</v>
      </c>
      <c r="Y35" s="60">
        <v>840.47</v>
      </c>
      <c r="Z35" s="61">
        <v>20238382</v>
      </c>
    </row>
    <row r="36" spans="1:26" ht="13.5">
      <c r="A36" s="57" t="s">
        <v>53</v>
      </c>
      <c r="B36" s="18">
        <v>0</v>
      </c>
      <c r="C36" s="18">
        <v>0</v>
      </c>
      <c r="D36" s="58">
        <v>368359808</v>
      </c>
      <c r="E36" s="59">
        <v>368359808</v>
      </c>
      <c r="F36" s="59">
        <v>526335893</v>
      </c>
      <c r="G36" s="59">
        <v>342323320</v>
      </c>
      <c r="H36" s="59">
        <v>342353586</v>
      </c>
      <c r="I36" s="59">
        <v>342353586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342353586</v>
      </c>
      <c r="W36" s="59">
        <v>92089952</v>
      </c>
      <c r="X36" s="59">
        <v>250263634</v>
      </c>
      <c r="Y36" s="60">
        <v>271.76</v>
      </c>
      <c r="Z36" s="61">
        <v>368359808</v>
      </c>
    </row>
    <row r="37" spans="1:26" ht="13.5">
      <c r="A37" s="57" t="s">
        <v>54</v>
      </c>
      <c r="B37" s="18">
        <v>0</v>
      </c>
      <c r="C37" s="18">
        <v>0</v>
      </c>
      <c r="D37" s="58">
        <v>2578977</v>
      </c>
      <c r="E37" s="59">
        <v>2578977</v>
      </c>
      <c r="F37" s="59">
        <v>13136755</v>
      </c>
      <c r="G37" s="59">
        <v>16177004</v>
      </c>
      <c r="H37" s="59">
        <v>16792000</v>
      </c>
      <c r="I37" s="59">
        <v>16792000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16792000</v>
      </c>
      <c r="W37" s="59">
        <v>644744</v>
      </c>
      <c r="X37" s="59">
        <v>16147256</v>
      </c>
      <c r="Y37" s="60">
        <v>2504.44</v>
      </c>
      <c r="Z37" s="61">
        <v>2578977</v>
      </c>
    </row>
    <row r="38" spans="1:26" ht="13.5">
      <c r="A38" s="57" t="s">
        <v>55</v>
      </c>
      <c r="B38" s="18">
        <v>0</v>
      </c>
      <c r="C38" s="18">
        <v>0</v>
      </c>
      <c r="D38" s="58">
        <v>93038</v>
      </c>
      <c r="E38" s="59">
        <v>93038</v>
      </c>
      <c r="F38" s="59">
        <v>2879053</v>
      </c>
      <c r="G38" s="59">
        <v>2879053</v>
      </c>
      <c r="H38" s="59">
        <v>2879053</v>
      </c>
      <c r="I38" s="59">
        <v>2879053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2879053</v>
      </c>
      <c r="W38" s="59">
        <v>23260</v>
      </c>
      <c r="X38" s="59">
        <v>2855793</v>
      </c>
      <c r="Y38" s="60">
        <v>12277.7</v>
      </c>
      <c r="Z38" s="61">
        <v>93038</v>
      </c>
    </row>
    <row r="39" spans="1:26" ht="13.5">
      <c r="A39" s="57" t="s">
        <v>56</v>
      </c>
      <c r="B39" s="18">
        <v>0</v>
      </c>
      <c r="C39" s="18">
        <v>0</v>
      </c>
      <c r="D39" s="58">
        <v>385926175</v>
      </c>
      <c r="E39" s="59">
        <v>385926175</v>
      </c>
      <c r="F39" s="59">
        <v>549203725</v>
      </c>
      <c r="G39" s="59">
        <v>373173401</v>
      </c>
      <c r="H39" s="59">
        <v>370266647</v>
      </c>
      <c r="I39" s="59">
        <v>370266647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370266647</v>
      </c>
      <c r="W39" s="59">
        <v>96481544</v>
      </c>
      <c r="X39" s="59">
        <v>273785103</v>
      </c>
      <c r="Y39" s="60">
        <v>283.77</v>
      </c>
      <c r="Z39" s="61">
        <v>385926175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61252808</v>
      </c>
      <c r="E42" s="59">
        <v>61252808</v>
      </c>
      <c r="F42" s="59">
        <v>11721753</v>
      </c>
      <c r="G42" s="59">
        <v>21643919</v>
      </c>
      <c r="H42" s="59">
        <v>-2283388</v>
      </c>
      <c r="I42" s="59">
        <v>31082284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31082284</v>
      </c>
      <c r="W42" s="59">
        <v>15441447</v>
      </c>
      <c r="X42" s="59">
        <v>15640837</v>
      </c>
      <c r="Y42" s="60">
        <v>101.29</v>
      </c>
      <c r="Z42" s="61">
        <v>61252808</v>
      </c>
    </row>
    <row r="43" spans="1:26" ht="13.5">
      <c r="A43" s="57" t="s">
        <v>59</v>
      </c>
      <c r="B43" s="18">
        <v>0</v>
      </c>
      <c r="C43" s="18">
        <v>0</v>
      </c>
      <c r="D43" s="58">
        <v>-57353904</v>
      </c>
      <c r="E43" s="59">
        <v>-57353904</v>
      </c>
      <c r="F43" s="59">
        <v>0</v>
      </c>
      <c r="G43" s="59">
        <v>-3799675</v>
      </c>
      <c r="H43" s="59">
        <v>0</v>
      </c>
      <c r="I43" s="59">
        <v>-3799675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-3799675</v>
      </c>
      <c r="W43" s="59">
        <v>-14338476</v>
      </c>
      <c r="X43" s="59">
        <v>10538801</v>
      </c>
      <c r="Y43" s="60">
        <v>-73.5</v>
      </c>
      <c r="Z43" s="61">
        <v>-57353904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3898904</v>
      </c>
      <c r="E45" s="99">
        <v>3898904</v>
      </c>
      <c r="F45" s="99">
        <v>11721753</v>
      </c>
      <c r="G45" s="99">
        <v>29565997</v>
      </c>
      <c r="H45" s="99">
        <v>27282609</v>
      </c>
      <c r="I45" s="99">
        <v>27282609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27282609</v>
      </c>
      <c r="W45" s="99">
        <v>1102971</v>
      </c>
      <c r="X45" s="99">
        <v>26179638</v>
      </c>
      <c r="Y45" s="100">
        <v>2373.56</v>
      </c>
      <c r="Z45" s="101">
        <v>3898904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867213</v>
      </c>
      <c r="C49" s="51">
        <v>0</v>
      </c>
      <c r="D49" s="128">
        <v>869511</v>
      </c>
      <c r="E49" s="53">
        <v>2289589</v>
      </c>
      <c r="F49" s="53">
        <v>0</v>
      </c>
      <c r="G49" s="53">
        <v>0</v>
      </c>
      <c r="H49" s="53">
        <v>0</v>
      </c>
      <c r="I49" s="53">
        <v>648991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651092</v>
      </c>
      <c r="W49" s="53">
        <v>653702</v>
      </c>
      <c r="X49" s="53">
        <v>12226311</v>
      </c>
      <c r="Y49" s="53">
        <v>27697545</v>
      </c>
      <c r="Z49" s="129">
        <v>45903954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97.5876588029274</v>
      </c>
      <c r="E58" s="7">
        <f t="shared" si="6"/>
        <v>97.5876588029274</v>
      </c>
      <c r="F58" s="7">
        <f t="shared" si="6"/>
        <v>198.93803192210387</v>
      </c>
      <c r="G58" s="7">
        <f t="shared" si="6"/>
        <v>73.34304770310666</v>
      </c>
      <c r="H58" s="7">
        <f t="shared" si="6"/>
        <v>94.68913324803802</v>
      </c>
      <c r="I58" s="7">
        <f t="shared" si="6"/>
        <v>153.34304223934197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153.34304223934197</v>
      </c>
      <c r="W58" s="7">
        <f t="shared" si="6"/>
        <v>99.99515675227576</v>
      </c>
      <c r="X58" s="7">
        <f t="shared" si="6"/>
        <v>0</v>
      </c>
      <c r="Y58" s="7">
        <f t="shared" si="6"/>
        <v>0</v>
      </c>
      <c r="Z58" s="8">
        <f t="shared" si="6"/>
        <v>97.5876588029274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99.94849344188135</v>
      </c>
      <c r="E59" s="10">
        <f t="shared" si="7"/>
        <v>99.94849344188135</v>
      </c>
      <c r="F59" s="10">
        <f t="shared" si="7"/>
        <v>4.220352422444832</v>
      </c>
      <c r="G59" s="10">
        <f t="shared" si="7"/>
        <v>-1053.4344414072834</v>
      </c>
      <c r="H59" s="10">
        <f t="shared" si="7"/>
        <v>24163.02211302211</v>
      </c>
      <c r="I59" s="10">
        <f t="shared" si="7"/>
        <v>22.80698046592015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22.80698046592015</v>
      </c>
      <c r="W59" s="10">
        <f t="shared" si="7"/>
        <v>99.98328388148272</v>
      </c>
      <c r="X59" s="10">
        <f t="shared" si="7"/>
        <v>0</v>
      </c>
      <c r="Y59" s="10">
        <f t="shared" si="7"/>
        <v>0</v>
      </c>
      <c r="Z59" s="11">
        <f t="shared" si="7"/>
        <v>99.94849344188135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97.20479905281995</v>
      </c>
      <c r="E60" s="13">
        <f t="shared" si="7"/>
        <v>97.20479905281995</v>
      </c>
      <c r="F60" s="13">
        <f t="shared" si="7"/>
        <v>627.0194885491154</v>
      </c>
      <c r="G60" s="13">
        <f t="shared" si="7"/>
        <v>56.94135524433961</v>
      </c>
      <c r="H60" s="13">
        <f t="shared" si="7"/>
        <v>66.32501369778858</v>
      </c>
      <c r="I60" s="13">
        <f t="shared" si="7"/>
        <v>251.15303778101145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251.15303778101145</v>
      </c>
      <c r="W60" s="13">
        <f t="shared" si="7"/>
        <v>99.99701143116671</v>
      </c>
      <c r="X60" s="13">
        <f t="shared" si="7"/>
        <v>0</v>
      </c>
      <c r="Y60" s="13">
        <f t="shared" si="7"/>
        <v>0</v>
      </c>
      <c r="Z60" s="14">
        <f t="shared" si="7"/>
        <v>97.20479905281995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95.68245162926608</v>
      </c>
      <c r="E61" s="13">
        <f t="shared" si="7"/>
        <v>95.68245162926608</v>
      </c>
      <c r="F61" s="13">
        <f t="shared" si="7"/>
        <v>894.7634114161041</v>
      </c>
      <c r="G61" s="13">
        <f t="shared" si="7"/>
        <v>67.16744065729667</v>
      </c>
      <c r="H61" s="13">
        <f t="shared" si="7"/>
        <v>100.6444859336608</v>
      </c>
      <c r="I61" s="13">
        <f t="shared" si="7"/>
        <v>361.28645210562087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361.28645210562087</v>
      </c>
      <c r="W61" s="13">
        <f t="shared" si="7"/>
        <v>99.9994266472761</v>
      </c>
      <c r="X61" s="13">
        <f t="shared" si="7"/>
        <v>0</v>
      </c>
      <c r="Y61" s="13">
        <f t="shared" si="7"/>
        <v>0</v>
      </c>
      <c r="Z61" s="14">
        <f t="shared" si="7"/>
        <v>95.68245162926608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99.96852376455776</v>
      </c>
      <c r="E62" s="13">
        <f t="shared" si="7"/>
        <v>99.96852376455776</v>
      </c>
      <c r="F62" s="13">
        <f t="shared" si="7"/>
        <v>53.43662387487089</v>
      </c>
      <c r="G62" s="13">
        <f t="shared" si="7"/>
        <v>32.559440807879845</v>
      </c>
      <c r="H62" s="13">
        <f t="shared" si="7"/>
        <v>54.539676133783985</v>
      </c>
      <c r="I62" s="13">
        <f t="shared" si="7"/>
        <v>46.28431744856571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46.28431744856571</v>
      </c>
      <c r="W62" s="13">
        <f t="shared" si="7"/>
        <v>99.96843985442044</v>
      </c>
      <c r="X62" s="13">
        <f t="shared" si="7"/>
        <v>0</v>
      </c>
      <c r="Y62" s="13">
        <f t="shared" si="7"/>
        <v>0</v>
      </c>
      <c r="Z62" s="14">
        <f t="shared" si="7"/>
        <v>99.96852376455776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99.98554272125868</v>
      </c>
      <c r="E63" s="13">
        <f t="shared" si="7"/>
        <v>99.98554272125868</v>
      </c>
      <c r="F63" s="13">
        <f t="shared" si="7"/>
        <v>32.0172274968967</v>
      </c>
      <c r="G63" s="13">
        <f t="shared" si="7"/>
        <v>29.414509563746506</v>
      </c>
      <c r="H63" s="13">
        <f t="shared" si="7"/>
        <v>4.846734444950362</v>
      </c>
      <c r="I63" s="13">
        <f t="shared" si="7"/>
        <v>20.726108601929788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20.726108601929788</v>
      </c>
      <c r="W63" s="13">
        <f t="shared" si="7"/>
        <v>99.98554272125868</v>
      </c>
      <c r="X63" s="13">
        <f t="shared" si="7"/>
        <v>0</v>
      </c>
      <c r="Y63" s="13">
        <f t="shared" si="7"/>
        <v>0</v>
      </c>
      <c r="Z63" s="14">
        <f t="shared" si="7"/>
        <v>99.98554272125868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100.01734404810082</v>
      </c>
      <c r="E64" s="13">
        <f t="shared" si="7"/>
        <v>100.01734404810082</v>
      </c>
      <c r="F64" s="13">
        <f t="shared" si="7"/>
        <v>29.639547262479343</v>
      </c>
      <c r="G64" s="13">
        <f t="shared" si="7"/>
        <v>30.690855685446593</v>
      </c>
      <c r="H64" s="13">
        <f t="shared" si="7"/>
        <v>0.13965290025635813</v>
      </c>
      <c r="I64" s="13">
        <f t="shared" si="7"/>
        <v>20.16893845969159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20.16893845969159</v>
      </c>
      <c r="W64" s="13">
        <f t="shared" si="7"/>
        <v>100.01734404810082</v>
      </c>
      <c r="X64" s="13">
        <f t="shared" si="7"/>
        <v>0</v>
      </c>
      <c r="Y64" s="13">
        <f t="shared" si="7"/>
        <v>0</v>
      </c>
      <c r="Z64" s="14">
        <f t="shared" si="7"/>
        <v>100.01734404810082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99.996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113</v>
      </c>
      <c r="B67" s="23"/>
      <c r="C67" s="23"/>
      <c r="D67" s="24">
        <v>21308014</v>
      </c>
      <c r="E67" s="25">
        <v>21308014</v>
      </c>
      <c r="F67" s="25">
        <v>5090266</v>
      </c>
      <c r="G67" s="25">
        <v>1801455</v>
      </c>
      <c r="H67" s="25">
        <v>1499887</v>
      </c>
      <c r="I67" s="25">
        <v>8391608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8391608</v>
      </c>
      <c r="W67" s="25">
        <v>5327004</v>
      </c>
      <c r="X67" s="25"/>
      <c r="Y67" s="24"/>
      <c r="Z67" s="26">
        <v>21308014</v>
      </c>
    </row>
    <row r="68" spans="1:26" ht="13.5" hidden="1">
      <c r="A68" s="36" t="s">
        <v>31</v>
      </c>
      <c r="B68" s="18"/>
      <c r="C68" s="18"/>
      <c r="D68" s="19">
        <v>2871479</v>
      </c>
      <c r="E68" s="20">
        <v>2871479</v>
      </c>
      <c r="F68" s="20">
        <v>3427818</v>
      </c>
      <c r="G68" s="20">
        <v>-22682</v>
      </c>
      <c r="H68" s="20">
        <v>1628</v>
      </c>
      <c r="I68" s="20">
        <v>3406764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3406764</v>
      </c>
      <c r="W68" s="20">
        <v>717870</v>
      </c>
      <c r="X68" s="20"/>
      <c r="Y68" s="19"/>
      <c r="Z68" s="22">
        <v>2871479</v>
      </c>
    </row>
    <row r="69" spans="1:26" ht="13.5" hidden="1">
      <c r="A69" s="37" t="s">
        <v>32</v>
      </c>
      <c r="B69" s="18"/>
      <c r="C69" s="18"/>
      <c r="D69" s="19">
        <v>18336535</v>
      </c>
      <c r="E69" s="20">
        <v>18336535</v>
      </c>
      <c r="F69" s="20">
        <v>1578568</v>
      </c>
      <c r="G69" s="20">
        <v>1722848</v>
      </c>
      <c r="H69" s="20">
        <v>1399861</v>
      </c>
      <c r="I69" s="20">
        <v>4701277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4701277</v>
      </c>
      <c r="W69" s="20">
        <v>4584134</v>
      </c>
      <c r="X69" s="20"/>
      <c r="Y69" s="19"/>
      <c r="Z69" s="22">
        <v>18336535</v>
      </c>
    </row>
    <row r="70" spans="1:26" ht="13.5" hidden="1">
      <c r="A70" s="38" t="s">
        <v>107</v>
      </c>
      <c r="B70" s="18"/>
      <c r="C70" s="18"/>
      <c r="D70" s="19">
        <v>11860064</v>
      </c>
      <c r="E70" s="20">
        <v>11860064</v>
      </c>
      <c r="F70" s="20">
        <v>1085344</v>
      </c>
      <c r="G70" s="20">
        <v>1217715</v>
      </c>
      <c r="H70" s="20">
        <v>847342</v>
      </c>
      <c r="I70" s="20">
        <v>3150401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3150401</v>
      </c>
      <c r="W70" s="20">
        <v>2965016</v>
      </c>
      <c r="X70" s="20"/>
      <c r="Y70" s="19"/>
      <c r="Z70" s="22">
        <v>11860064</v>
      </c>
    </row>
    <row r="71" spans="1:26" ht="13.5" hidden="1">
      <c r="A71" s="38" t="s">
        <v>108</v>
      </c>
      <c r="B71" s="18"/>
      <c r="C71" s="18"/>
      <c r="D71" s="19">
        <v>1191375</v>
      </c>
      <c r="E71" s="20">
        <v>1191375</v>
      </c>
      <c r="F71" s="20">
        <v>101655</v>
      </c>
      <c r="G71" s="20">
        <v>112591</v>
      </c>
      <c r="H71" s="20">
        <v>99115</v>
      </c>
      <c r="I71" s="20">
        <v>313361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313361</v>
      </c>
      <c r="W71" s="20">
        <v>297844</v>
      </c>
      <c r="X71" s="20"/>
      <c r="Y71" s="19"/>
      <c r="Z71" s="22">
        <v>1191375</v>
      </c>
    </row>
    <row r="72" spans="1:26" ht="13.5" hidden="1">
      <c r="A72" s="38" t="s">
        <v>109</v>
      </c>
      <c r="B72" s="18"/>
      <c r="C72" s="18"/>
      <c r="D72" s="19">
        <v>3209456</v>
      </c>
      <c r="E72" s="20">
        <v>3209456</v>
      </c>
      <c r="F72" s="20">
        <v>238456</v>
      </c>
      <c r="G72" s="20">
        <v>240021</v>
      </c>
      <c r="H72" s="20">
        <v>300883</v>
      </c>
      <c r="I72" s="20">
        <v>779360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779360</v>
      </c>
      <c r="W72" s="20">
        <v>802364</v>
      </c>
      <c r="X72" s="20"/>
      <c r="Y72" s="19"/>
      <c r="Z72" s="22">
        <v>3209456</v>
      </c>
    </row>
    <row r="73" spans="1:26" ht="13.5" hidden="1">
      <c r="A73" s="38" t="s">
        <v>110</v>
      </c>
      <c r="B73" s="18"/>
      <c r="C73" s="18"/>
      <c r="D73" s="19">
        <v>2075640</v>
      </c>
      <c r="E73" s="20">
        <v>2075640</v>
      </c>
      <c r="F73" s="20">
        <v>153113</v>
      </c>
      <c r="G73" s="20">
        <v>152521</v>
      </c>
      <c r="H73" s="20">
        <v>152521</v>
      </c>
      <c r="I73" s="20">
        <v>458155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458155</v>
      </c>
      <c r="W73" s="20">
        <v>518910</v>
      </c>
      <c r="X73" s="20"/>
      <c r="Y73" s="19"/>
      <c r="Z73" s="22">
        <v>2075640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>
        <v>100000</v>
      </c>
      <c r="E75" s="29">
        <v>100000</v>
      </c>
      <c r="F75" s="29">
        <v>83880</v>
      </c>
      <c r="G75" s="29">
        <v>101289</v>
      </c>
      <c r="H75" s="29">
        <v>98398</v>
      </c>
      <c r="I75" s="29">
        <v>283567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283567</v>
      </c>
      <c r="W75" s="29">
        <v>25000</v>
      </c>
      <c r="X75" s="29"/>
      <c r="Y75" s="28"/>
      <c r="Z75" s="30">
        <v>100000</v>
      </c>
    </row>
    <row r="76" spans="1:26" ht="13.5" hidden="1">
      <c r="A76" s="41" t="s">
        <v>114</v>
      </c>
      <c r="B76" s="31"/>
      <c r="C76" s="31"/>
      <c r="D76" s="32">
        <v>20793992</v>
      </c>
      <c r="E76" s="33">
        <v>20793992</v>
      </c>
      <c r="F76" s="33">
        <v>10126475</v>
      </c>
      <c r="G76" s="33">
        <v>1321242</v>
      </c>
      <c r="H76" s="33">
        <v>1420230</v>
      </c>
      <c r="I76" s="33">
        <v>12867947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12867947</v>
      </c>
      <c r="W76" s="33">
        <v>5326746</v>
      </c>
      <c r="X76" s="33"/>
      <c r="Y76" s="32"/>
      <c r="Z76" s="34">
        <v>20793992</v>
      </c>
    </row>
    <row r="77" spans="1:26" ht="13.5" hidden="1">
      <c r="A77" s="36" t="s">
        <v>31</v>
      </c>
      <c r="B77" s="18"/>
      <c r="C77" s="18"/>
      <c r="D77" s="19">
        <v>2870000</v>
      </c>
      <c r="E77" s="20">
        <v>2870000</v>
      </c>
      <c r="F77" s="20">
        <v>144666</v>
      </c>
      <c r="G77" s="20">
        <v>238940</v>
      </c>
      <c r="H77" s="20">
        <v>393374</v>
      </c>
      <c r="I77" s="20">
        <v>776980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776980</v>
      </c>
      <c r="W77" s="20">
        <v>717750</v>
      </c>
      <c r="X77" s="20"/>
      <c r="Y77" s="19"/>
      <c r="Z77" s="22">
        <v>2870000</v>
      </c>
    </row>
    <row r="78" spans="1:26" ht="13.5" hidden="1">
      <c r="A78" s="37" t="s">
        <v>32</v>
      </c>
      <c r="B78" s="18"/>
      <c r="C78" s="18"/>
      <c r="D78" s="19">
        <v>17823992</v>
      </c>
      <c r="E78" s="20">
        <v>17823992</v>
      </c>
      <c r="F78" s="20">
        <v>9897929</v>
      </c>
      <c r="G78" s="20">
        <v>981013</v>
      </c>
      <c r="H78" s="20">
        <v>928458</v>
      </c>
      <c r="I78" s="20">
        <v>11807400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11807400</v>
      </c>
      <c r="W78" s="20">
        <v>4583997</v>
      </c>
      <c r="X78" s="20"/>
      <c r="Y78" s="19"/>
      <c r="Z78" s="22">
        <v>17823992</v>
      </c>
    </row>
    <row r="79" spans="1:26" ht="13.5" hidden="1">
      <c r="A79" s="38" t="s">
        <v>107</v>
      </c>
      <c r="B79" s="18"/>
      <c r="C79" s="18"/>
      <c r="D79" s="19">
        <v>11348000</v>
      </c>
      <c r="E79" s="20">
        <v>11348000</v>
      </c>
      <c r="F79" s="20">
        <v>9711261</v>
      </c>
      <c r="G79" s="20">
        <v>817908</v>
      </c>
      <c r="H79" s="20">
        <v>852803</v>
      </c>
      <c r="I79" s="20">
        <v>11381972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11381972</v>
      </c>
      <c r="W79" s="20">
        <v>2964999</v>
      </c>
      <c r="X79" s="20"/>
      <c r="Y79" s="19"/>
      <c r="Z79" s="22">
        <v>11348000</v>
      </c>
    </row>
    <row r="80" spans="1:26" ht="13.5" hidden="1">
      <c r="A80" s="38" t="s">
        <v>108</v>
      </c>
      <c r="B80" s="18"/>
      <c r="C80" s="18"/>
      <c r="D80" s="19">
        <v>1191000</v>
      </c>
      <c r="E80" s="20">
        <v>1191000</v>
      </c>
      <c r="F80" s="20">
        <v>54321</v>
      </c>
      <c r="G80" s="20">
        <v>36659</v>
      </c>
      <c r="H80" s="20">
        <v>54057</v>
      </c>
      <c r="I80" s="20">
        <v>145037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145037</v>
      </c>
      <c r="W80" s="20">
        <v>297750</v>
      </c>
      <c r="X80" s="20"/>
      <c r="Y80" s="19"/>
      <c r="Z80" s="22">
        <v>1191000</v>
      </c>
    </row>
    <row r="81" spans="1:26" ht="13.5" hidden="1">
      <c r="A81" s="38" t="s">
        <v>109</v>
      </c>
      <c r="B81" s="18"/>
      <c r="C81" s="18"/>
      <c r="D81" s="19">
        <v>3208992</v>
      </c>
      <c r="E81" s="20">
        <v>3208992</v>
      </c>
      <c r="F81" s="20">
        <v>76347</v>
      </c>
      <c r="G81" s="20">
        <v>70601</v>
      </c>
      <c r="H81" s="20">
        <v>14583</v>
      </c>
      <c r="I81" s="20">
        <v>161531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161531</v>
      </c>
      <c r="W81" s="20">
        <v>802248</v>
      </c>
      <c r="X81" s="20"/>
      <c r="Y81" s="19"/>
      <c r="Z81" s="22">
        <v>3208992</v>
      </c>
    </row>
    <row r="82" spans="1:26" ht="13.5" hidden="1">
      <c r="A82" s="38" t="s">
        <v>110</v>
      </c>
      <c r="B82" s="18"/>
      <c r="C82" s="18"/>
      <c r="D82" s="19">
        <v>2076000</v>
      </c>
      <c r="E82" s="20">
        <v>2076000</v>
      </c>
      <c r="F82" s="20">
        <v>45382</v>
      </c>
      <c r="G82" s="20">
        <v>46810</v>
      </c>
      <c r="H82" s="20">
        <v>213</v>
      </c>
      <c r="I82" s="20">
        <v>92405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92405</v>
      </c>
      <c r="W82" s="20">
        <v>519000</v>
      </c>
      <c r="X82" s="20"/>
      <c r="Y82" s="19"/>
      <c r="Z82" s="22">
        <v>2076000</v>
      </c>
    </row>
    <row r="83" spans="1:26" ht="13.5" hidden="1">
      <c r="A83" s="38" t="s">
        <v>111</v>
      </c>
      <c r="B83" s="18"/>
      <c r="C83" s="18"/>
      <c r="D83" s="19"/>
      <c r="E83" s="20"/>
      <c r="F83" s="20">
        <v>10618</v>
      </c>
      <c r="G83" s="20">
        <v>9035</v>
      </c>
      <c r="H83" s="20">
        <v>6802</v>
      </c>
      <c r="I83" s="20">
        <v>26455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26455</v>
      </c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>
        <v>100000</v>
      </c>
      <c r="E84" s="29">
        <v>100000</v>
      </c>
      <c r="F84" s="29">
        <v>83880</v>
      </c>
      <c r="G84" s="29">
        <v>101289</v>
      </c>
      <c r="H84" s="29">
        <v>98398</v>
      </c>
      <c r="I84" s="29">
        <v>283567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283567</v>
      </c>
      <c r="W84" s="29">
        <v>24999</v>
      </c>
      <c r="X84" s="29"/>
      <c r="Y84" s="28"/>
      <c r="Z84" s="30">
        <v>100000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2013-11-04T08:02:13Z</dcterms:created>
  <dcterms:modified xsi:type="dcterms:W3CDTF">2013-11-25T09:46:42Z</dcterms:modified>
  <cp:category/>
  <cp:version/>
  <cp:contentType/>
  <cp:contentStatus/>
</cp:coreProperties>
</file>