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2" sheetId="10" r:id="rId10"/>
    <sheet name="GT483" sheetId="11" r:id="rId11"/>
    <sheet name="GT484" sheetId="12" r:id="rId12"/>
    <sheet name="DC48" sheetId="13" r:id="rId13"/>
  </sheets>
  <definedNames>
    <definedName name="_xlnm.Print_Area" localSheetId="7">'DC42'!$A$1:$Z$66</definedName>
    <definedName name="_xlnm.Print_Area" localSheetId="12">'DC48'!$A$1:$Z$66</definedName>
    <definedName name="_xlnm.Print_Area" localSheetId="1">'EKU'!$A$1:$Z$66</definedName>
    <definedName name="_xlnm.Print_Area" localSheetId="4">'GT421'!$A$1:$Z$66</definedName>
    <definedName name="_xlnm.Print_Area" localSheetId="5">'GT422'!$A$1:$Z$66</definedName>
    <definedName name="_xlnm.Print_Area" localSheetId="6">'GT423'!$A$1:$Z$66</definedName>
    <definedName name="_xlnm.Print_Area" localSheetId="8">'GT481'!$A$1:$Z$66</definedName>
    <definedName name="_xlnm.Print_Area" localSheetId="9">'GT482'!$A$1:$Z$66</definedName>
    <definedName name="_xlnm.Print_Area" localSheetId="10">'GT483'!$A$1:$Z$66</definedName>
    <definedName name="_xlnm.Print_Area" localSheetId="11">'GT484'!$A$1:$Z$66</definedName>
    <definedName name="_xlnm.Print_Area" localSheetId="2">'JHB'!$A$1:$Z$66</definedName>
    <definedName name="_xlnm.Print_Area" localSheetId="0">'Summary'!$A$1:$Z$66</definedName>
    <definedName name="_xlnm.Print_Area" localSheetId="3">'TSH'!$A$1:$Z$66</definedName>
  </definedNames>
  <calcPr fullCalcOnLoad="1"/>
</workbook>
</file>

<file path=xl/sharedStrings.xml><?xml version="1.0" encoding="utf-8"?>
<sst xmlns="http://schemas.openxmlformats.org/spreadsheetml/2006/main" count="1443" uniqueCount="103">
  <si>
    <t>Gauteng: Ekurhuleni Metro(EKU)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</si>
  <si>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</si>
  <si>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</si>
  <si>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</si>
  <si>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</si>
  <si>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</si>
  <si>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</si>
  <si>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</si>
  <si>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</si>
  <si>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</si>
  <si>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</si>
  <si>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</si>
  <si>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</si>
  <si>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</si>
  <si>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</si>
  <si>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</si>
  <si>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</si>
  <si>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</si>
  <si>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</si>
  <si>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</si>
  <si>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</si>
  <si>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</si>
  <si>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</si>
  <si>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</si>
  <si>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</si>
  <si>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</si>
  <si>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</si>
  <si>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</si>
  <si>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</si>
  <si>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</si>
  <si>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</si>
  <si>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</si>
  <si>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</si>
  <si>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</si>
  <si>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</si>
  <si>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</si>
  <si>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</si>
  <si>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</si>
  <si>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</si>
  <si>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</si>
  <si>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</si>
  <si>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</si>
  <si>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</si>
  <si>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</si>
  <si>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</si>
  <si>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</si>
  <si>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</si>
  <si>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</si>
  <si>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</si>
  <si>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</si>
  <si>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</si>
  <si>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</si>
  <si>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</si>
  <si>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</si>
  <si>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</si>
  <si>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</si>
  <si>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</si>
  <si>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</si>
  <si>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</si>
  <si>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</si>
  <si>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</si>
  <si>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</si>
  <si>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</si>
  <si>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</si>
  <si>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</si>
  <si>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</si>
  <si>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C1 Schedule Quarterly Budget Statement Summary for 1st Quarter ended 30 September 2013 (Figures Finalised as at 2013/11/01)</t>
  </si>
  <si>
    <t>Gauteng: City Of Tshwane(TSH) - Table C1 Schedule Quarterly Budget Statement Summary for 1st Quarter ended 30 September 2013 (Figures Finalised as at 2013/11/01)</t>
  </si>
  <si>
    <t>Gauteng: Emfuleni(GT421) - Table C1 Schedule Quarterly Budget Statement Summary for 1st Quarter ended 30 September 2013 (Figures Finalised as at 2013/11/01)</t>
  </si>
  <si>
    <t>Gauteng: Midvaal(GT422) - Table C1 Schedule Quarterly Budget Statement Summary for 1st Quarter ended 30 September 2013 (Figures Finalised as at 2013/11/01)</t>
  </si>
  <si>
    <t>Gauteng: Lesedi(GT423) - Table C1 Schedule Quarterly Budget Statement Summary for 1st Quarter ended 30 September 2013 (Figures Finalised as at 2013/11/01)</t>
  </si>
  <si>
    <t>Gauteng: Sedibeng(DC42) - Table C1 Schedule Quarterly Budget Statement Summary for 1st Quarter ended 30 September 2013 (Figures Finalised as at 2013/11/01)</t>
  </si>
  <si>
    <t>Gauteng: Mogale City(GT481) - Table C1 Schedule Quarterly Budget Statement Summary for 1st Quarter ended 30 September 2013 (Figures Finalised as at 2013/11/01)</t>
  </si>
  <si>
    <t>Gauteng: Randfontein(GT482) - Table C1 Schedule Quarterly Budget Statement Summary for 1st Quarter ended 30 September 2013 (Figures Finalised as at 2013/11/01)</t>
  </si>
  <si>
    <t>Gauteng: Westonaria(GT483) - Table C1 Schedule Quarterly Budget Statement Summary for 1st Quarter ended 30 September 2013 (Figures Finalised as at 2013/11/01)</t>
  </si>
  <si>
    <t>Gauteng: Merafong City(GT484) - Table C1 Schedule Quarterly Budget Statement Summary for 1st Quarter ended 30 September 2013 (Figures Finalised as at 2013/11/01)</t>
  </si>
  <si>
    <t>Gauteng: West Rand(DC48) - Table C1 Schedule Quarterly Budget Statement Summary for 1st Quarter ended 30 September 2013 (Figures Finalised as at 2013/11/01)</t>
  </si>
  <si>
    <t>Summary - Table C1 Schedule Quarterly Budget Statement Summary for 1st Quarter ended 30 September 2013 (Figures Finalised as at 2013/11/01)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</si>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</sst>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8226424750</v>
      </c>
      <c r="C5" s="18">
        <v>0</v>
      </c>
      <c r="D5" s="58">
        <v>15943005066</v>
      </c>
      <c r="E5" s="59">
        <v>15940956933</v>
      </c>
      <c r="F5" s="59">
        <v>1106740874</v>
      </c>
      <c r="G5" s="59">
        <v>1131889139</v>
      </c>
      <c r="H5" s="59">
        <v>1965091358</v>
      </c>
      <c r="I5" s="59">
        <v>4203721371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4203721371</v>
      </c>
      <c r="W5" s="59">
        <v>3985239232</v>
      </c>
      <c r="X5" s="59">
        <v>218482139</v>
      </c>
      <c r="Y5" s="60">
        <v>5.48</v>
      </c>
      <c r="Z5" s="61">
        <v>15940956933</v>
      </c>
    </row>
    <row r="6" spans="1:26" ht="13.5">
      <c r="A6" s="57" t="s">
        <v>32</v>
      </c>
      <c r="B6" s="18">
        <v>30899679743</v>
      </c>
      <c r="C6" s="18">
        <v>0</v>
      </c>
      <c r="D6" s="58">
        <v>57195914498</v>
      </c>
      <c r="E6" s="59">
        <v>57175016857</v>
      </c>
      <c r="F6" s="59">
        <v>4487089182</v>
      </c>
      <c r="G6" s="59">
        <v>5060956755</v>
      </c>
      <c r="H6" s="59">
        <v>5026832159</v>
      </c>
      <c r="I6" s="59">
        <v>14574878096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14574878096</v>
      </c>
      <c r="W6" s="59">
        <v>14293754216</v>
      </c>
      <c r="X6" s="59">
        <v>281123880</v>
      </c>
      <c r="Y6" s="60">
        <v>1.97</v>
      </c>
      <c r="Z6" s="61">
        <v>57175016857</v>
      </c>
    </row>
    <row r="7" spans="1:26" ht="13.5">
      <c r="A7" s="57" t="s">
        <v>33</v>
      </c>
      <c r="B7" s="18">
        <v>354161544</v>
      </c>
      <c r="C7" s="18">
        <v>0</v>
      </c>
      <c r="D7" s="58">
        <v>577465790</v>
      </c>
      <c r="E7" s="59">
        <v>577432790</v>
      </c>
      <c r="F7" s="59">
        <v>45011300</v>
      </c>
      <c r="G7" s="59">
        <v>35521489</v>
      </c>
      <c r="H7" s="59">
        <v>64340184</v>
      </c>
      <c r="I7" s="59">
        <v>144872973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144872973</v>
      </c>
      <c r="W7" s="59">
        <v>144358199</v>
      </c>
      <c r="X7" s="59">
        <v>514774</v>
      </c>
      <c r="Y7" s="60">
        <v>0.36</v>
      </c>
      <c r="Z7" s="61">
        <v>577432790</v>
      </c>
    </row>
    <row r="8" spans="1:26" ht="13.5">
      <c r="A8" s="57" t="s">
        <v>34</v>
      </c>
      <c r="B8" s="18">
        <v>8185942812</v>
      </c>
      <c r="C8" s="18">
        <v>0</v>
      </c>
      <c r="D8" s="58">
        <v>12823132426</v>
      </c>
      <c r="E8" s="59">
        <v>12815879530</v>
      </c>
      <c r="F8" s="59">
        <v>2314994705</v>
      </c>
      <c r="G8" s="59">
        <v>597396031</v>
      </c>
      <c r="H8" s="59">
        <v>932027476</v>
      </c>
      <c r="I8" s="59">
        <v>3844418212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3844418212</v>
      </c>
      <c r="W8" s="59">
        <v>3203969884</v>
      </c>
      <c r="X8" s="59">
        <v>640448328</v>
      </c>
      <c r="Y8" s="60">
        <v>19.99</v>
      </c>
      <c r="Z8" s="61">
        <v>12815879530</v>
      </c>
    </row>
    <row r="9" spans="1:26" ht="13.5">
      <c r="A9" s="57" t="s">
        <v>35</v>
      </c>
      <c r="B9" s="18">
        <v>2919350674</v>
      </c>
      <c r="C9" s="18">
        <v>0</v>
      </c>
      <c r="D9" s="58">
        <v>7701603222</v>
      </c>
      <c r="E9" s="59">
        <v>7691875666</v>
      </c>
      <c r="F9" s="59">
        <v>406481472</v>
      </c>
      <c r="G9" s="59">
        <v>929415564</v>
      </c>
      <c r="H9" s="59">
        <v>417049146</v>
      </c>
      <c r="I9" s="59">
        <v>1752946182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1752946182</v>
      </c>
      <c r="W9" s="59">
        <v>1922968919</v>
      </c>
      <c r="X9" s="59">
        <v>-170022737</v>
      </c>
      <c r="Y9" s="60">
        <v>-8.84</v>
      </c>
      <c r="Z9" s="61">
        <v>7691875666</v>
      </c>
    </row>
    <row r="10" spans="1:26" ht="25.5">
      <c r="A10" s="62" t="s">
        <v>87</v>
      </c>
      <c r="B10" s="63">
        <f>SUM(B5:B9)</f>
        <v>50585559523</v>
      </c>
      <c r="C10" s="63">
        <f>SUM(C5:C9)</f>
        <v>0</v>
      </c>
      <c r="D10" s="64">
        <f aca="true" t="shared" si="0" ref="D10:Z10">SUM(D5:D9)</f>
        <v>94241121002</v>
      </c>
      <c r="E10" s="65">
        <f t="shared" si="0"/>
        <v>94201161776</v>
      </c>
      <c r="F10" s="65">
        <f t="shared" si="0"/>
        <v>8360317533</v>
      </c>
      <c r="G10" s="65">
        <f t="shared" si="0"/>
        <v>7755178978</v>
      </c>
      <c r="H10" s="65">
        <f t="shared" si="0"/>
        <v>8405340323</v>
      </c>
      <c r="I10" s="65">
        <f t="shared" si="0"/>
        <v>24520836834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24520836834</v>
      </c>
      <c r="W10" s="65">
        <f t="shared" si="0"/>
        <v>23550290450</v>
      </c>
      <c r="X10" s="65">
        <f t="shared" si="0"/>
        <v>970546384</v>
      </c>
      <c r="Y10" s="66">
        <f>+IF(W10&lt;&gt;0,(X10/W10)*100,0)</f>
        <v>4.121165240235922</v>
      </c>
      <c r="Z10" s="67">
        <f t="shared" si="0"/>
        <v>94201161776</v>
      </c>
    </row>
    <row r="11" spans="1:26" ht="13.5">
      <c r="A11" s="57" t="s">
        <v>36</v>
      </c>
      <c r="B11" s="18">
        <v>11470187720</v>
      </c>
      <c r="C11" s="18">
        <v>0</v>
      </c>
      <c r="D11" s="58">
        <v>22079450580</v>
      </c>
      <c r="E11" s="59">
        <v>22063279547</v>
      </c>
      <c r="F11" s="59">
        <v>1685398184</v>
      </c>
      <c r="G11" s="59">
        <v>1685379053</v>
      </c>
      <c r="H11" s="59">
        <v>1716309475</v>
      </c>
      <c r="I11" s="59">
        <v>5087086712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5087086712</v>
      </c>
      <c r="W11" s="59">
        <v>5515819889</v>
      </c>
      <c r="X11" s="59">
        <v>-428733177</v>
      </c>
      <c r="Y11" s="60">
        <v>-7.77</v>
      </c>
      <c r="Z11" s="61">
        <v>22063279547</v>
      </c>
    </row>
    <row r="12" spans="1:26" ht="13.5">
      <c r="A12" s="57" t="s">
        <v>37</v>
      </c>
      <c r="B12" s="18">
        <v>282998865</v>
      </c>
      <c r="C12" s="18">
        <v>0</v>
      </c>
      <c r="D12" s="58">
        <v>469680631</v>
      </c>
      <c r="E12" s="59">
        <v>467960626</v>
      </c>
      <c r="F12" s="59">
        <v>35330754</v>
      </c>
      <c r="G12" s="59">
        <v>34374348</v>
      </c>
      <c r="H12" s="59">
        <v>34952300</v>
      </c>
      <c r="I12" s="59">
        <v>104657402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104657402</v>
      </c>
      <c r="W12" s="59">
        <v>116990158</v>
      </c>
      <c r="X12" s="59">
        <v>-12332756</v>
      </c>
      <c r="Y12" s="60">
        <v>-10.54</v>
      </c>
      <c r="Z12" s="61">
        <v>467960626</v>
      </c>
    </row>
    <row r="13" spans="1:26" ht="13.5">
      <c r="A13" s="57" t="s">
        <v>88</v>
      </c>
      <c r="B13" s="18">
        <v>4180232372</v>
      </c>
      <c r="C13" s="18">
        <v>0</v>
      </c>
      <c r="D13" s="58">
        <v>5416189876</v>
      </c>
      <c r="E13" s="59">
        <v>5472691816</v>
      </c>
      <c r="F13" s="59">
        <v>344376115</v>
      </c>
      <c r="G13" s="59">
        <v>386420644</v>
      </c>
      <c r="H13" s="59">
        <v>376647098</v>
      </c>
      <c r="I13" s="59">
        <v>1107443857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1107443857</v>
      </c>
      <c r="W13" s="59">
        <v>1368172955</v>
      </c>
      <c r="X13" s="59">
        <v>-260729098</v>
      </c>
      <c r="Y13" s="60">
        <v>-19.06</v>
      </c>
      <c r="Z13" s="61">
        <v>5472691816</v>
      </c>
    </row>
    <row r="14" spans="1:26" ht="13.5">
      <c r="A14" s="57" t="s">
        <v>38</v>
      </c>
      <c r="B14" s="18">
        <v>1350480653</v>
      </c>
      <c r="C14" s="18">
        <v>0</v>
      </c>
      <c r="D14" s="58">
        <v>3064304770</v>
      </c>
      <c r="E14" s="59">
        <v>3065869719</v>
      </c>
      <c r="F14" s="59">
        <v>161312734</v>
      </c>
      <c r="G14" s="59">
        <v>-6368482</v>
      </c>
      <c r="H14" s="59">
        <v>391155402</v>
      </c>
      <c r="I14" s="59">
        <v>546099654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546099654</v>
      </c>
      <c r="W14" s="59">
        <v>766467430</v>
      </c>
      <c r="X14" s="59">
        <v>-220367776</v>
      </c>
      <c r="Y14" s="60">
        <v>-28.75</v>
      </c>
      <c r="Z14" s="61">
        <v>3065869719</v>
      </c>
    </row>
    <row r="15" spans="1:26" ht="13.5">
      <c r="A15" s="57" t="s">
        <v>39</v>
      </c>
      <c r="B15" s="18">
        <v>21338578725</v>
      </c>
      <c r="C15" s="18">
        <v>0</v>
      </c>
      <c r="D15" s="58">
        <v>36146237737</v>
      </c>
      <c r="E15" s="59">
        <v>36138180379</v>
      </c>
      <c r="F15" s="59">
        <v>2932770957</v>
      </c>
      <c r="G15" s="59">
        <v>3991603129</v>
      </c>
      <c r="H15" s="59">
        <v>3048053552</v>
      </c>
      <c r="I15" s="59">
        <v>9972427638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9972427638</v>
      </c>
      <c r="W15" s="59">
        <v>9034545096</v>
      </c>
      <c r="X15" s="59">
        <v>937882542</v>
      </c>
      <c r="Y15" s="60">
        <v>10.38</v>
      </c>
      <c r="Z15" s="61">
        <v>36138180379</v>
      </c>
    </row>
    <row r="16" spans="1:26" ht="13.5">
      <c r="A16" s="68" t="s">
        <v>40</v>
      </c>
      <c r="B16" s="18">
        <v>1208260510</v>
      </c>
      <c r="C16" s="18">
        <v>0</v>
      </c>
      <c r="D16" s="58">
        <v>1479873365</v>
      </c>
      <c r="E16" s="59">
        <v>1479873365</v>
      </c>
      <c r="F16" s="59">
        <v>15746338</v>
      </c>
      <c r="G16" s="59">
        <v>94662318</v>
      </c>
      <c r="H16" s="59">
        <v>117504428</v>
      </c>
      <c r="I16" s="59">
        <v>227913084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227913084</v>
      </c>
      <c r="W16" s="59">
        <v>369968342</v>
      </c>
      <c r="X16" s="59">
        <v>-142055258</v>
      </c>
      <c r="Y16" s="60">
        <v>-38.4</v>
      </c>
      <c r="Z16" s="61">
        <v>1479873365</v>
      </c>
    </row>
    <row r="17" spans="1:26" ht="13.5">
      <c r="A17" s="57" t="s">
        <v>41</v>
      </c>
      <c r="B17" s="18">
        <v>11538601558</v>
      </c>
      <c r="C17" s="18">
        <v>0</v>
      </c>
      <c r="D17" s="58">
        <v>23094886692</v>
      </c>
      <c r="E17" s="59">
        <v>23242946891</v>
      </c>
      <c r="F17" s="59">
        <v>753443546</v>
      </c>
      <c r="G17" s="59">
        <v>1307751427</v>
      </c>
      <c r="H17" s="59">
        <v>2022629513</v>
      </c>
      <c r="I17" s="59">
        <v>4083824486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4083824486</v>
      </c>
      <c r="W17" s="59">
        <v>5810736723</v>
      </c>
      <c r="X17" s="59">
        <v>-1726912237</v>
      </c>
      <c r="Y17" s="60">
        <v>-29.72</v>
      </c>
      <c r="Z17" s="61">
        <v>23242946891</v>
      </c>
    </row>
    <row r="18" spans="1:26" ht="13.5">
      <c r="A18" s="69" t="s">
        <v>42</v>
      </c>
      <c r="B18" s="70">
        <f>SUM(B11:B17)</f>
        <v>51369340403</v>
      </c>
      <c r="C18" s="70">
        <f>SUM(C11:C17)</f>
        <v>0</v>
      </c>
      <c r="D18" s="71">
        <f aca="true" t="shared" si="1" ref="D18:Z18">SUM(D11:D17)</f>
        <v>91750623651</v>
      </c>
      <c r="E18" s="72">
        <f t="shared" si="1"/>
        <v>91930802343</v>
      </c>
      <c r="F18" s="72">
        <f t="shared" si="1"/>
        <v>5928378628</v>
      </c>
      <c r="G18" s="72">
        <f t="shared" si="1"/>
        <v>7493822437</v>
      </c>
      <c r="H18" s="72">
        <f t="shared" si="1"/>
        <v>7707251768</v>
      </c>
      <c r="I18" s="72">
        <f t="shared" si="1"/>
        <v>21129452833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21129452833</v>
      </c>
      <c r="W18" s="72">
        <f t="shared" si="1"/>
        <v>22982700593</v>
      </c>
      <c r="X18" s="72">
        <f t="shared" si="1"/>
        <v>-1853247760</v>
      </c>
      <c r="Y18" s="66">
        <f>+IF(W18&lt;&gt;0,(X18/W18)*100,0)</f>
        <v>-8.063664026343607</v>
      </c>
      <c r="Z18" s="73">
        <f t="shared" si="1"/>
        <v>91930802343</v>
      </c>
    </row>
    <row r="19" spans="1:26" ht="13.5">
      <c r="A19" s="69" t="s">
        <v>43</v>
      </c>
      <c r="B19" s="74">
        <f>+B10-B18</f>
        <v>-783780880</v>
      </c>
      <c r="C19" s="74">
        <f>+C10-C18</f>
        <v>0</v>
      </c>
      <c r="D19" s="75">
        <f aca="true" t="shared" si="2" ref="D19:Z19">+D10-D18</f>
        <v>2490497351</v>
      </c>
      <c r="E19" s="76">
        <f t="shared" si="2"/>
        <v>2270359433</v>
      </c>
      <c r="F19" s="76">
        <f t="shared" si="2"/>
        <v>2431938905</v>
      </c>
      <c r="G19" s="76">
        <f t="shared" si="2"/>
        <v>261356541</v>
      </c>
      <c r="H19" s="76">
        <f t="shared" si="2"/>
        <v>698088555</v>
      </c>
      <c r="I19" s="76">
        <f t="shared" si="2"/>
        <v>3391384001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3391384001</v>
      </c>
      <c r="W19" s="76">
        <f>IF(E10=E18,0,W10-W18)</f>
        <v>567589857</v>
      </c>
      <c r="X19" s="76">
        <f t="shared" si="2"/>
        <v>2823794144</v>
      </c>
      <c r="Y19" s="77">
        <f>+IF(W19&lt;&gt;0,(X19/W19)*100,0)</f>
        <v>497.50609690687264</v>
      </c>
      <c r="Z19" s="78">
        <f t="shared" si="2"/>
        <v>2270359433</v>
      </c>
    </row>
    <row r="20" spans="1:26" ht="13.5">
      <c r="A20" s="57" t="s">
        <v>44</v>
      </c>
      <c r="B20" s="18">
        <v>3743241451</v>
      </c>
      <c r="C20" s="18">
        <v>0</v>
      </c>
      <c r="D20" s="58">
        <v>7045553717</v>
      </c>
      <c r="E20" s="59">
        <v>7036827717</v>
      </c>
      <c r="F20" s="59">
        <v>130509520</v>
      </c>
      <c r="G20" s="59">
        <v>196345829</v>
      </c>
      <c r="H20" s="59">
        <v>392478168</v>
      </c>
      <c r="I20" s="59">
        <v>719333517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719333517</v>
      </c>
      <c r="W20" s="59">
        <v>1759206930</v>
      </c>
      <c r="X20" s="59">
        <v>-1039873413</v>
      </c>
      <c r="Y20" s="60">
        <v>-59.11</v>
      </c>
      <c r="Z20" s="61">
        <v>7036827717</v>
      </c>
    </row>
    <row r="21" spans="1:26" ht="13.5">
      <c r="A21" s="57" t="s">
        <v>89</v>
      </c>
      <c r="B21" s="79">
        <v>0</v>
      </c>
      <c r="C21" s="79">
        <v>0</v>
      </c>
      <c r="D21" s="80">
        <v>-130000000</v>
      </c>
      <c r="E21" s="81">
        <v>-130000000</v>
      </c>
      <c r="F21" s="81">
        <v>0</v>
      </c>
      <c r="G21" s="81">
        <v>-21666666</v>
      </c>
      <c r="H21" s="81">
        <v>-10833334</v>
      </c>
      <c r="I21" s="81">
        <v>-32500000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-32500000</v>
      </c>
      <c r="W21" s="81">
        <v>-32500000</v>
      </c>
      <c r="X21" s="81">
        <v>0</v>
      </c>
      <c r="Y21" s="82">
        <v>0</v>
      </c>
      <c r="Z21" s="83">
        <v>-130000000</v>
      </c>
    </row>
    <row r="22" spans="1:26" ht="25.5">
      <c r="A22" s="84" t="s">
        <v>90</v>
      </c>
      <c r="B22" s="85">
        <f>SUM(B19:B21)</f>
        <v>2959460571</v>
      </c>
      <c r="C22" s="85">
        <f>SUM(C19:C21)</f>
        <v>0</v>
      </c>
      <c r="D22" s="86">
        <f aca="true" t="shared" si="3" ref="D22:Z22">SUM(D19:D21)</f>
        <v>9406051068</v>
      </c>
      <c r="E22" s="87">
        <f t="shared" si="3"/>
        <v>9177187150</v>
      </c>
      <c r="F22" s="87">
        <f t="shared" si="3"/>
        <v>2562448425</v>
      </c>
      <c r="G22" s="87">
        <f t="shared" si="3"/>
        <v>436035704</v>
      </c>
      <c r="H22" s="87">
        <f t="shared" si="3"/>
        <v>1079733389</v>
      </c>
      <c r="I22" s="87">
        <f t="shared" si="3"/>
        <v>4078217518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4078217518</v>
      </c>
      <c r="W22" s="87">
        <f t="shared" si="3"/>
        <v>2294296787</v>
      </c>
      <c r="X22" s="87">
        <f t="shared" si="3"/>
        <v>1783920731</v>
      </c>
      <c r="Y22" s="88">
        <f>+IF(W22&lt;&gt;0,(X22/W22)*100,0)</f>
        <v>77.75457565508067</v>
      </c>
      <c r="Z22" s="89">
        <f t="shared" si="3"/>
        <v>9177187150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2959460571</v>
      </c>
      <c r="C24" s="74">
        <f>SUM(C22:C23)</f>
        <v>0</v>
      </c>
      <c r="D24" s="75">
        <f aca="true" t="shared" si="4" ref="D24:Z24">SUM(D22:D23)</f>
        <v>9406051068</v>
      </c>
      <c r="E24" s="76">
        <f t="shared" si="4"/>
        <v>9177187150</v>
      </c>
      <c r="F24" s="76">
        <f t="shared" si="4"/>
        <v>2562448425</v>
      </c>
      <c r="G24" s="76">
        <f t="shared" si="4"/>
        <v>436035704</v>
      </c>
      <c r="H24" s="76">
        <f t="shared" si="4"/>
        <v>1079733389</v>
      </c>
      <c r="I24" s="76">
        <f t="shared" si="4"/>
        <v>4078217518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4078217518</v>
      </c>
      <c r="W24" s="76">
        <f t="shared" si="4"/>
        <v>2294296787</v>
      </c>
      <c r="X24" s="76">
        <f t="shared" si="4"/>
        <v>1783920731</v>
      </c>
      <c r="Y24" s="77">
        <f>+IF(W24&lt;&gt;0,(X24/W24)*100,0)</f>
        <v>77.75457565508067</v>
      </c>
      <c r="Z24" s="78">
        <f t="shared" si="4"/>
        <v>9177187150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7915872842</v>
      </c>
      <c r="C27" s="21">
        <v>0</v>
      </c>
      <c r="D27" s="98">
        <v>16260676574</v>
      </c>
      <c r="E27" s="99">
        <v>16269776575</v>
      </c>
      <c r="F27" s="99">
        <v>128474775</v>
      </c>
      <c r="G27" s="99">
        <v>514225502</v>
      </c>
      <c r="H27" s="99">
        <v>820112913</v>
      </c>
      <c r="I27" s="99">
        <v>1462813190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1462813190</v>
      </c>
      <c r="W27" s="99">
        <v>4067444145</v>
      </c>
      <c r="X27" s="99">
        <v>-2604630955</v>
      </c>
      <c r="Y27" s="100">
        <v>-64.04</v>
      </c>
      <c r="Z27" s="101">
        <v>16269776575</v>
      </c>
    </row>
    <row r="28" spans="1:26" ht="13.5">
      <c r="A28" s="102" t="s">
        <v>44</v>
      </c>
      <c r="B28" s="18">
        <v>3897940468</v>
      </c>
      <c r="C28" s="18">
        <v>0</v>
      </c>
      <c r="D28" s="58">
        <v>7113415543</v>
      </c>
      <c r="E28" s="59">
        <v>7174886680</v>
      </c>
      <c r="F28" s="59">
        <v>128093475</v>
      </c>
      <c r="G28" s="59">
        <v>241572218</v>
      </c>
      <c r="H28" s="59">
        <v>417052352</v>
      </c>
      <c r="I28" s="59">
        <v>786718045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786718045</v>
      </c>
      <c r="W28" s="59">
        <v>1793721671</v>
      </c>
      <c r="X28" s="59">
        <v>-1007003626</v>
      </c>
      <c r="Y28" s="60">
        <v>-56.14</v>
      </c>
      <c r="Z28" s="61">
        <v>7174886680</v>
      </c>
    </row>
    <row r="29" spans="1:26" ht="13.5">
      <c r="A29" s="57" t="s">
        <v>92</v>
      </c>
      <c r="B29" s="18">
        <v>142326733</v>
      </c>
      <c r="C29" s="18">
        <v>0</v>
      </c>
      <c r="D29" s="58">
        <v>554770000</v>
      </c>
      <c r="E29" s="59">
        <v>554770000</v>
      </c>
      <c r="F29" s="59">
        <v>8707760</v>
      </c>
      <c r="G29" s="59">
        <v>57335640</v>
      </c>
      <c r="H29" s="59">
        <v>58816531</v>
      </c>
      <c r="I29" s="59">
        <v>124859931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124859931</v>
      </c>
      <c r="W29" s="59">
        <v>138692500</v>
      </c>
      <c r="X29" s="59">
        <v>-13832569</v>
      </c>
      <c r="Y29" s="60">
        <v>-9.97</v>
      </c>
      <c r="Z29" s="61">
        <v>554770000</v>
      </c>
    </row>
    <row r="30" spans="1:26" ht="13.5">
      <c r="A30" s="57" t="s">
        <v>48</v>
      </c>
      <c r="B30" s="18">
        <v>3274757371</v>
      </c>
      <c r="C30" s="18">
        <v>0</v>
      </c>
      <c r="D30" s="58">
        <v>4221798151</v>
      </c>
      <c r="E30" s="59">
        <v>4221798151</v>
      </c>
      <c r="F30" s="59">
        <v>-17081340</v>
      </c>
      <c r="G30" s="59">
        <v>100166071</v>
      </c>
      <c r="H30" s="59">
        <v>249701994</v>
      </c>
      <c r="I30" s="59">
        <v>332786725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332786725</v>
      </c>
      <c r="W30" s="59">
        <v>1055449538</v>
      </c>
      <c r="X30" s="59">
        <v>-722662813</v>
      </c>
      <c r="Y30" s="60">
        <v>-68.47</v>
      </c>
      <c r="Z30" s="61">
        <v>4221798151</v>
      </c>
    </row>
    <row r="31" spans="1:26" ht="13.5">
      <c r="A31" s="57" t="s">
        <v>49</v>
      </c>
      <c r="B31" s="18">
        <v>600848275</v>
      </c>
      <c r="C31" s="18">
        <v>0</v>
      </c>
      <c r="D31" s="58">
        <v>4370692880</v>
      </c>
      <c r="E31" s="59">
        <v>4318321744</v>
      </c>
      <c r="F31" s="59">
        <v>8754880</v>
      </c>
      <c r="G31" s="59">
        <v>115151572</v>
      </c>
      <c r="H31" s="59">
        <v>94542035</v>
      </c>
      <c r="I31" s="59">
        <v>218448487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218448487</v>
      </c>
      <c r="W31" s="59">
        <v>1079580436</v>
      </c>
      <c r="X31" s="59">
        <v>-861131949</v>
      </c>
      <c r="Y31" s="60">
        <v>-79.77</v>
      </c>
      <c r="Z31" s="61">
        <v>4318321744</v>
      </c>
    </row>
    <row r="32" spans="1:26" ht="13.5">
      <c r="A32" s="69" t="s">
        <v>50</v>
      </c>
      <c r="B32" s="21">
        <f>SUM(B28:B31)</f>
        <v>7915872847</v>
      </c>
      <c r="C32" s="21">
        <f>SUM(C28:C31)</f>
        <v>0</v>
      </c>
      <c r="D32" s="98">
        <f aca="true" t="shared" si="5" ref="D32:Z32">SUM(D28:D31)</f>
        <v>16260676574</v>
      </c>
      <c r="E32" s="99">
        <f t="shared" si="5"/>
        <v>16269776575</v>
      </c>
      <c r="F32" s="99">
        <f t="shared" si="5"/>
        <v>128474775</v>
      </c>
      <c r="G32" s="99">
        <f t="shared" si="5"/>
        <v>514225501</v>
      </c>
      <c r="H32" s="99">
        <f t="shared" si="5"/>
        <v>820112912</v>
      </c>
      <c r="I32" s="99">
        <f t="shared" si="5"/>
        <v>1462813188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1462813188</v>
      </c>
      <c r="W32" s="99">
        <f t="shared" si="5"/>
        <v>4067444145</v>
      </c>
      <c r="X32" s="99">
        <f t="shared" si="5"/>
        <v>-2604630957</v>
      </c>
      <c r="Y32" s="100">
        <f>+IF(W32&lt;&gt;0,(X32/W32)*100,0)</f>
        <v>-64.03605960273119</v>
      </c>
      <c r="Z32" s="101">
        <f t="shared" si="5"/>
        <v>16269776575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7426320839</v>
      </c>
      <c r="C35" s="18">
        <v>0</v>
      </c>
      <c r="D35" s="58">
        <v>29287082363</v>
      </c>
      <c r="E35" s="59">
        <v>29287082363</v>
      </c>
      <c r="F35" s="59">
        <v>29156757904</v>
      </c>
      <c r="G35" s="59">
        <v>29793935891</v>
      </c>
      <c r="H35" s="59">
        <v>27019441253</v>
      </c>
      <c r="I35" s="59">
        <v>27019441253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27019441253</v>
      </c>
      <c r="W35" s="59">
        <v>7321770590</v>
      </c>
      <c r="X35" s="59">
        <v>19697670663</v>
      </c>
      <c r="Y35" s="60">
        <v>269.03</v>
      </c>
      <c r="Z35" s="61">
        <v>29287082363</v>
      </c>
    </row>
    <row r="36" spans="1:26" ht="13.5">
      <c r="A36" s="57" t="s">
        <v>53</v>
      </c>
      <c r="B36" s="18">
        <v>49685398405</v>
      </c>
      <c r="C36" s="18">
        <v>0</v>
      </c>
      <c r="D36" s="58">
        <v>153545069611</v>
      </c>
      <c r="E36" s="59">
        <v>153554169611</v>
      </c>
      <c r="F36" s="59">
        <v>134162050638</v>
      </c>
      <c r="G36" s="59">
        <v>136318039774</v>
      </c>
      <c r="H36" s="59">
        <v>142725320501</v>
      </c>
      <c r="I36" s="59">
        <v>142725320501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142725320501</v>
      </c>
      <c r="W36" s="59">
        <v>38388542403</v>
      </c>
      <c r="X36" s="59">
        <v>104336778098</v>
      </c>
      <c r="Y36" s="60">
        <v>271.79</v>
      </c>
      <c r="Z36" s="61">
        <v>153554169611</v>
      </c>
    </row>
    <row r="37" spans="1:26" ht="13.5">
      <c r="A37" s="57" t="s">
        <v>54</v>
      </c>
      <c r="B37" s="18">
        <v>8651041156</v>
      </c>
      <c r="C37" s="18">
        <v>0</v>
      </c>
      <c r="D37" s="58">
        <v>23034630948</v>
      </c>
      <c r="E37" s="59">
        <v>23034630948</v>
      </c>
      <c r="F37" s="59">
        <v>25091540216</v>
      </c>
      <c r="G37" s="59">
        <v>26018980425</v>
      </c>
      <c r="H37" s="59">
        <v>20829437207</v>
      </c>
      <c r="I37" s="59">
        <v>20829437207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20829437207</v>
      </c>
      <c r="W37" s="59">
        <v>5758657738</v>
      </c>
      <c r="X37" s="59">
        <v>15070779469</v>
      </c>
      <c r="Y37" s="60">
        <v>261.71</v>
      </c>
      <c r="Z37" s="61">
        <v>23034630948</v>
      </c>
    </row>
    <row r="38" spans="1:26" ht="13.5">
      <c r="A38" s="57" t="s">
        <v>55</v>
      </c>
      <c r="B38" s="18">
        <v>11214243517</v>
      </c>
      <c r="C38" s="18">
        <v>0</v>
      </c>
      <c r="D38" s="58">
        <v>37457489236</v>
      </c>
      <c r="E38" s="59">
        <v>37457489236</v>
      </c>
      <c r="F38" s="59">
        <v>33171379370</v>
      </c>
      <c r="G38" s="59">
        <v>32709517178</v>
      </c>
      <c r="H38" s="59">
        <v>34217151688</v>
      </c>
      <c r="I38" s="59">
        <v>34217151688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34217151688</v>
      </c>
      <c r="W38" s="59">
        <v>9364372310</v>
      </c>
      <c r="X38" s="59">
        <v>24852779378</v>
      </c>
      <c r="Y38" s="60">
        <v>265.4</v>
      </c>
      <c r="Z38" s="61">
        <v>37457489236</v>
      </c>
    </row>
    <row r="39" spans="1:26" ht="13.5">
      <c r="A39" s="57" t="s">
        <v>56</v>
      </c>
      <c r="B39" s="18">
        <v>37246434571</v>
      </c>
      <c r="C39" s="18">
        <v>0</v>
      </c>
      <c r="D39" s="58">
        <v>122340031788</v>
      </c>
      <c r="E39" s="59">
        <v>122349131788</v>
      </c>
      <c r="F39" s="59">
        <v>105055888954</v>
      </c>
      <c r="G39" s="59">
        <v>107383478064</v>
      </c>
      <c r="H39" s="59">
        <v>114698172859</v>
      </c>
      <c r="I39" s="59">
        <v>114698172859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114698172859</v>
      </c>
      <c r="W39" s="59">
        <v>30587282948</v>
      </c>
      <c r="X39" s="59">
        <v>84110889911</v>
      </c>
      <c r="Y39" s="60">
        <v>274.99</v>
      </c>
      <c r="Z39" s="61">
        <v>122349131788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325291904</v>
      </c>
      <c r="C42" s="18">
        <v>0</v>
      </c>
      <c r="D42" s="58">
        <v>15629273849</v>
      </c>
      <c r="E42" s="59">
        <v>15586873852</v>
      </c>
      <c r="F42" s="59">
        <v>-24258814</v>
      </c>
      <c r="G42" s="59">
        <v>-468955057</v>
      </c>
      <c r="H42" s="59">
        <v>-1216554325</v>
      </c>
      <c r="I42" s="59">
        <v>-1709768196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-1709768196</v>
      </c>
      <c r="W42" s="59">
        <v>2900894622</v>
      </c>
      <c r="X42" s="59">
        <v>-4610662818</v>
      </c>
      <c r="Y42" s="60">
        <v>-158.94</v>
      </c>
      <c r="Z42" s="61">
        <v>15586873852</v>
      </c>
    </row>
    <row r="43" spans="1:26" ht="13.5">
      <c r="A43" s="57" t="s">
        <v>59</v>
      </c>
      <c r="B43" s="18">
        <v>-1520548774</v>
      </c>
      <c r="C43" s="18">
        <v>0</v>
      </c>
      <c r="D43" s="58">
        <v>-16268301784</v>
      </c>
      <c r="E43" s="59">
        <v>-16057401784</v>
      </c>
      <c r="F43" s="59">
        <v>-688404708</v>
      </c>
      <c r="G43" s="59">
        <v>-269788816</v>
      </c>
      <c r="H43" s="59">
        <v>-962208312</v>
      </c>
      <c r="I43" s="59">
        <v>-1920401836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-1920401836</v>
      </c>
      <c r="W43" s="59">
        <v>-3533414744</v>
      </c>
      <c r="X43" s="59">
        <v>1613012908</v>
      </c>
      <c r="Y43" s="60">
        <v>-45.65</v>
      </c>
      <c r="Z43" s="61">
        <v>-16057401784</v>
      </c>
    </row>
    <row r="44" spans="1:26" ht="13.5">
      <c r="A44" s="57" t="s">
        <v>60</v>
      </c>
      <c r="B44" s="18">
        <v>2381589382</v>
      </c>
      <c r="C44" s="18">
        <v>0</v>
      </c>
      <c r="D44" s="58">
        <v>2321902694</v>
      </c>
      <c r="E44" s="59">
        <v>2321902694</v>
      </c>
      <c r="F44" s="59">
        <v>-561105994</v>
      </c>
      <c r="G44" s="59">
        <v>569439002</v>
      </c>
      <c r="H44" s="59">
        <v>579464618</v>
      </c>
      <c r="I44" s="59">
        <v>587797626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587797626</v>
      </c>
      <c r="W44" s="59">
        <v>-268302411</v>
      </c>
      <c r="X44" s="59">
        <v>856100037</v>
      </c>
      <c r="Y44" s="60">
        <v>-319.08</v>
      </c>
      <c r="Z44" s="61">
        <v>2321902694</v>
      </c>
    </row>
    <row r="45" spans="1:26" ht="13.5">
      <c r="A45" s="69" t="s">
        <v>61</v>
      </c>
      <c r="B45" s="21">
        <v>2513419665</v>
      </c>
      <c r="C45" s="21">
        <v>0</v>
      </c>
      <c r="D45" s="98">
        <v>10318676623</v>
      </c>
      <c r="E45" s="99">
        <v>10487176625</v>
      </c>
      <c r="F45" s="99">
        <v>10091703965</v>
      </c>
      <c r="G45" s="99">
        <v>9922399094</v>
      </c>
      <c r="H45" s="99">
        <v>8323101075</v>
      </c>
      <c r="I45" s="99">
        <v>8323101075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8323101075</v>
      </c>
      <c r="W45" s="99">
        <v>7734979330</v>
      </c>
      <c r="X45" s="99">
        <v>588121745</v>
      </c>
      <c r="Y45" s="100">
        <v>7.6</v>
      </c>
      <c r="Z45" s="101">
        <v>10487176625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6987277882</v>
      </c>
      <c r="C49" s="51">
        <v>0</v>
      </c>
      <c r="D49" s="128">
        <v>2008070345</v>
      </c>
      <c r="E49" s="53">
        <v>1336555665</v>
      </c>
      <c r="F49" s="53">
        <v>0</v>
      </c>
      <c r="G49" s="53">
        <v>0</v>
      </c>
      <c r="H49" s="53">
        <v>0</v>
      </c>
      <c r="I49" s="53">
        <v>4674886254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923259146</v>
      </c>
      <c r="W49" s="53">
        <v>1044799095</v>
      </c>
      <c r="X49" s="53">
        <v>4491600260</v>
      </c>
      <c r="Y49" s="53">
        <v>18304797174</v>
      </c>
      <c r="Z49" s="129">
        <v>39771245821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6054562526</v>
      </c>
      <c r="C51" s="51">
        <v>0</v>
      </c>
      <c r="D51" s="128">
        <v>307648407</v>
      </c>
      <c r="E51" s="53">
        <v>34046548</v>
      </c>
      <c r="F51" s="53">
        <v>0</v>
      </c>
      <c r="G51" s="53">
        <v>0</v>
      </c>
      <c r="H51" s="53">
        <v>0</v>
      </c>
      <c r="I51" s="53">
        <v>156583480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35439853</v>
      </c>
      <c r="W51" s="53">
        <v>14085942</v>
      </c>
      <c r="X51" s="53">
        <v>11514888</v>
      </c>
      <c r="Y51" s="53">
        <v>17470078</v>
      </c>
      <c r="Z51" s="129">
        <v>6631351722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54.228997260858634</v>
      </c>
      <c r="C58" s="5">
        <f>IF(C67=0,0,+(C76/C67)*100)</f>
        <v>0</v>
      </c>
      <c r="D58" s="6">
        <f aca="true" t="shared" si="6" ref="D58:Z58">IF(D67=0,0,+(D76/D67)*100)</f>
        <v>93.16485849945485</v>
      </c>
      <c r="E58" s="7">
        <f t="shared" si="6"/>
        <v>93.1883983344463</v>
      </c>
      <c r="F58" s="7">
        <f t="shared" si="6"/>
        <v>92.38732641269407</v>
      </c>
      <c r="G58" s="7">
        <f t="shared" si="6"/>
        <v>107.282757613131</v>
      </c>
      <c r="H58" s="7">
        <f t="shared" si="6"/>
        <v>78.74346105997132</v>
      </c>
      <c r="I58" s="7">
        <f t="shared" si="6"/>
        <v>92.23061591004421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92.23061591004421</v>
      </c>
      <c r="W58" s="7">
        <f t="shared" si="6"/>
        <v>99.34334399505222</v>
      </c>
      <c r="X58" s="7">
        <f t="shared" si="6"/>
        <v>0</v>
      </c>
      <c r="Y58" s="7">
        <f t="shared" si="6"/>
        <v>0</v>
      </c>
      <c r="Z58" s="8">
        <f t="shared" si="6"/>
        <v>93.1883983344463</v>
      </c>
    </row>
    <row r="59" spans="1:26" ht="13.5">
      <c r="A59" s="36" t="s">
        <v>31</v>
      </c>
      <c r="B59" s="9">
        <f aca="true" t="shared" si="7" ref="B59:Z66">IF(B68=0,0,+(B77/B68)*100)</f>
        <v>63.292808311267294</v>
      </c>
      <c r="C59" s="9">
        <f t="shared" si="7"/>
        <v>0</v>
      </c>
      <c r="D59" s="2">
        <f t="shared" si="7"/>
        <v>93.7961038300303</v>
      </c>
      <c r="E59" s="10">
        <f t="shared" si="7"/>
        <v>93.80828798933571</v>
      </c>
      <c r="F59" s="10">
        <f t="shared" si="7"/>
        <v>115.75621525836881</v>
      </c>
      <c r="G59" s="10">
        <f t="shared" si="7"/>
        <v>87.9589464441462</v>
      </c>
      <c r="H59" s="10">
        <f t="shared" si="7"/>
        <v>51.788346996839785</v>
      </c>
      <c r="I59" s="10">
        <f t="shared" si="7"/>
        <v>78.32521835174165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78.32521835174165</v>
      </c>
      <c r="W59" s="10">
        <f t="shared" si="7"/>
        <v>94.06177502030398</v>
      </c>
      <c r="X59" s="10">
        <f t="shared" si="7"/>
        <v>0</v>
      </c>
      <c r="Y59" s="10">
        <f t="shared" si="7"/>
        <v>0</v>
      </c>
      <c r="Z59" s="11">
        <f t="shared" si="7"/>
        <v>93.80828798933571</v>
      </c>
    </row>
    <row r="60" spans="1:26" ht="13.5">
      <c r="A60" s="37" t="s">
        <v>32</v>
      </c>
      <c r="B60" s="12">
        <f t="shared" si="7"/>
        <v>51.78847765444946</v>
      </c>
      <c r="C60" s="12">
        <f t="shared" si="7"/>
        <v>0</v>
      </c>
      <c r="D60" s="3">
        <f t="shared" si="7"/>
        <v>93.17636307723261</v>
      </c>
      <c r="E60" s="13">
        <f t="shared" si="7"/>
        <v>93.2104193187925</v>
      </c>
      <c r="F60" s="13">
        <f t="shared" si="7"/>
        <v>86.65618275647635</v>
      </c>
      <c r="G60" s="13">
        <f t="shared" si="7"/>
        <v>111.66888953193595</v>
      </c>
      <c r="H60" s="13">
        <f t="shared" si="7"/>
        <v>88.92163656184647</v>
      </c>
      <c r="I60" s="13">
        <f t="shared" si="7"/>
        <v>96.12290230300393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96.12290230300393</v>
      </c>
      <c r="W60" s="13">
        <f t="shared" si="7"/>
        <v>101.01445296853579</v>
      </c>
      <c r="X60" s="13">
        <f t="shared" si="7"/>
        <v>0</v>
      </c>
      <c r="Y60" s="13">
        <f t="shared" si="7"/>
        <v>0</v>
      </c>
      <c r="Z60" s="14">
        <f t="shared" si="7"/>
        <v>93.2104193187925</v>
      </c>
    </row>
    <row r="61" spans="1:26" ht="13.5">
      <c r="A61" s="38" t="s">
        <v>95</v>
      </c>
      <c r="B61" s="12">
        <f t="shared" si="7"/>
        <v>50.69540656253822</v>
      </c>
      <c r="C61" s="12">
        <f t="shared" si="7"/>
        <v>0</v>
      </c>
      <c r="D61" s="3">
        <f t="shared" si="7"/>
        <v>93.53367606938802</v>
      </c>
      <c r="E61" s="13">
        <f t="shared" si="7"/>
        <v>93.49570199021817</v>
      </c>
      <c r="F61" s="13">
        <f t="shared" si="7"/>
        <v>79.14552825493004</v>
      </c>
      <c r="G61" s="13">
        <f t="shared" si="7"/>
        <v>113.22519467373675</v>
      </c>
      <c r="H61" s="13">
        <f t="shared" si="7"/>
        <v>90.79485665462391</v>
      </c>
      <c r="I61" s="13">
        <f t="shared" si="7"/>
        <v>95.10523329214895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95.10523329214895</v>
      </c>
      <c r="W61" s="13">
        <f t="shared" si="7"/>
        <v>107.55986017913011</v>
      </c>
      <c r="X61" s="13">
        <f t="shared" si="7"/>
        <v>0</v>
      </c>
      <c r="Y61" s="13">
        <f t="shared" si="7"/>
        <v>0</v>
      </c>
      <c r="Z61" s="14">
        <f t="shared" si="7"/>
        <v>93.49570199021817</v>
      </c>
    </row>
    <row r="62" spans="1:26" ht="13.5">
      <c r="A62" s="38" t="s">
        <v>96</v>
      </c>
      <c r="B62" s="12">
        <f t="shared" si="7"/>
        <v>57.837488056818266</v>
      </c>
      <c r="C62" s="12">
        <f t="shared" si="7"/>
        <v>0</v>
      </c>
      <c r="D62" s="3">
        <f t="shared" si="7"/>
        <v>91.16411401854477</v>
      </c>
      <c r="E62" s="13">
        <f t="shared" si="7"/>
        <v>91.26006746479214</v>
      </c>
      <c r="F62" s="13">
        <f t="shared" si="7"/>
        <v>78.57740203698589</v>
      </c>
      <c r="G62" s="13">
        <f t="shared" si="7"/>
        <v>106.57892289164215</v>
      </c>
      <c r="H62" s="13">
        <f t="shared" si="7"/>
        <v>85.64303949636432</v>
      </c>
      <c r="I62" s="13">
        <f t="shared" si="7"/>
        <v>89.9666488259149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89.9666488259149</v>
      </c>
      <c r="W62" s="13">
        <f t="shared" si="7"/>
        <v>86.00944446059037</v>
      </c>
      <c r="X62" s="13">
        <f t="shared" si="7"/>
        <v>0</v>
      </c>
      <c r="Y62" s="13">
        <f t="shared" si="7"/>
        <v>0</v>
      </c>
      <c r="Z62" s="14">
        <f t="shared" si="7"/>
        <v>91.26006746479214</v>
      </c>
    </row>
    <row r="63" spans="1:26" ht="13.5">
      <c r="A63" s="38" t="s">
        <v>97</v>
      </c>
      <c r="B63" s="12">
        <f t="shared" si="7"/>
        <v>48.90566998337532</v>
      </c>
      <c r="C63" s="12">
        <f t="shared" si="7"/>
        <v>0</v>
      </c>
      <c r="D63" s="3">
        <f t="shared" si="7"/>
        <v>89.52424961245495</v>
      </c>
      <c r="E63" s="13">
        <f t="shared" si="7"/>
        <v>89.53747930932538</v>
      </c>
      <c r="F63" s="13">
        <f t="shared" si="7"/>
        <v>238.58525713972304</v>
      </c>
      <c r="G63" s="13">
        <f t="shared" si="7"/>
        <v>100.18672728386946</v>
      </c>
      <c r="H63" s="13">
        <f t="shared" si="7"/>
        <v>53.105725403453505</v>
      </c>
      <c r="I63" s="13">
        <f t="shared" si="7"/>
        <v>94.29555161754705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94.29555161754705</v>
      </c>
      <c r="W63" s="13">
        <f t="shared" si="7"/>
        <v>86.41479055375775</v>
      </c>
      <c r="X63" s="13">
        <f t="shared" si="7"/>
        <v>0</v>
      </c>
      <c r="Y63" s="13">
        <f t="shared" si="7"/>
        <v>0</v>
      </c>
      <c r="Z63" s="14">
        <f t="shared" si="7"/>
        <v>89.53747930932538</v>
      </c>
    </row>
    <row r="64" spans="1:26" ht="13.5">
      <c r="A64" s="38" t="s">
        <v>98</v>
      </c>
      <c r="B64" s="12">
        <f t="shared" si="7"/>
        <v>43.32057896872945</v>
      </c>
      <c r="C64" s="12">
        <f t="shared" si="7"/>
        <v>0</v>
      </c>
      <c r="D64" s="3">
        <f t="shared" si="7"/>
        <v>92.3520446365076</v>
      </c>
      <c r="E64" s="13">
        <f t="shared" si="7"/>
        <v>91.77032446103716</v>
      </c>
      <c r="F64" s="13">
        <f t="shared" si="7"/>
        <v>117.39419542797845</v>
      </c>
      <c r="G64" s="13">
        <f t="shared" si="7"/>
        <v>109.22180189928781</v>
      </c>
      <c r="H64" s="13">
        <f t="shared" si="7"/>
        <v>104.82729505296741</v>
      </c>
      <c r="I64" s="13">
        <f t="shared" si="7"/>
        <v>110.57155101465943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110.57155101465943</v>
      </c>
      <c r="W64" s="13">
        <f t="shared" si="7"/>
        <v>89.39499252253947</v>
      </c>
      <c r="X64" s="13">
        <f t="shared" si="7"/>
        <v>0</v>
      </c>
      <c r="Y64" s="13">
        <f t="shared" si="7"/>
        <v>0</v>
      </c>
      <c r="Z64" s="14">
        <f t="shared" si="7"/>
        <v>91.77032446103716</v>
      </c>
    </row>
    <row r="65" spans="1:26" ht="13.5">
      <c r="A65" s="38" t="s">
        <v>99</v>
      </c>
      <c r="B65" s="12">
        <f t="shared" si="7"/>
        <v>147.34505175474627</v>
      </c>
      <c r="C65" s="12">
        <f t="shared" si="7"/>
        <v>0</v>
      </c>
      <c r="D65" s="3">
        <f t="shared" si="7"/>
        <v>142.5142022850644</v>
      </c>
      <c r="E65" s="13">
        <f t="shared" si="7"/>
        <v>154.63656558600744</v>
      </c>
      <c r="F65" s="13">
        <f t="shared" si="7"/>
        <v>61.085475317474724</v>
      </c>
      <c r="G65" s="13">
        <f t="shared" si="7"/>
        <v>146.70321051556078</v>
      </c>
      <c r="H65" s="13">
        <f t="shared" si="7"/>
        <v>-67.32933051571152</v>
      </c>
      <c r="I65" s="13">
        <f t="shared" si="7"/>
        <v>237.63805107423443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237.63805107423443</v>
      </c>
      <c r="W65" s="13">
        <f t="shared" si="7"/>
        <v>148.6130111844696</v>
      </c>
      <c r="X65" s="13">
        <f t="shared" si="7"/>
        <v>0</v>
      </c>
      <c r="Y65" s="13">
        <f t="shared" si="7"/>
        <v>0</v>
      </c>
      <c r="Z65" s="14">
        <f t="shared" si="7"/>
        <v>154.63656558600744</v>
      </c>
    </row>
    <row r="66" spans="1:26" ht="13.5">
      <c r="A66" s="39" t="s">
        <v>100</v>
      </c>
      <c r="B66" s="15">
        <f t="shared" si="7"/>
        <v>56.77528432841845</v>
      </c>
      <c r="C66" s="15">
        <f t="shared" si="7"/>
        <v>0</v>
      </c>
      <c r="D66" s="4">
        <f t="shared" si="7"/>
        <v>74.75295213622027</v>
      </c>
      <c r="E66" s="16">
        <f t="shared" si="7"/>
        <v>74.06339915812377</v>
      </c>
      <c r="F66" s="16">
        <f t="shared" si="7"/>
        <v>95.52790070635012</v>
      </c>
      <c r="G66" s="16">
        <f t="shared" si="7"/>
        <v>97.74799236267214</v>
      </c>
      <c r="H66" s="16">
        <f t="shared" si="7"/>
        <v>99.62275647828722</v>
      </c>
      <c r="I66" s="16">
        <f t="shared" si="7"/>
        <v>97.67530338806156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97.67530338806156</v>
      </c>
      <c r="W66" s="16">
        <f t="shared" si="7"/>
        <v>78.07102879054345</v>
      </c>
      <c r="X66" s="16">
        <f t="shared" si="7"/>
        <v>0</v>
      </c>
      <c r="Y66" s="16">
        <f t="shared" si="7"/>
        <v>0</v>
      </c>
      <c r="Z66" s="17">
        <f t="shared" si="7"/>
        <v>74.06339915812377</v>
      </c>
    </row>
    <row r="67" spans="1:26" ht="13.5" hidden="1">
      <c r="A67" s="40" t="s">
        <v>101</v>
      </c>
      <c r="B67" s="23">
        <v>39648428719</v>
      </c>
      <c r="C67" s="23"/>
      <c r="D67" s="24">
        <v>73541265965</v>
      </c>
      <c r="E67" s="25">
        <v>73518826935</v>
      </c>
      <c r="F67" s="25">
        <v>5637985132</v>
      </c>
      <c r="G67" s="25">
        <v>6244387005</v>
      </c>
      <c r="H67" s="25">
        <v>7034465800</v>
      </c>
      <c r="I67" s="25">
        <v>18916837937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18916837937</v>
      </c>
      <c r="W67" s="25">
        <v>18379706740</v>
      </c>
      <c r="X67" s="25"/>
      <c r="Y67" s="24"/>
      <c r="Z67" s="26">
        <v>73518826935</v>
      </c>
    </row>
    <row r="68" spans="1:26" ht="13.5" hidden="1">
      <c r="A68" s="36" t="s">
        <v>31</v>
      </c>
      <c r="B68" s="18">
        <v>8152551185</v>
      </c>
      <c r="C68" s="18"/>
      <c r="D68" s="19">
        <v>15768979351</v>
      </c>
      <c r="E68" s="20">
        <v>15766931219</v>
      </c>
      <c r="F68" s="20">
        <v>1092610974</v>
      </c>
      <c r="G68" s="20">
        <v>1114949754</v>
      </c>
      <c r="H68" s="20">
        <v>1945920454</v>
      </c>
      <c r="I68" s="20">
        <v>4153481182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4153481182</v>
      </c>
      <c r="W68" s="20">
        <v>3941732804</v>
      </c>
      <c r="X68" s="20"/>
      <c r="Y68" s="19"/>
      <c r="Z68" s="22">
        <v>15766931219</v>
      </c>
    </row>
    <row r="69" spans="1:26" ht="13.5" hidden="1">
      <c r="A69" s="37" t="s">
        <v>32</v>
      </c>
      <c r="B69" s="18">
        <v>30899679743</v>
      </c>
      <c r="C69" s="18"/>
      <c r="D69" s="19">
        <v>57195914498</v>
      </c>
      <c r="E69" s="20">
        <v>57175016857</v>
      </c>
      <c r="F69" s="20">
        <v>4487089182</v>
      </c>
      <c r="G69" s="20">
        <v>5060956755</v>
      </c>
      <c r="H69" s="20">
        <v>5026832159</v>
      </c>
      <c r="I69" s="20">
        <v>14574878096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14574878096</v>
      </c>
      <c r="W69" s="20">
        <v>14293754220</v>
      </c>
      <c r="X69" s="20"/>
      <c r="Y69" s="19"/>
      <c r="Z69" s="22">
        <v>57175016857</v>
      </c>
    </row>
    <row r="70" spans="1:26" ht="13.5" hidden="1">
      <c r="A70" s="38" t="s">
        <v>95</v>
      </c>
      <c r="B70" s="18">
        <v>21208505419</v>
      </c>
      <c r="C70" s="18"/>
      <c r="D70" s="19">
        <v>37662087457</v>
      </c>
      <c r="E70" s="20">
        <v>37677384236</v>
      </c>
      <c r="F70" s="20">
        <v>3048770723</v>
      </c>
      <c r="G70" s="20">
        <v>3464175298</v>
      </c>
      <c r="H70" s="20">
        <v>3274247784</v>
      </c>
      <c r="I70" s="20">
        <v>9787193805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9787193805</v>
      </c>
      <c r="W70" s="20">
        <v>9419346061</v>
      </c>
      <c r="X70" s="20"/>
      <c r="Y70" s="19"/>
      <c r="Z70" s="22">
        <v>37677384236</v>
      </c>
    </row>
    <row r="71" spans="1:26" ht="13.5" hidden="1">
      <c r="A71" s="38" t="s">
        <v>96</v>
      </c>
      <c r="B71" s="18">
        <v>5913533056</v>
      </c>
      <c r="C71" s="18"/>
      <c r="D71" s="19">
        <v>11185822645</v>
      </c>
      <c r="E71" s="20">
        <v>11174061551</v>
      </c>
      <c r="F71" s="20">
        <v>892745704</v>
      </c>
      <c r="G71" s="20">
        <v>863923015</v>
      </c>
      <c r="H71" s="20">
        <v>967715729</v>
      </c>
      <c r="I71" s="20">
        <v>2724384448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2724384448</v>
      </c>
      <c r="W71" s="20">
        <v>2793515389</v>
      </c>
      <c r="X71" s="20"/>
      <c r="Y71" s="19"/>
      <c r="Z71" s="22">
        <v>11174061551</v>
      </c>
    </row>
    <row r="72" spans="1:26" ht="13.5" hidden="1">
      <c r="A72" s="38" t="s">
        <v>97</v>
      </c>
      <c r="B72" s="18">
        <v>1737841621</v>
      </c>
      <c r="C72" s="18"/>
      <c r="D72" s="19">
        <v>4478045874</v>
      </c>
      <c r="E72" s="20">
        <v>4477384216</v>
      </c>
      <c r="F72" s="20">
        <v>159280408</v>
      </c>
      <c r="G72" s="20">
        <v>354818528</v>
      </c>
      <c r="H72" s="20">
        <v>608713941</v>
      </c>
      <c r="I72" s="20">
        <v>1122812877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1122812877</v>
      </c>
      <c r="W72" s="20">
        <v>1119346055</v>
      </c>
      <c r="X72" s="20"/>
      <c r="Y72" s="19"/>
      <c r="Z72" s="22">
        <v>4477384216</v>
      </c>
    </row>
    <row r="73" spans="1:26" ht="13.5" hidden="1">
      <c r="A73" s="38" t="s">
        <v>98</v>
      </c>
      <c r="B73" s="18">
        <v>1946609450</v>
      </c>
      <c r="C73" s="18"/>
      <c r="D73" s="19">
        <v>3299888990</v>
      </c>
      <c r="E73" s="20">
        <v>3320806558</v>
      </c>
      <c r="F73" s="20">
        <v>280400690</v>
      </c>
      <c r="G73" s="20">
        <v>271181438</v>
      </c>
      <c r="H73" s="20">
        <v>269320745</v>
      </c>
      <c r="I73" s="20">
        <v>820902873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820902873</v>
      </c>
      <c r="W73" s="20">
        <v>830201640</v>
      </c>
      <c r="X73" s="20"/>
      <c r="Y73" s="19"/>
      <c r="Z73" s="22">
        <v>3320806558</v>
      </c>
    </row>
    <row r="74" spans="1:26" ht="13.5" hidden="1">
      <c r="A74" s="38" t="s">
        <v>99</v>
      </c>
      <c r="B74" s="18">
        <v>93190197</v>
      </c>
      <c r="C74" s="18"/>
      <c r="D74" s="19">
        <v>570069532</v>
      </c>
      <c r="E74" s="20">
        <v>525380296</v>
      </c>
      <c r="F74" s="20">
        <v>105891657</v>
      </c>
      <c r="G74" s="20">
        <v>106858476</v>
      </c>
      <c r="H74" s="20">
        <v>-93166040</v>
      </c>
      <c r="I74" s="20">
        <v>119584093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119584093</v>
      </c>
      <c r="W74" s="20">
        <v>131345075</v>
      </c>
      <c r="X74" s="20"/>
      <c r="Y74" s="19"/>
      <c r="Z74" s="22">
        <v>525380296</v>
      </c>
    </row>
    <row r="75" spans="1:26" ht="13.5" hidden="1">
      <c r="A75" s="39" t="s">
        <v>100</v>
      </c>
      <c r="B75" s="27">
        <v>596197791</v>
      </c>
      <c r="C75" s="27"/>
      <c r="D75" s="28">
        <v>576372116</v>
      </c>
      <c r="E75" s="29">
        <v>576878859</v>
      </c>
      <c r="F75" s="29">
        <v>58284976</v>
      </c>
      <c r="G75" s="29">
        <v>68480496</v>
      </c>
      <c r="H75" s="29">
        <v>61713187</v>
      </c>
      <c r="I75" s="29">
        <v>188478659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188478659</v>
      </c>
      <c r="W75" s="29">
        <v>144219716</v>
      </c>
      <c r="X75" s="29"/>
      <c r="Y75" s="28"/>
      <c r="Z75" s="30">
        <v>576878859</v>
      </c>
    </row>
    <row r="76" spans="1:26" ht="13.5" hidden="1">
      <c r="A76" s="41" t="s">
        <v>102</v>
      </c>
      <c r="B76" s="31">
        <v>21500945324</v>
      </c>
      <c r="C76" s="31"/>
      <c r="D76" s="32">
        <v>68514616375</v>
      </c>
      <c r="E76" s="33">
        <v>68511017295</v>
      </c>
      <c r="F76" s="33">
        <v>5208783727</v>
      </c>
      <c r="G76" s="33">
        <v>6699150575</v>
      </c>
      <c r="H76" s="33">
        <v>5539181838</v>
      </c>
      <c r="I76" s="33">
        <v>17447116140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17447116140</v>
      </c>
      <c r="W76" s="33">
        <v>18259015292</v>
      </c>
      <c r="X76" s="33"/>
      <c r="Y76" s="32"/>
      <c r="Z76" s="34">
        <v>68511017295</v>
      </c>
    </row>
    <row r="77" spans="1:26" ht="13.5" hidden="1">
      <c r="A77" s="36" t="s">
        <v>31</v>
      </c>
      <c r="B77" s="18">
        <v>5159978594</v>
      </c>
      <c r="C77" s="18"/>
      <c r="D77" s="19">
        <v>14790688245</v>
      </c>
      <c r="E77" s="20">
        <v>14790688245</v>
      </c>
      <c r="F77" s="20">
        <v>1264765111</v>
      </c>
      <c r="G77" s="20">
        <v>980698057</v>
      </c>
      <c r="H77" s="20">
        <v>1007760037</v>
      </c>
      <c r="I77" s="20">
        <v>3253223205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3253223205</v>
      </c>
      <c r="W77" s="20">
        <v>3707663842</v>
      </c>
      <c r="X77" s="20"/>
      <c r="Y77" s="19"/>
      <c r="Z77" s="22">
        <v>14790688245</v>
      </c>
    </row>
    <row r="78" spans="1:26" ht="13.5" hidden="1">
      <c r="A78" s="37" t="s">
        <v>32</v>
      </c>
      <c r="B78" s="18">
        <v>16002473739</v>
      </c>
      <c r="C78" s="18"/>
      <c r="D78" s="19">
        <v>53293072958</v>
      </c>
      <c r="E78" s="20">
        <v>53293072958</v>
      </c>
      <c r="F78" s="20">
        <v>3888340202</v>
      </c>
      <c r="G78" s="20">
        <v>5651514208</v>
      </c>
      <c r="H78" s="20">
        <v>4469941423</v>
      </c>
      <c r="I78" s="20">
        <v>14009795833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14009795833</v>
      </c>
      <c r="W78" s="20">
        <v>14438757634</v>
      </c>
      <c r="X78" s="20"/>
      <c r="Y78" s="19"/>
      <c r="Z78" s="22">
        <v>53293072958</v>
      </c>
    </row>
    <row r="79" spans="1:26" ht="13.5" hidden="1">
      <c r="A79" s="38" t="s">
        <v>95</v>
      </c>
      <c r="B79" s="18">
        <v>10751738048</v>
      </c>
      <c r="C79" s="18"/>
      <c r="D79" s="19">
        <v>35226734883</v>
      </c>
      <c r="E79" s="20">
        <v>35226734883</v>
      </c>
      <c r="F79" s="20">
        <v>2412965694</v>
      </c>
      <c r="G79" s="20">
        <v>3922319225</v>
      </c>
      <c r="H79" s="20">
        <v>2972848582</v>
      </c>
      <c r="I79" s="20">
        <v>9308133501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9308133501</v>
      </c>
      <c r="W79" s="20">
        <v>10131435453</v>
      </c>
      <c r="X79" s="20"/>
      <c r="Y79" s="19"/>
      <c r="Z79" s="22">
        <v>35226734883</v>
      </c>
    </row>
    <row r="80" spans="1:26" ht="13.5" hidden="1">
      <c r="A80" s="38" t="s">
        <v>96</v>
      </c>
      <c r="B80" s="18">
        <v>3420238975</v>
      </c>
      <c r="C80" s="18"/>
      <c r="D80" s="19">
        <v>10197456110</v>
      </c>
      <c r="E80" s="20">
        <v>10197456110</v>
      </c>
      <c r="F80" s="20">
        <v>701496381</v>
      </c>
      <c r="G80" s="20">
        <v>920759844</v>
      </c>
      <c r="H80" s="20">
        <v>828781164</v>
      </c>
      <c r="I80" s="20">
        <v>2451037389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2451037389</v>
      </c>
      <c r="W80" s="20">
        <v>2402687067</v>
      </c>
      <c r="X80" s="20"/>
      <c r="Y80" s="19"/>
      <c r="Z80" s="22">
        <v>10197456110</v>
      </c>
    </row>
    <row r="81" spans="1:26" ht="13.5" hidden="1">
      <c r="A81" s="38" t="s">
        <v>97</v>
      </c>
      <c r="B81" s="18">
        <v>849903088</v>
      </c>
      <c r="C81" s="18"/>
      <c r="D81" s="19">
        <v>4008936966</v>
      </c>
      <c r="E81" s="20">
        <v>4008936966</v>
      </c>
      <c r="F81" s="20">
        <v>380019571</v>
      </c>
      <c r="G81" s="20">
        <v>355481071</v>
      </c>
      <c r="H81" s="20">
        <v>323261954</v>
      </c>
      <c r="I81" s="20">
        <v>1058762596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1058762596</v>
      </c>
      <c r="W81" s="20">
        <v>967280549</v>
      </c>
      <c r="X81" s="20"/>
      <c r="Y81" s="19"/>
      <c r="Z81" s="22">
        <v>4008936966</v>
      </c>
    </row>
    <row r="82" spans="1:26" ht="13.5" hidden="1">
      <c r="A82" s="38" t="s">
        <v>98</v>
      </c>
      <c r="B82" s="18">
        <v>843282484</v>
      </c>
      <c r="C82" s="18"/>
      <c r="D82" s="19">
        <v>3047514953</v>
      </c>
      <c r="E82" s="20">
        <v>3047514953</v>
      </c>
      <c r="F82" s="20">
        <v>329174134</v>
      </c>
      <c r="G82" s="20">
        <v>296189253</v>
      </c>
      <c r="H82" s="20">
        <v>282321652</v>
      </c>
      <c r="I82" s="20">
        <v>907685039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907685039</v>
      </c>
      <c r="W82" s="20">
        <v>742158694</v>
      </c>
      <c r="X82" s="20"/>
      <c r="Y82" s="19"/>
      <c r="Z82" s="22">
        <v>3047514953</v>
      </c>
    </row>
    <row r="83" spans="1:26" ht="13.5" hidden="1">
      <c r="A83" s="38" t="s">
        <v>99</v>
      </c>
      <c r="B83" s="18">
        <v>137311144</v>
      </c>
      <c r="C83" s="18"/>
      <c r="D83" s="19">
        <v>812430046</v>
      </c>
      <c r="E83" s="20">
        <v>812430046</v>
      </c>
      <c r="F83" s="20">
        <v>64684422</v>
      </c>
      <c r="G83" s="20">
        <v>156764815</v>
      </c>
      <c r="H83" s="20">
        <v>62728071</v>
      </c>
      <c r="I83" s="20">
        <v>284177308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284177308</v>
      </c>
      <c r="W83" s="20">
        <v>195195871</v>
      </c>
      <c r="X83" s="20"/>
      <c r="Y83" s="19"/>
      <c r="Z83" s="22">
        <v>812430046</v>
      </c>
    </row>
    <row r="84" spans="1:26" ht="13.5" hidden="1">
      <c r="A84" s="39" t="s">
        <v>100</v>
      </c>
      <c r="B84" s="27">
        <v>338492991</v>
      </c>
      <c r="C84" s="27"/>
      <c r="D84" s="28">
        <v>430855172</v>
      </c>
      <c r="E84" s="29">
        <v>427256092</v>
      </c>
      <c r="F84" s="29">
        <v>55678414</v>
      </c>
      <c r="G84" s="29">
        <v>66938310</v>
      </c>
      <c r="H84" s="29">
        <v>61480378</v>
      </c>
      <c r="I84" s="29">
        <v>184097102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184097102</v>
      </c>
      <c r="W84" s="29">
        <v>112593816</v>
      </c>
      <c r="X84" s="29"/>
      <c r="Y84" s="28"/>
      <c r="Z84" s="30">
        <v>427256092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106438745</v>
      </c>
      <c r="E5" s="59">
        <v>106438745</v>
      </c>
      <c r="F5" s="59">
        <v>9910538</v>
      </c>
      <c r="G5" s="59">
        <v>6115133</v>
      </c>
      <c r="H5" s="59">
        <v>6297717</v>
      </c>
      <c r="I5" s="59">
        <v>22323388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22323388</v>
      </c>
      <c r="W5" s="59">
        <v>26609686</v>
      </c>
      <c r="X5" s="59">
        <v>-4286298</v>
      </c>
      <c r="Y5" s="60">
        <v>-16.11</v>
      </c>
      <c r="Z5" s="61">
        <v>106438745</v>
      </c>
    </row>
    <row r="6" spans="1:26" ht="13.5">
      <c r="A6" s="57" t="s">
        <v>32</v>
      </c>
      <c r="B6" s="18">
        <v>0</v>
      </c>
      <c r="C6" s="18">
        <v>0</v>
      </c>
      <c r="D6" s="58">
        <v>575177543</v>
      </c>
      <c r="E6" s="59">
        <v>575177543</v>
      </c>
      <c r="F6" s="59">
        <v>51208054</v>
      </c>
      <c r="G6" s="59">
        <v>49170312</v>
      </c>
      <c r="H6" s="59">
        <v>47535107</v>
      </c>
      <c r="I6" s="59">
        <v>147913473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147913473</v>
      </c>
      <c r="W6" s="59">
        <v>143794386</v>
      </c>
      <c r="X6" s="59">
        <v>4119087</v>
      </c>
      <c r="Y6" s="60">
        <v>2.86</v>
      </c>
      <c r="Z6" s="61">
        <v>575177543</v>
      </c>
    </row>
    <row r="7" spans="1:26" ht="13.5">
      <c r="A7" s="57" t="s">
        <v>33</v>
      </c>
      <c r="B7" s="18">
        <v>0</v>
      </c>
      <c r="C7" s="18">
        <v>0</v>
      </c>
      <c r="D7" s="58">
        <v>1440000</v>
      </c>
      <c r="E7" s="59">
        <v>1440000</v>
      </c>
      <c r="F7" s="59">
        <v>700383</v>
      </c>
      <c r="G7" s="59">
        <v>1271320</v>
      </c>
      <c r="H7" s="59">
        <v>1818787</v>
      </c>
      <c r="I7" s="59">
        <v>3790490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3790490</v>
      </c>
      <c r="W7" s="59">
        <v>360000</v>
      </c>
      <c r="X7" s="59">
        <v>3430490</v>
      </c>
      <c r="Y7" s="60">
        <v>952.91</v>
      </c>
      <c r="Z7" s="61">
        <v>1440000</v>
      </c>
    </row>
    <row r="8" spans="1:26" ht="13.5">
      <c r="A8" s="57" t="s">
        <v>34</v>
      </c>
      <c r="B8" s="18">
        <v>0</v>
      </c>
      <c r="C8" s="18">
        <v>0</v>
      </c>
      <c r="D8" s="58">
        <v>124696780</v>
      </c>
      <c r="E8" s="59">
        <v>124696780</v>
      </c>
      <c r="F8" s="59">
        <v>22522827</v>
      </c>
      <c r="G8" s="59">
        <v>1219474</v>
      </c>
      <c r="H8" s="59">
        <v>1160473</v>
      </c>
      <c r="I8" s="59">
        <v>24902774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24902774</v>
      </c>
      <c r="W8" s="59">
        <v>31174195</v>
      </c>
      <c r="X8" s="59">
        <v>-6271421</v>
      </c>
      <c r="Y8" s="60">
        <v>-20.12</v>
      </c>
      <c r="Z8" s="61">
        <v>124696780</v>
      </c>
    </row>
    <row r="9" spans="1:26" ht="13.5">
      <c r="A9" s="57" t="s">
        <v>35</v>
      </c>
      <c r="B9" s="18">
        <v>0</v>
      </c>
      <c r="C9" s="18">
        <v>0</v>
      </c>
      <c r="D9" s="58">
        <v>43351630</v>
      </c>
      <c r="E9" s="59">
        <v>43351630</v>
      </c>
      <c r="F9" s="59">
        <v>2379703</v>
      </c>
      <c r="G9" s="59">
        <v>737730</v>
      </c>
      <c r="H9" s="59">
        <v>1169950</v>
      </c>
      <c r="I9" s="59">
        <v>4287383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4287383</v>
      </c>
      <c r="W9" s="59">
        <v>10837908</v>
      </c>
      <c r="X9" s="59">
        <v>-6550525</v>
      </c>
      <c r="Y9" s="60">
        <v>-60.44</v>
      </c>
      <c r="Z9" s="61">
        <v>43351630</v>
      </c>
    </row>
    <row r="10" spans="1:26" ht="25.5">
      <c r="A10" s="62" t="s">
        <v>87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851104698</v>
      </c>
      <c r="E10" s="65">
        <f t="shared" si="0"/>
        <v>851104698</v>
      </c>
      <c r="F10" s="65">
        <f t="shared" si="0"/>
        <v>86721505</v>
      </c>
      <c r="G10" s="65">
        <f t="shared" si="0"/>
        <v>58513969</v>
      </c>
      <c r="H10" s="65">
        <f t="shared" si="0"/>
        <v>57982034</v>
      </c>
      <c r="I10" s="65">
        <f t="shared" si="0"/>
        <v>203217508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203217508</v>
      </c>
      <c r="W10" s="65">
        <f t="shared" si="0"/>
        <v>212776175</v>
      </c>
      <c r="X10" s="65">
        <f t="shared" si="0"/>
        <v>-9558667</v>
      </c>
      <c r="Y10" s="66">
        <f>+IF(W10&lt;&gt;0,(X10/W10)*100,0)</f>
        <v>-4.4923577557496746</v>
      </c>
      <c r="Z10" s="67">
        <f t="shared" si="0"/>
        <v>851104698</v>
      </c>
    </row>
    <row r="11" spans="1:26" ht="13.5">
      <c r="A11" s="57" t="s">
        <v>36</v>
      </c>
      <c r="B11" s="18">
        <v>0</v>
      </c>
      <c r="C11" s="18">
        <v>0</v>
      </c>
      <c r="D11" s="58">
        <v>216102736</v>
      </c>
      <c r="E11" s="59">
        <v>216102736</v>
      </c>
      <c r="F11" s="59">
        <v>16894919</v>
      </c>
      <c r="G11" s="59">
        <v>15077464</v>
      </c>
      <c r="H11" s="59">
        <v>15405060</v>
      </c>
      <c r="I11" s="59">
        <v>47377443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47377443</v>
      </c>
      <c r="W11" s="59">
        <v>54025684</v>
      </c>
      <c r="X11" s="59">
        <v>-6648241</v>
      </c>
      <c r="Y11" s="60">
        <v>-12.31</v>
      </c>
      <c r="Z11" s="61">
        <v>216102736</v>
      </c>
    </row>
    <row r="12" spans="1:26" ht="13.5">
      <c r="A12" s="57" t="s">
        <v>37</v>
      </c>
      <c r="B12" s="18">
        <v>0</v>
      </c>
      <c r="C12" s="18">
        <v>0</v>
      </c>
      <c r="D12" s="58">
        <v>15193979</v>
      </c>
      <c r="E12" s="59">
        <v>15193979</v>
      </c>
      <c r="F12" s="59">
        <v>1126913</v>
      </c>
      <c r="G12" s="59">
        <v>1122351</v>
      </c>
      <c r="H12" s="59">
        <v>1131770</v>
      </c>
      <c r="I12" s="59">
        <v>3381034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3381034</v>
      </c>
      <c r="W12" s="59">
        <v>3798495</v>
      </c>
      <c r="X12" s="59">
        <v>-417461</v>
      </c>
      <c r="Y12" s="60">
        <v>-10.99</v>
      </c>
      <c r="Z12" s="61">
        <v>15193979</v>
      </c>
    </row>
    <row r="13" spans="1:26" ht="13.5">
      <c r="A13" s="57" t="s">
        <v>88</v>
      </c>
      <c r="B13" s="18">
        <v>0</v>
      </c>
      <c r="C13" s="18">
        <v>0</v>
      </c>
      <c r="D13" s="58">
        <v>121325662</v>
      </c>
      <c r="E13" s="59">
        <v>121325662</v>
      </c>
      <c r="F13" s="59">
        <v>0</v>
      </c>
      <c r="G13" s="59">
        <v>0</v>
      </c>
      <c r="H13" s="59">
        <v>1600</v>
      </c>
      <c r="I13" s="59">
        <v>1600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1600</v>
      </c>
      <c r="W13" s="59">
        <v>30331416</v>
      </c>
      <c r="X13" s="59">
        <v>-30329816</v>
      </c>
      <c r="Y13" s="60">
        <v>-99.99</v>
      </c>
      <c r="Z13" s="61">
        <v>121325662</v>
      </c>
    </row>
    <row r="14" spans="1:26" ht="13.5">
      <c r="A14" s="57" t="s">
        <v>38</v>
      </c>
      <c r="B14" s="18">
        <v>0</v>
      </c>
      <c r="C14" s="18">
        <v>0</v>
      </c>
      <c r="D14" s="58">
        <v>8656740</v>
      </c>
      <c r="E14" s="59">
        <v>8656740</v>
      </c>
      <c r="F14" s="59">
        <v>0</v>
      </c>
      <c r="G14" s="59">
        <v>919170</v>
      </c>
      <c r="H14" s="59">
        <v>3316156</v>
      </c>
      <c r="I14" s="59">
        <v>4235326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4235326</v>
      </c>
      <c r="W14" s="59">
        <v>2164185</v>
      </c>
      <c r="X14" s="59">
        <v>2071141</v>
      </c>
      <c r="Y14" s="60">
        <v>95.7</v>
      </c>
      <c r="Z14" s="61">
        <v>8656740</v>
      </c>
    </row>
    <row r="15" spans="1:26" ht="13.5">
      <c r="A15" s="57" t="s">
        <v>39</v>
      </c>
      <c r="B15" s="18">
        <v>0</v>
      </c>
      <c r="C15" s="18">
        <v>0</v>
      </c>
      <c r="D15" s="58">
        <v>314396209</v>
      </c>
      <c r="E15" s="59">
        <v>314396209</v>
      </c>
      <c r="F15" s="59">
        <v>8107</v>
      </c>
      <c r="G15" s="59">
        <v>37183105</v>
      </c>
      <c r="H15" s="59">
        <v>32362120</v>
      </c>
      <c r="I15" s="59">
        <v>69553332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69553332</v>
      </c>
      <c r="W15" s="59">
        <v>78599052</v>
      </c>
      <c r="X15" s="59">
        <v>-9045720</v>
      </c>
      <c r="Y15" s="60">
        <v>-11.51</v>
      </c>
      <c r="Z15" s="61">
        <v>314396209</v>
      </c>
    </row>
    <row r="16" spans="1:26" ht="13.5">
      <c r="A16" s="68" t="s">
        <v>40</v>
      </c>
      <c r="B16" s="18">
        <v>0</v>
      </c>
      <c r="C16" s="18">
        <v>0</v>
      </c>
      <c r="D16" s="58">
        <v>420000</v>
      </c>
      <c r="E16" s="59">
        <v>420000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105000</v>
      </c>
      <c r="X16" s="59">
        <v>-105000</v>
      </c>
      <c r="Y16" s="60">
        <v>-100</v>
      </c>
      <c r="Z16" s="61">
        <v>420000</v>
      </c>
    </row>
    <row r="17" spans="1:26" ht="13.5">
      <c r="A17" s="57" t="s">
        <v>41</v>
      </c>
      <c r="B17" s="18">
        <v>0</v>
      </c>
      <c r="C17" s="18">
        <v>0</v>
      </c>
      <c r="D17" s="58">
        <v>235432097</v>
      </c>
      <c r="E17" s="59">
        <v>235432097</v>
      </c>
      <c r="F17" s="59">
        <v>4866939</v>
      </c>
      <c r="G17" s="59">
        <v>7672878</v>
      </c>
      <c r="H17" s="59">
        <v>8891917</v>
      </c>
      <c r="I17" s="59">
        <v>21431734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21431734</v>
      </c>
      <c r="W17" s="59">
        <v>58858024</v>
      </c>
      <c r="X17" s="59">
        <v>-37426290</v>
      </c>
      <c r="Y17" s="60">
        <v>-63.59</v>
      </c>
      <c r="Z17" s="61">
        <v>235432097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911527423</v>
      </c>
      <c r="E18" s="72">
        <f t="shared" si="1"/>
        <v>911527423</v>
      </c>
      <c r="F18" s="72">
        <f t="shared" si="1"/>
        <v>22896878</v>
      </c>
      <c r="G18" s="72">
        <f t="shared" si="1"/>
        <v>61974968</v>
      </c>
      <c r="H18" s="72">
        <f t="shared" si="1"/>
        <v>61108623</v>
      </c>
      <c r="I18" s="72">
        <f t="shared" si="1"/>
        <v>145980469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145980469</v>
      </c>
      <c r="W18" s="72">
        <f t="shared" si="1"/>
        <v>227881856</v>
      </c>
      <c r="X18" s="72">
        <f t="shared" si="1"/>
        <v>-81901387</v>
      </c>
      <c r="Y18" s="66">
        <f>+IF(W18&lt;&gt;0,(X18/W18)*100,0)</f>
        <v>-35.94028433751215</v>
      </c>
      <c r="Z18" s="73">
        <f t="shared" si="1"/>
        <v>911527423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-60422725</v>
      </c>
      <c r="E19" s="76">
        <f t="shared" si="2"/>
        <v>-60422725</v>
      </c>
      <c r="F19" s="76">
        <f t="shared" si="2"/>
        <v>63824627</v>
      </c>
      <c r="G19" s="76">
        <f t="shared" si="2"/>
        <v>-3460999</v>
      </c>
      <c r="H19" s="76">
        <f t="shared" si="2"/>
        <v>-3126589</v>
      </c>
      <c r="I19" s="76">
        <f t="shared" si="2"/>
        <v>57237039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57237039</v>
      </c>
      <c r="W19" s="76">
        <f>IF(E10=E18,0,W10-W18)</f>
        <v>-15105681</v>
      </c>
      <c r="X19" s="76">
        <f t="shared" si="2"/>
        <v>72342720</v>
      </c>
      <c r="Y19" s="77">
        <f>+IF(W19&lt;&gt;0,(X19/W19)*100,0)</f>
        <v>-478.9106826762726</v>
      </c>
      <c r="Z19" s="78">
        <f t="shared" si="2"/>
        <v>-60422725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-60422725</v>
      </c>
      <c r="E22" s="87">
        <f t="shared" si="3"/>
        <v>-60422725</v>
      </c>
      <c r="F22" s="87">
        <f t="shared" si="3"/>
        <v>63824627</v>
      </c>
      <c r="G22" s="87">
        <f t="shared" si="3"/>
        <v>-3460999</v>
      </c>
      <c r="H22" s="87">
        <f t="shared" si="3"/>
        <v>-3126589</v>
      </c>
      <c r="I22" s="87">
        <f t="shared" si="3"/>
        <v>57237039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57237039</v>
      </c>
      <c r="W22" s="87">
        <f t="shared" si="3"/>
        <v>-15105681</v>
      </c>
      <c r="X22" s="87">
        <f t="shared" si="3"/>
        <v>72342720</v>
      </c>
      <c r="Y22" s="88">
        <f>+IF(W22&lt;&gt;0,(X22/W22)*100,0)</f>
        <v>-478.9106826762726</v>
      </c>
      <c r="Z22" s="89">
        <f t="shared" si="3"/>
        <v>-60422725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-60422725</v>
      </c>
      <c r="E24" s="76">
        <f t="shared" si="4"/>
        <v>-60422725</v>
      </c>
      <c r="F24" s="76">
        <f t="shared" si="4"/>
        <v>63824627</v>
      </c>
      <c r="G24" s="76">
        <f t="shared" si="4"/>
        <v>-3460999</v>
      </c>
      <c r="H24" s="76">
        <f t="shared" si="4"/>
        <v>-3126589</v>
      </c>
      <c r="I24" s="76">
        <f t="shared" si="4"/>
        <v>57237039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57237039</v>
      </c>
      <c r="W24" s="76">
        <f t="shared" si="4"/>
        <v>-15105681</v>
      </c>
      <c r="X24" s="76">
        <f t="shared" si="4"/>
        <v>72342720</v>
      </c>
      <c r="Y24" s="77">
        <f>+IF(W24&lt;&gt;0,(X24/W24)*100,0)</f>
        <v>-478.9106826762726</v>
      </c>
      <c r="Z24" s="78">
        <f t="shared" si="4"/>
        <v>-60422725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114851847</v>
      </c>
      <c r="E27" s="99">
        <v>114851847</v>
      </c>
      <c r="F27" s="99">
        <v>1832993</v>
      </c>
      <c r="G27" s="99">
        <v>5587923</v>
      </c>
      <c r="H27" s="99">
        <v>2399352</v>
      </c>
      <c r="I27" s="99">
        <v>9820268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9820268</v>
      </c>
      <c r="W27" s="99">
        <v>28712962</v>
      </c>
      <c r="X27" s="99">
        <v>-18892694</v>
      </c>
      <c r="Y27" s="100">
        <v>-65.8</v>
      </c>
      <c r="Z27" s="101">
        <v>114851847</v>
      </c>
    </row>
    <row r="28" spans="1:26" ht="13.5">
      <c r="A28" s="102" t="s">
        <v>44</v>
      </c>
      <c r="B28" s="18">
        <v>0</v>
      </c>
      <c r="C28" s="18">
        <v>0</v>
      </c>
      <c r="D28" s="58">
        <v>62500830</v>
      </c>
      <c r="E28" s="59">
        <v>62500830</v>
      </c>
      <c r="F28" s="59">
        <v>0</v>
      </c>
      <c r="G28" s="59">
        <v>1478416</v>
      </c>
      <c r="H28" s="59">
        <v>469778</v>
      </c>
      <c r="I28" s="59">
        <v>1948194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1948194</v>
      </c>
      <c r="W28" s="59">
        <v>15625208</v>
      </c>
      <c r="X28" s="59">
        <v>-13677014</v>
      </c>
      <c r="Y28" s="60">
        <v>-87.53</v>
      </c>
      <c r="Z28" s="61">
        <v>62500830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52351017</v>
      </c>
      <c r="E31" s="59">
        <v>52351017</v>
      </c>
      <c r="F31" s="59">
        <v>1832993</v>
      </c>
      <c r="G31" s="59">
        <v>4109507</v>
      </c>
      <c r="H31" s="59">
        <v>1929574</v>
      </c>
      <c r="I31" s="59">
        <v>7872074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7872074</v>
      </c>
      <c r="W31" s="59">
        <v>13087754</v>
      </c>
      <c r="X31" s="59">
        <v>-5215680</v>
      </c>
      <c r="Y31" s="60">
        <v>-39.85</v>
      </c>
      <c r="Z31" s="61">
        <v>52351017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114851847</v>
      </c>
      <c r="E32" s="99">
        <f t="shared" si="5"/>
        <v>114851847</v>
      </c>
      <c r="F32" s="99">
        <f t="shared" si="5"/>
        <v>1832993</v>
      </c>
      <c r="G32" s="99">
        <f t="shared" si="5"/>
        <v>5587923</v>
      </c>
      <c r="H32" s="99">
        <f t="shared" si="5"/>
        <v>2399352</v>
      </c>
      <c r="I32" s="99">
        <f t="shared" si="5"/>
        <v>9820268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9820268</v>
      </c>
      <c r="W32" s="99">
        <f t="shared" si="5"/>
        <v>28712962</v>
      </c>
      <c r="X32" s="99">
        <f t="shared" si="5"/>
        <v>-18892694</v>
      </c>
      <c r="Y32" s="100">
        <f>+IF(W32&lt;&gt;0,(X32/W32)*100,0)</f>
        <v>-65.79848501871733</v>
      </c>
      <c r="Z32" s="101">
        <f t="shared" si="5"/>
        <v>114851847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232758093</v>
      </c>
      <c r="E35" s="59">
        <v>232758093</v>
      </c>
      <c r="F35" s="59">
        <v>144971486</v>
      </c>
      <c r="G35" s="59">
        <v>160468923</v>
      </c>
      <c r="H35" s="59">
        <v>152542494</v>
      </c>
      <c r="I35" s="59">
        <v>152542494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152542494</v>
      </c>
      <c r="W35" s="59">
        <v>58189523</v>
      </c>
      <c r="X35" s="59">
        <v>94352971</v>
      </c>
      <c r="Y35" s="60">
        <v>162.15</v>
      </c>
      <c r="Z35" s="61">
        <v>232758093</v>
      </c>
    </row>
    <row r="36" spans="1:26" ht="13.5">
      <c r="A36" s="57" t="s">
        <v>53</v>
      </c>
      <c r="B36" s="18">
        <v>0</v>
      </c>
      <c r="C36" s="18">
        <v>0</v>
      </c>
      <c r="D36" s="58">
        <v>2707709573</v>
      </c>
      <c r="E36" s="59">
        <v>2707709573</v>
      </c>
      <c r="F36" s="59">
        <v>2938314714</v>
      </c>
      <c r="G36" s="59">
        <v>2940300300</v>
      </c>
      <c r="H36" s="59">
        <v>2954737750</v>
      </c>
      <c r="I36" s="59">
        <v>2954737750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2954737750</v>
      </c>
      <c r="W36" s="59">
        <v>676927393</v>
      </c>
      <c r="X36" s="59">
        <v>2277810357</v>
      </c>
      <c r="Y36" s="60">
        <v>336.49</v>
      </c>
      <c r="Z36" s="61">
        <v>2707709573</v>
      </c>
    </row>
    <row r="37" spans="1:26" ht="13.5">
      <c r="A37" s="57" t="s">
        <v>54</v>
      </c>
      <c r="B37" s="18">
        <v>0</v>
      </c>
      <c r="C37" s="18">
        <v>0</v>
      </c>
      <c r="D37" s="58">
        <v>250044847</v>
      </c>
      <c r="E37" s="59">
        <v>250044847</v>
      </c>
      <c r="F37" s="59">
        <v>205428372</v>
      </c>
      <c r="G37" s="59">
        <v>262050416</v>
      </c>
      <c r="H37" s="59">
        <v>262898277</v>
      </c>
      <c r="I37" s="59">
        <v>262898277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262898277</v>
      </c>
      <c r="W37" s="59">
        <v>62511212</v>
      </c>
      <c r="X37" s="59">
        <v>200387065</v>
      </c>
      <c r="Y37" s="60">
        <v>320.56</v>
      </c>
      <c r="Z37" s="61">
        <v>250044847</v>
      </c>
    </row>
    <row r="38" spans="1:26" ht="13.5">
      <c r="A38" s="57" t="s">
        <v>55</v>
      </c>
      <c r="B38" s="18">
        <v>0</v>
      </c>
      <c r="C38" s="18">
        <v>0</v>
      </c>
      <c r="D38" s="58">
        <v>85396299</v>
      </c>
      <c r="E38" s="59">
        <v>85396299</v>
      </c>
      <c r="F38" s="59">
        <v>92761243</v>
      </c>
      <c r="G38" s="59">
        <v>92728221</v>
      </c>
      <c r="H38" s="59">
        <v>87420106</v>
      </c>
      <c r="I38" s="59">
        <v>87420106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87420106</v>
      </c>
      <c r="W38" s="59">
        <v>21349075</v>
      </c>
      <c r="X38" s="59">
        <v>66071031</v>
      </c>
      <c r="Y38" s="60">
        <v>309.48</v>
      </c>
      <c r="Z38" s="61">
        <v>85396299</v>
      </c>
    </row>
    <row r="39" spans="1:26" ht="13.5">
      <c r="A39" s="57" t="s">
        <v>56</v>
      </c>
      <c r="B39" s="18">
        <v>0</v>
      </c>
      <c r="C39" s="18">
        <v>0</v>
      </c>
      <c r="D39" s="58">
        <v>2605026520</v>
      </c>
      <c r="E39" s="59">
        <v>2605026520</v>
      </c>
      <c r="F39" s="59">
        <v>2785096585</v>
      </c>
      <c r="G39" s="59">
        <v>2745990586</v>
      </c>
      <c r="H39" s="59">
        <v>2756961861</v>
      </c>
      <c r="I39" s="59">
        <v>2756961861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2756961861</v>
      </c>
      <c r="W39" s="59">
        <v>651256630</v>
      </c>
      <c r="X39" s="59">
        <v>2105705231</v>
      </c>
      <c r="Y39" s="60">
        <v>323.33</v>
      </c>
      <c r="Z39" s="61">
        <v>2605026520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64318206</v>
      </c>
      <c r="E42" s="59">
        <v>64318206</v>
      </c>
      <c r="F42" s="59">
        <v>13076159</v>
      </c>
      <c r="G42" s="59">
        <v>11681696</v>
      </c>
      <c r="H42" s="59">
        <v>9693401</v>
      </c>
      <c r="I42" s="59">
        <v>34451256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34451256</v>
      </c>
      <c r="W42" s="59">
        <v>24223120</v>
      </c>
      <c r="X42" s="59">
        <v>10228136</v>
      </c>
      <c r="Y42" s="60">
        <v>42.22</v>
      </c>
      <c r="Z42" s="61">
        <v>64318206</v>
      </c>
    </row>
    <row r="43" spans="1:26" ht="13.5">
      <c r="A43" s="57" t="s">
        <v>59</v>
      </c>
      <c r="B43" s="18">
        <v>0</v>
      </c>
      <c r="C43" s="18">
        <v>0</v>
      </c>
      <c r="D43" s="58">
        <v>-59514804</v>
      </c>
      <c r="E43" s="59">
        <v>-59514804</v>
      </c>
      <c r="F43" s="59">
        <v>-2757357</v>
      </c>
      <c r="G43" s="59">
        <v>-4861787</v>
      </c>
      <c r="H43" s="59">
        <v>-4404794</v>
      </c>
      <c r="I43" s="59">
        <v>-12023938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-12023938</v>
      </c>
      <c r="W43" s="59">
        <v>-10212487</v>
      </c>
      <c r="X43" s="59">
        <v>-1811451</v>
      </c>
      <c r="Y43" s="60">
        <v>17.74</v>
      </c>
      <c r="Z43" s="61">
        <v>-59514804</v>
      </c>
    </row>
    <row r="44" spans="1:26" ht="13.5">
      <c r="A44" s="57" t="s">
        <v>60</v>
      </c>
      <c r="B44" s="18">
        <v>0</v>
      </c>
      <c r="C44" s="18">
        <v>0</v>
      </c>
      <c r="D44" s="58">
        <v>-2052496</v>
      </c>
      <c r="E44" s="59">
        <v>-2052496</v>
      </c>
      <c r="F44" s="59">
        <v>196828</v>
      </c>
      <c r="G44" s="59">
        <v>223873</v>
      </c>
      <c r="H44" s="59">
        <v>-456406</v>
      </c>
      <c r="I44" s="59">
        <v>-35705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-35705</v>
      </c>
      <c r="W44" s="59">
        <v>-1363124</v>
      </c>
      <c r="X44" s="59">
        <v>1327419</v>
      </c>
      <c r="Y44" s="60">
        <v>-97.38</v>
      </c>
      <c r="Z44" s="61">
        <v>-2052496</v>
      </c>
    </row>
    <row r="45" spans="1:26" ht="13.5">
      <c r="A45" s="69" t="s">
        <v>61</v>
      </c>
      <c r="B45" s="21">
        <v>0</v>
      </c>
      <c r="C45" s="21">
        <v>0</v>
      </c>
      <c r="D45" s="98">
        <v>3000908</v>
      </c>
      <c r="E45" s="99">
        <v>3000908</v>
      </c>
      <c r="F45" s="99">
        <v>58519110</v>
      </c>
      <c r="G45" s="99">
        <v>65562892</v>
      </c>
      <c r="H45" s="99">
        <v>70395093</v>
      </c>
      <c r="I45" s="99">
        <v>70395093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70395093</v>
      </c>
      <c r="W45" s="99">
        <v>12897511</v>
      </c>
      <c r="X45" s="99">
        <v>57497582</v>
      </c>
      <c r="Y45" s="100">
        <v>445.8</v>
      </c>
      <c r="Z45" s="101">
        <v>3000908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23365008</v>
      </c>
      <c r="C49" s="51">
        <v>0</v>
      </c>
      <c r="D49" s="128">
        <v>10289383</v>
      </c>
      <c r="E49" s="53">
        <v>10007608</v>
      </c>
      <c r="F49" s="53">
        <v>0</v>
      </c>
      <c r="G49" s="53">
        <v>0</v>
      </c>
      <c r="H49" s="53">
        <v>0</v>
      </c>
      <c r="I49" s="53">
        <v>10254488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5960142</v>
      </c>
      <c r="W49" s="53">
        <v>7536403</v>
      </c>
      <c r="X49" s="53">
        <v>18537678</v>
      </c>
      <c r="Y49" s="53">
        <v>202549581</v>
      </c>
      <c r="Z49" s="129">
        <v>288500291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37870194</v>
      </c>
      <c r="C51" s="51">
        <v>0</v>
      </c>
      <c r="D51" s="128">
        <v>38227138</v>
      </c>
      <c r="E51" s="53">
        <v>1663542</v>
      </c>
      <c r="F51" s="53">
        <v>0</v>
      </c>
      <c r="G51" s="53">
        <v>0</v>
      </c>
      <c r="H51" s="53">
        <v>0</v>
      </c>
      <c r="I51" s="53">
        <v>26237266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1007772</v>
      </c>
      <c r="W51" s="53">
        <v>0</v>
      </c>
      <c r="X51" s="53">
        <v>0</v>
      </c>
      <c r="Y51" s="53">
        <v>0</v>
      </c>
      <c r="Z51" s="129">
        <v>105005912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68.29274586391439</v>
      </c>
      <c r="E58" s="7">
        <f t="shared" si="6"/>
        <v>68.29274586391439</v>
      </c>
      <c r="F58" s="7">
        <f t="shared" si="6"/>
        <v>72.8367335425528</v>
      </c>
      <c r="G58" s="7">
        <f t="shared" si="6"/>
        <v>97.47881200920061</v>
      </c>
      <c r="H58" s="7">
        <f t="shared" si="6"/>
        <v>96.54376482274087</v>
      </c>
      <c r="I58" s="7">
        <f t="shared" si="6"/>
        <v>88.33610718421318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88.33610718421318</v>
      </c>
      <c r="W58" s="7">
        <f t="shared" si="6"/>
        <v>69.51749161981805</v>
      </c>
      <c r="X58" s="7">
        <f t="shared" si="6"/>
        <v>0</v>
      </c>
      <c r="Y58" s="7">
        <f t="shared" si="6"/>
        <v>0</v>
      </c>
      <c r="Z58" s="8">
        <f t="shared" si="6"/>
        <v>68.29274586391439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107.4206389787854</v>
      </c>
      <c r="E59" s="10">
        <f t="shared" si="7"/>
        <v>107.4206389787854</v>
      </c>
      <c r="F59" s="10">
        <f t="shared" si="7"/>
        <v>49.24585325236632</v>
      </c>
      <c r="G59" s="10">
        <f t="shared" si="7"/>
        <v>89.73610222377829</v>
      </c>
      <c r="H59" s="10">
        <f t="shared" si="7"/>
        <v>77.89581526130819</v>
      </c>
      <c r="I59" s="10">
        <f t="shared" si="7"/>
        <v>68.42003104546676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68.42003104546676</v>
      </c>
      <c r="W59" s="10">
        <f t="shared" si="7"/>
        <v>103.8147988668487</v>
      </c>
      <c r="X59" s="10">
        <f t="shared" si="7"/>
        <v>0</v>
      </c>
      <c r="Y59" s="10">
        <f t="shared" si="7"/>
        <v>0</v>
      </c>
      <c r="Z59" s="11">
        <f t="shared" si="7"/>
        <v>107.4206389787854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60.61097677452264</v>
      </c>
      <c r="E60" s="13">
        <f t="shared" si="7"/>
        <v>60.61097677452264</v>
      </c>
      <c r="F60" s="13">
        <f t="shared" si="7"/>
        <v>77.40238869455965</v>
      </c>
      <c r="G60" s="13">
        <f t="shared" si="7"/>
        <v>96.14566814219117</v>
      </c>
      <c r="H60" s="13">
        <f t="shared" si="7"/>
        <v>96.58093964109517</v>
      </c>
      <c r="I60" s="13">
        <f t="shared" si="7"/>
        <v>89.79657654309827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89.79657654309827</v>
      </c>
      <c r="W60" s="13">
        <f t="shared" si="7"/>
        <v>62.74667522314344</v>
      </c>
      <c r="X60" s="13">
        <f t="shared" si="7"/>
        <v>0</v>
      </c>
      <c r="Y60" s="13">
        <f t="shared" si="7"/>
        <v>0</v>
      </c>
      <c r="Z60" s="14">
        <f t="shared" si="7"/>
        <v>60.61097677452264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61.868229824486555</v>
      </c>
      <c r="E61" s="13">
        <f t="shared" si="7"/>
        <v>61.868229824486555</v>
      </c>
      <c r="F61" s="13">
        <f t="shared" si="7"/>
        <v>77.90286012177856</v>
      </c>
      <c r="G61" s="13">
        <f t="shared" si="7"/>
        <v>96.50809197182701</v>
      </c>
      <c r="H61" s="13">
        <f t="shared" si="7"/>
        <v>104.45497462288759</v>
      </c>
      <c r="I61" s="13">
        <f t="shared" si="7"/>
        <v>92.24231968203473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92.24231968203473</v>
      </c>
      <c r="W61" s="13">
        <f t="shared" si="7"/>
        <v>63.762640148390716</v>
      </c>
      <c r="X61" s="13">
        <f t="shared" si="7"/>
        <v>0</v>
      </c>
      <c r="Y61" s="13">
        <f t="shared" si="7"/>
        <v>0</v>
      </c>
      <c r="Z61" s="14">
        <f t="shared" si="7"/>
        <v>61.868229824486555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53.258382737546874</v>
      </c>
      <c r="E62" s="13">
        <f t="shared" si="7"/>
        <v>53.258382737546874</v>
      </c>
      <c r="F62" s="13">
        <f t="shared" si="7"/>
        <v>84.63092093431409</v>
      </c>
      <c r="G62" s="13">
        <f t="shared" si="7"/>
        <v>74.11905271935922</v>
      </c>
      <c r="H62" s="13">
        <f t="shared" si="7"/>
        <v>79.68419800132452</v>
      </c>
      <c r="I62" s="13">
        <f t="shared" si="7"/>
        <v>79.03732801927062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79.03732801927062</v>
      </c>
      <c r="W62" s="13">
        <f t="shared" si="7"/>
        <v>47.549993761695085</v>
      </c>
      <c r="X62" s="13">
        <f t="shared" si="7"/>
        <v>0</v>
      </c>
      <c r="Y62" s="13">
        <f t="shared" si="7"/>
        <v>0</v>
      </c>
      <c r="Z62" s="14">
        <f t="shared" si="7"/>
        <v>53.258382737546874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62.615315650038774</v>
      </c>
      <c r="E63" s="13">
        <f t="shared" si="7"/>
        <v>62.615315650038774</v>
      </c>
      <c r="F63" s="13">
        <f t="shared" si="7"/>
        <v>69.6622891016116</v>
      </c>
      <c r="G63" s="13">
        <f t="shared" si="7"/>
        <v>118.60025818868102</v>
      </c>
      <c r="H63" s="13">
        <f t="shared" si="7"/>
        <v>64.88426050617633</v>
      </c>
      <c r="I63" s="13">
        <f t="shared" si="7"/>
        <v>86.33928672805513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86.33928672805513</v>
      </c>
      <c r="W63" s="13">
        <f t="shared" si="7"/>
        <v>59.96131644697166</v>
      </c>
      <c r="X63" s="13">
        <f t="shared" si="7"/>
        <v>0</v>
      </c>
      <c r="Y63" s="13">
        <f t="shared" si="7"/>
        <v>0</v>
      </c>
      <c r="Z63" s="14">
        <f t="shared" si="7"/>
        <v>62.615315650038774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68.00000065301668</v>
      </c>
      <c r="E64" s="13">
        <f t="shared" si="7"/>
        <v>68.00000065301668</v>
      </c>
      <c r="F64" s="13">
        <f t="shared" si="7"/>
        <v>62.3744634649392</v>
      </c>
      <c r="G64" s="13">
        <f t="shared" si="7"/>
        <v>109.05496549397753</v>
      </c>
      <c r="H64" s="13">
        <f t="shared" si="7"/>
        <v>64.37496194815506</v>
      </c>
      <c r="I64" s="13">
        <f t="shared" si="7"/>
        <v>78.94533558345213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78.94533558345213</v>
      </c>
      <c r="W64" s="13">
        <f t="shared" si="7"/>
        <v>78.32751985252273</v>
      </c>
      <c r="X64" s="13">
        <f t="shared" si="7"/>
        <v>0</v>
      </c>
      <c r="Y64" s="13">
        <f t="shared" si="7"/>
        <v>0</v>
      </c>
      <c r="Z64" s="14">
        <f t="shared" si="7"/>
        <v>68.00000065301668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68</v>
      </c>
      <c r="E65" s="13">
        <f t="shared" si="7"/>
        <v>68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392.24518982676005</v>
      </c>
      <c r="X65" s="13">
        <f t="shared" si="7"/>
        <v>0</v>
      </c>
      <c r="Y65" s="13">
        <f t="shared" si="7"/>
        <v>0</v>
      </c>
      <c r="Z65" s="14">
        <f t="shared" si="7"/>
        <v>68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99.9999</v>
      </c>
      <c r="E66" s="16">
        <f t="shared" si="7"/>
        <v>99.9999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99.9999</v>
      </c>
      <c r="X66" s="16">
        <f t="shared" si="7"/>
        <v>0</v>
      </c>
      <c r="Y66" s="16">
        <f t="shared" si="7"/>
        <v>0</v>
      </c>
      <c r="Z66" s="17">
        <f t="shared" si="7"/>
        <v>99.9999</v>
      </c>
    </row>
    <row r="67" spans="1:26" ht="13.5" hidden="1">
      <c r="A67" s="40" t="s">
        <v>101</v>
      </c>
      <c r="B67" s="23"/>
      <c r="C67" s="23"/>
      <c r="D67" s="24">
        <v>689616288</v>
      </c>
      <c r="E67" s="25">
        <v>689616288</v>
      </c>
      <c r="F67" s="25">
        <v>61118592</v>
      </c>
      <c r="G67" s="25">
        <v>55285445</v>
      </c>
      <c r="H67" s="25">
        <v>53832824</v>
      </c>
      <c r="I67" s="25">
        <v>170236861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170236861</v>
      </c>
      <c r="W67" s="25">
        <v>172404073</v>
      </c>
      <c r="X67" s="25"/>
      <c r="Y67" s="24"/>
      <c r="Z67" s="26">
        <v>689616288</v>
      </c>
    </row>
    <row r="68" spans="1:26" ht="13.5" hidden="1">
      <c r="A68" s="36" t="s">
        <v>31</v>
      </c>
      <c r="B68" s="18"/>
      <c r="C68" s="18"/>
      <c r="D68" s="19">
        <v>106438745</v>
      </c>
      <c r="E68" s="20">
        <v>106438745</v>
      </c>
      <c r="F68" s="20">
        <v>9910538</v>
      </c>
      <c r="G68" s="20">
        <v>6115133</v>
      </c>
      <c r="H68" s="20">
        <v>6297717</v>
      </c>
      <c r="I68" s="20">
        <v>22323388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22323388</v>
      </c>
      <c r="W68" s="20">
        <v>26609686</v>
      </c>
      <c r="X68" s="20"/>
      <c r="Y68" s="19"/>
      <c r="Z68" s="22">
        <v>106438745</v>
      </c>
    </row>
    <row r="69" spans="1:26" ht="13.5" hidden="1">
      <c r="A69" s="37" t="s">
        <v>32</v>
      </c>
      <c r="B69" s="18"/>
      <c r="C69" s="18"/>
      <c r="D69" s="19">
        <v>575177543</v>
      </c>
      <c r="E69" s="20">
        <v>575177543</v>
      </c>
      <c r="F69" s="20">
        <v>51208054</v>
      </c>
      <c r="G69" s="20">
        <v>49170312</v>
      </c>
      <c r="H69" s="20">
        <v>47535107</v>
      </c>
      <c r="I69" s="20">
        <v>147913473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147913473</v>
      </c>
      <c r="W69" s="20">
        <v>143794387</v>
      </c>
      <c r="X69" s="20"/>
      <c r="Y69" s="19"/>
      <c r="Z69" s="22">
        <v>575177543</v>
      </c>
    </row>
    <row r="70" spans="1:26" ht="13.5" hidden="1">
      <c r="A70" s="38" t="s">
        <v>95</v>
      </c>
      <c r="B70" s="18"/>
      <c r="C70" s="18"/>
      <c r="D70" s="19">
        <v>383249850</v>
      </c>
      <c r="E70" s="20">
        <v>383249850</v>
      </c>
      <c r="F70" s="20">
        <v>41071433</v>
      </c>
      <c r="G70" s="20">
        <v>36809446</v>
      </c>
      <c r="H70" s="20">
        <v>35366711</v>
      </c>
      <c r="I70" s="20">
        <v>113247590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113247590</v>
      </c>
      <c r="W70" s="20">
        <v>95812463</v>
      </c>
      <c r="X70" s="20"/>
      <c r="Y70" s="19"/>
      <c r="Z70" s="22">
        <v>383249850</v>
      </c>
    </row>
    <row r="71" spans="1:26" ht="13.5" hidden="1">
      <c r="A71" s="38" t="s">
        <v>96</v>
      </c>
      <c r="B71" s="18"/>
      <c r="C71" s="18"/>
      <c r="D71" s="19">
        <v>115319786</v>
      </c>
      <c r="E71" s="20">
        <v>115319786</v>
      </c>
      <c r="F71" s="20">
        <v>4704114</v>
      </c>
      <c r="G71" s="20">
        <v>6190098</v>
      </c>
      <c r="H71" s="20">
        <v>6387230</v>
      </c>
      <c r="I71" s="20">
        <v>17281442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17281442</v>
      </c>
      <c r="W71" s="20">
        <v>28829947</v>
      </c>
      <c r="X71" s="20"/>
      <c r="Y71" s="19"/>
      <c r="Z71" s="22">
        <v>115319786</v>
      </c>
    </row>
    <row r="72" spans="1:26" ht="13.5" hidden="1">
      <c r="A72" s="38" t="s">
        <v>97</v>
      </c>
      <c r="B72" s="18"/>
      <c r="C72" s="18"/>
      <c r="D72" s="19">
        <v>37142400</v>
      </c>
      <c r="E72" s="20">
        <v>37142400</v>
      </c>
      <c r="F72" s="20">
        <v>2413366</v>
      </c>
      <c r="G72" s="20">
        <v>2951330</v>
      </c>
      <c r="H72" s="20">
        <v>2561874</v>
      </c>
      <c r="I72" s="20">
        <v>7926570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7926570</v>
      </c>
      <c r="W72" s="20">
        <v>9285600</v>
      </c>
      <c r="X72" s="20"/>
      <c r="Y72" s="19"/>
      <c r="Z72" s="22">
        <v>37142400</v>
      </c>
    </row>
    <row r="73" spans="1:26" ht="13.5" hidden="1">
      <c r="A73" s="38" t="s">
        <v>98</v>
      </c>
      <c r="B73" s="18"/>
      <c r="C73" s="18"/>
      <c r="D73" s="19">
        <v>36752507</v>
      </c>
      <c r="E73" s="20">
        <v>36752507</v>
      </c>
      <c r="F73" s="20">
        <v>3019141</v>
      </c>
      <c r="G73" s="20">
        <v>3219438</v>
      </c>
      <c r="H73" s="20">
        <v>3219292</v>
      </c>
      <c r="I73" s="20">
        <v>9457871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9457871</v>
      </c>
      <c r="W73" s="20">
        <v>9188127</v>
      </c>
      <c r="X73" s="20"/>
      <c r="Y73" s="19"/>
      <c r="Z73" s="22">
        <v>36752507</v>
      </c>
    </row>
    <row r="74" spans="1:26" ht="13.5" hidden="1">
      <c r="A74" s="38" t="s">
        <v>99</v>
      </c>
      <c r="B74" s="18"/>
      <c r="C74" s="18"/>
      <c r="D74" s="19">
        <v>2713000</v>
      </c>
      <c r="E74" s="20">
        <v>2713000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678250</v>
      </c>
      <c r="X74" s="20"/>
      <c r="Y74" s="19"/>
      <c r="Z74" s="22">
        <v>2713000</v>
      </c>
    </row>
    <row r="75" spans="1:26" ht="13.5" hidden="1">
      <c r="A75" s="39" t="s">
        <v>100</v>
      </c>
      <c r="B75" s="27"/>
      <c r="C75" s="27"/>
      <c r="D75" s="28">
        <v>8000000</v>
      </c>
      <c r="E75" s="29">
        <v>8000000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2000000</v>
      </c>
      <c r="X75" s="29"/>
      <c r="Y75" s="28"/>
      <c r="Z75" s="30">
        <v>8000000</v>
      </c>
    </row>
    <row r="76" spans="1:26" ht="13.5" hidden="1">
      <c r="A76" s="41" t="s">
        <v>102</v>
      </c>
      <c r="B76" s="31"/>
      <c r="C76" s="31"/>
      <c r="D76" s="32">
        <v>470957899</v>
      </c>
      <c r="E76" s="33">
        <v>470957899</v>
      </c>
      <c r="F76" s="33">
        <v>44516786</v>
      </c>
      <c r="G76" s="33">
        <v>53891595</v>
      </c>
      <c r="H76" s="33">
        <v>51972235</v>
      </c>
      <c r="I76" s="33">
        <v>150380616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150380616</v>
      </c>
      <c r="W76" s="33">
        <v>119850987</v>
      </c>
      <c r="X76" s="33"/>
      <c r="Y76" s="32"/>
      <c r="Z76" s="34">
        <v>470957899</v>
      </c>
    </row>
    <row r="77" spans="1:26" ht="13.5" hidden="1">
      <c r="A77" s="36" t="s">
        <v>31</v>
      </c>
      <c r="B77" s="18"/>
      <c r="C77" s="18"/>
      <c r="D77" s="19">
        <v>114337180</v>
      </c>
      <c r="E77" s="20">
        <v>114337180</v>
      </c>
      <c r="F77" s="20">
        <v>4880529</v>
      </c>
      <c r="G77" s="20">
        <v>5487482</v>
      </c>
      <c r="H77" s="20">
        <v>4905658</v>
      </c>
      <c r="I77" s="20">
        <v>15273669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15273669</v>
      </c>
      <c r="W77" s="20">
        <v>27624792</v>
      </c>
      <c r="X77" s="20"/>
      <c r="Y77" s="19"/>
      <c r="Z77" s="22">
        <v>114337180</v>
      </c>
    </row>
    <row r="78" spans="1:26" ht="13.5" hidden="1">
      <c r="A78" s="37" t="s">
        <v>32</v>
      </c>
      <c r="B78" s="18"/>
      <c r="C78" s="18"/>
      <c r="D78" s="19">
        <v>348620727</v>
      </c>
      <c r="E78" s="20">
        <v>348620727</v>
      </c>
      <c r="F78" s="20">
        <v>39636257</v>
      </c>
      <c r="G78" s="20">
        <v>47275125</v>
      </c>
      <c r="H78" s="20">
        <v>45909853</v>
      </c>
      <c r="I78" s="20">
        <v>132821235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132821235</v>
      </c>
      <c r="W78" s="20">
        <v>90226197</v>
      </c>
      <c r="X78" s="20"/>
      <c r="Y78" s="19"/>
      <c r="Z78" s="22">
        <v>348620727</v>
      </c>
    </row>
    <row r="79" spans="1:26" ht="13.5" hidden="1">
      <c r="A79" s="38" t="s">
        <v>95</v>
      </c>
      <c r="B79" s="18"/>
      <c r="C79" s="18"/>
      <c r="D79" s="19">
        <v>237109898</v>
      </c>
      <c r="E79" s="20">
        <v>237109898</v>
      </c>
      <c r="F79" s="20">
        <v>31995821</v>
      </c>
      <c r="G79" s="20">
        <v>35524094</v>
      </c>
      <c r="H79" s="20">
        <v>36942289</v>
      </c>
      <c r="I79" s="20">
        <v>104462204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104462204</v>
      </c>
      <c r="W79" s="20">
        <v>61092556</v>
      </c>
      <c r="X79" s="20"/>
      <c r="Y79" s="19"/>
      <c r="Z79" s="22">
        <v>237109898</v>
      </c>
    </row>
    <row r="80" spans="1:26" ht="13.5" hidden="1">
      <c r="A80" s="38" t="s">
        <v>96</v>
      </c>
      <c r="B80" s="18"/>
      <c r="C80" s="18"/>
      <c r="D80" s="19">
        <v>61417453</v>
      </c>
      <c r="E80" s="20">
        <v>61417453</v>
      </c>
      <c r="F80" s="20">
        <v>3981135</v>
      </c>
      <c r="G80" s="20">
        <v>4588042</v>
      </c>
      <c r="H80" s="20">
        <v>5089613</v>
      </c>
      <c r="I80" s="20">
        <v>13658790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13658790</v>
      </c>
      <c r="W80" s="20">
        <v>13708638</v>
      </c>
      <c r="X80" s="20"/>
      <c r="Y80" s="19"/>
      <c r="Z80" s="22">
        <v>61417453</v>
      </c>
    </row>
    <row r="81" spans="1:26" ht="13.5" hidden="1">
      <c r="A81" s="38" t="s">
        <v>97</v>
      </c>
      <c r="B81" s="18"/>
      <c r="C81" s="18"/>
      <c r="D81" s="19">
        <v>23256831</v>
      </c>
      <c r="E81" s="20">
        <v>23256831</v>
      </c>
      <c r="F81" s="20">
        <v>1681206</v>
      </c>
      <c r="G81" s="20">
        <v>3500285</v>
      </c>
      <c r="H81" s="20">
        <v>1662253</v>
      </c>
      <c r="I81" s="20">
        <v>6843744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6843744</v>
      </c>
      <c r="W81" s="20">
        <v>5567768</v>
      </c>
      <c r="X81" s="20"/>
      <c r="Y81" s="19"/>
      <c r="Z81" s="22">
        <v>23256831</v>
      </c>
    </row>
    <row r="82" spans="1:26" ht="13.5" hidden="1">
      <c r="A82" s="38" t="s">
        <v>98</v>
      </c>
      <c r="B82" s="18"/>
      <c r="C82" s="18"/>
      <c r="D82" s="19">
        <v>24991705</v>
      </c>
      <c r="E82" s="20">
        <v>24991705</v>
      </c>
      <c r="F82" s="20">
        <v>1883173</v>
      </c>
      <c r="G82" s="20">
        <v>3510957</v>
      </c>
      <c r="H82" s="20">
        <v>2072418</v>
      </c>
      <c r="I82" s="20">
        <v>7466548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7466548</v>
      </c>
      <c r="W82" s="20">
        <v>7196832</v>
      </c>
      <c r="X82" s="20"/>
      <c r="Y82" s="19"/>
      <c r="Z82" s="22">
        <v>24991705</v>
      </c>
    </row>
    <row r="83" spans="1:26" ht="13.5" hidden="1">
      <c r="A83" s="38" t="s">
        <v>99</v>
      </c>
      <c r="B83" s="18"/>
      <c r="C83" s="18"/>
      <c r="D83" s="19">
        <v>1844840</v>
      </c>
      <c r="E83" s="20">
        <v>1844840</v>
      </c>
      <c r="F83" s="20">
        <v>94922</v>
      </c>
      <c r="G83" s="20">
        <v>151747</v>
      </c>
      <c r="H83" s="20">
        <v>143280</v>
      </c>
      <c r="I83" s="20">
        <v>389949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389949</v>
      </c>
      <c r="W83" s="20">
        <v>2660403</v>
      </c>
      <c r="X83" s="20"/>
      <c r="Y83" s="19"/>
      <c r="Z83" s="22">
        <v>1844840</v>
      </c>
    </row>
    <row r="84" spans="1:26" ht="13.5" hidden="1">
      <c r="A84" s="39" t="s">
        <v>100</v>
      </c>
      <c r="B84" s="27"/>
      <c r="C84" s="27"/>
      <c r="D84" s="28">
        <v>7999992</v>
      </c>
      <c r="E84" s="29">
        <v>7999992</v>
      </c>
      <c r="F84" s="29"/>
      <c r="G84" s="29">
        <v>1128988</v>
      </c>
      <c r="H84" s="29">
        <v>1156724</v>
      </c>
      <c r="I84" s="29">
        <v>2285712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2285712</v>
      </c>
      <c r="W84" s="29">
        <v>1999998</v>
      </c>
      <c r="X84" s="29"/>
      <c r="Y84" s="28"/>
      <c r="Z84" s="30">
        <v>7999992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31401676</v>
      </c>
      <c r="C5" s="18">
        <v>0</v>
      </c>
      <c r="D5" s="58">
        <v>36195209</v>
      </c>
      <c r="E5" s="59">
        <v>34147077</v>
      </c>
      <c r="F5" s="59">
        <v>2371389</v>
      </c>
      <c r="G5" s="59">
        <v>2392687</v>
      </c>
      <c r="H5" s="59">
        <v>2514071</v>
      </c>
      <c r="I5" s="59">
        <v>7278147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7278147</v>
      </c>
      <c r="W5" s="59">
        <v>8536769</v>
      </c>
      <c r="X5" s="59">
        <v>-1258622</v>
      </c>
      <c r="Y5" s="60">
        <v>-14.74</v>
      </c>
      <c r="Z5" s="61">
        <v>34147077</v>
      </c>
    </row>
    <row r="6" spans="1:26" ht="13.5">
      <c r="A6" s="57" t="s">
        <v>32</v>
      </c>
      <c r="B6" s="18">
        <v>190182381</v>
      </c>
      <c r="C6" s="18">
        <v>0</v>
      </c>
      <c r="D6" s="58">
        <v>255630000</v>
      </c>
      <c r="E6" s="59">
        <v>234732356</v>
      </c>
      <c r="F6" s="59">
        <v>17351037</v>
      </c>
      <c r="G6" s="59">
        <v>16144226</v>
      </c>
      <c r="H6" s="59">
        <v>17177914</v>
      </c>
      <c r="I6" s="59">
        <v>50673177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50673177</v>
      </c>
      <c r="W6" s="59">
        <v>58683089</v>
      </c>
      <c r="X6" s="59">
        <v>-8009912</v>
      </c>
      <c r="Y6" s="60">
        <v>-13.65</v>
      </c>
      <c r="Z6" s="61">
        <v>234732356</v>
      </c>
    </row>
    <row r="7" spans="1:26" ht="13.5">
      <c r="A7" s="57" t="s">
        <v>33</v>
      </c>
      <c r="B7" s="18">
        <v>550750</v>
      </c>
      <c r="C7" s="18">
        <v>0</v>
      </c>
      <c r="D7" s="58">
        <v>578000</v>
      </c>
      <c r="E7" s="59">
        <v>545000</v>
      </c>
      <c r="F7" s="59">
        <v>0</v>
      </c>
      <c r="G7" s="59">
        <v>0</v>
      </c>
      <c r="H7" s="59">
        <v>1353005</v>
      </c>
      <c r="I7" s="59">
        <v>1353005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1353005</v>
      </c>
      <c r="W7" s="59">
        <v>136250</v>
      </c>
      <c r="X7" s="59">
        <v>1216755</v>
      </c>
      <c r="Y7" s="60">
        <v>893.03</v>
      </c>
      <c r="Z7" s="61">
        <v>545000</v>
      </c>
    </row>
    <row r="8" spans="1:26" ht="13.5">
      <c r="A8" s="57" t="s">
        <v>34</v>
      </c>
      <c r="B8" s="18">
        <v>102372582</v>
      </c>
      <c r="C8" s="18">
        <v>0</v>
      </c>
      <c r="D8" s="58">
        <v>115514001</v>
      </c>
      <c r="E8" s="59">
        <v>108261105</v>
      </c>
      <c r="F8" s="59">
        <v>45032000</v>
      </c>
      <c r="G8" s="59">
        <v>3490000</v>
      </c>
      <c r="H8" s="59">
        <v>888195</v>
      </c>
      <c r="I8" s="59">
        <v>49410195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49410195</v>
      </c>
      <c r="W8" s="59">
        <v>27065276</v>
      </c>
      <c r="X8" s="59">
        <v>22344919</v>
      </c>
      <c r="Y8" s="60">
        <v>82.56</v>
      </c>
      <c r="Z8" s="61">
        <v>108261105</v>
      </c>
    </row>
    <row r="9" spans="1:26" ht="13.5">
      <c r="A9" s="57" t="s">
        <v>35</v>
      </c>
      <c r="B9" s="18">
        <v>46941989</v>
      </c>
      <c r="C9" s="18">
        <v>0</v>
      </c>
      <c r="D9" s="58">
        <v>50471791</v>
      </c>
      <c r="E9" s="59">
        <v>40744236</v>
      </c>
      <c r="F9" s="59">
        <v>3046789</v>
      </c>
      <c r="G9" s="59">
        <v>1539556</v>
      </c>
      <c r="H9" s="59">
        <v>3455607</v>
      </c>
      <c r="I9" s="59">
        <v>8041952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8041952</v>
      </c>
      <c r="W9" s="59">
        <v>10186059</v>
      </c>
      <c r="X9" s="59">
        <v>-2144107</v>
      </c>
      <c r="Y9" s="60">
        <v>-21.05</v>
      </c>
      <c r="Z9" s="61">
        <v>40744236</v>
      </c>
    </row>
    <row r="10" spans="1:26" ht="25.5">
      <c r="A10" s="62" t="s">
        <v>87</v>
      </c>
      <c r="B10" s="63">
        <f>SUM(B5:B9)</f>
        <v>371449378</v>
      </c>
      <c r="C10" s="63">
        <f>SUM(C5:C9)</f>
        <v>0</v>
      </c>
      <c r="D10" s="64">
        <f aca="true" t="shared" si="0" ref="D10:Z10">SUM(D5:D9)</f>
        <v>458389001</v>
      </c>
      <c r="E10" s="65">
        <f t="shared" si="0"/>
        <v>418429774</v>
      </c>
      <c r="F10" s="65">
        <f t="shared" si="0"/>
        <v>67801215</v>
      </c>
      <c r="G10" s="65">
        <f t="shared" si="0"/>
        <v>23566469</v>
      </c>
      <c r="H10" s="65">
        <f t="shared" si="0"/>
        <v>25388792</v>
      </c>
      <c r="I10" s="65">
        <f t="shared" si="0"/>
        <v>116756476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116756476</v>
      </c>
      <c r="W10" s="65">
        <f t="shared" si="0"/>
        <v>104607443</v>
      </c>
      <c r="X10" s="65">
        <f t="shared" si="0"/>
        <v>12149033</v>
      </c>
      <c r="Y10" s="66">
        <f>+IF(W10&lt;&gt;0,(X10/W10)*100,0)</f>
        <v>11.613927892301126</v>
      </c>
      <c r="Z10" s="67">
        <f t="shared" si="0"/>
        <v>418429774</v>
      </c>
    </row>
    <row r="11" spans="1:26" ht="13.5">
      <c r="A11" s="57" t="s">
        <v>36</v>
      </c>
      <c r="B11" s="18">
        <v>125996409</v>
      </c>
      <c r="C11" s="18">
        <v>0</v>
      </c>
      <c r="D11" s="58">
        <v>126583968</v>
      </c>
      <c r="E11" s="59">
        <v>110412935</v>
      </c>
      <c r="F11" s="59">
        <v>9767962</v>
      </c>
      <c r="G11" s="59">
        <v>9997051</v>
      </c>
      <c r="H11" s="59">
        <v>9924597</v>
      </c>
      <c r="I11" s="59">
        <v>29689610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29689610</v>
      </c>
      <c r="W11" s="59">
        <v>27603234</v>
      </c>
      <c r="X11" s="59">
        <v>2086376</v>
      </c>
      <c r="Y11" s="60">
        <v>7.56</v>
      </c>
      <c r="Z11" s="61">
        <v>110412935</v>
      </c>
    </row>
    <row r="12" spans="1:26" ht="13.5">
      <c r="A12" s="57" t="s">
        <v>37</v>
      </c>
      <c r="B12" s="18">
        <v>6679097</v>
      </c>
      <c r="C12" s="18">
        <v>0</v>
      </c>
      <c r="D12" s="58">
        <v>10865000</v>
      </c>
      <c r="E12" s="59">
        <v>9145000</v>
      </c>
      <c r="F12" s="59">
        <v>472055</v>
      </c>
      <c r="G12" s="59">
        <v>507709</v>
      </c>
      <c r="H12" s="59">
        <v>484029</v>
      </c>
      <c r="I12" s="59">
        <v>1463793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1463793</v>
      </c>
      <c r="W12" s="59">
        <v>2286250</v>
      </c>
      <c r="X12" s="59">
        <v>-822457</v>
      </c>
      <c r="Y12" s="60">
        <v>-35.97</v>
      </c>
      <c r="Z12" s="61">
        <v>9145000</v>
      </c>
    </row>
    <row r="13" spans="1:26" ht="13.5">
      <c r="A13" s="57" t="s">
        <v>88</v>
      </c>
      <c r="B13" s="18">
        <v>52456947</v>
      </c>
      <c r="C13" s="18">
        <v>0</v>
      </c>
      <c r="D13" s="58">
        <v>8529060</v>
      </c>
      <c r="E13" s="59">
        <v>65031000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16257750</v>
      </c>
      <c r="X13" s="59">
        <v>-16257750</v>
      </c>
      <c r="Y13" s="60">
        <v>-100</v>
      </c>
      <c r="Z13" s="61">
        <v>65031000</v>
      </c>
    </row>
    <row r="14" spans="1:26" ht="13.5">
      <c r="A14" s="57" t="s">
        <v>38</v>
      </c>
      <c r="B14" s="18">
        <v>2890165</v>
      </c>
      <c r="C14" s="18">
        <v>0</v>
      </c>
      <c r="D14" s="58">
        <v>9301051</v>
      </c>
      <c r="E14" s="59">
        <v>10866000</v>
      </c>
      <c r="F14" s="59">
        <v>337727</v>
      </c>
      <c r="G14" s="59">
        <v>336408</v>
      </c>
      <c r="H14" s="59">
        <v>137371</v>
      </c>
      <c r="I14" s="59">
        <v>811506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811506</v>
      </c>
      <c r="W14" s="59">
        <v>2716500</v>
      </c>
      <c r="X14" s="59">
        <v>-1904994</v>
      </c>
      <c r="Y14" s="60">
        <v>-70.13</v>
      </c>
      <c r="Z14" s="61">
        <v>10866000</v>
      </c>
    </row>
    <row r="15" spans="1:26" ht="13.5">
      <c r="A15" s="57" t="s">
        <v>39</v>
      </c>
      <c r="B15" s="18">
        <v>166883435</v>
      </c>
      <c r="C15" s="18">
        <v>0</v>
      </c>
      <c r="D15" s="58">
        <v>195027762</v>
      </c>
      <c r="E15" s="59">
        <v>182970404</v>
      </c>
      <c r="F15" s="59">
        <v>16367146</v>
      </c>
      <c r="G15" s="59">
        <v>16765999</v>
      </c>
      <c r="H15" s="59">
        <v>14924720</v>
      </c>
      <c r="I15" s="59">
        <v>48057865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48057865</v>
      </c>
      <c r="W15" s="59">
        <v>45742601</v>
      </c>
      <c r="X15" s="59">
        <v>2315264</v>
      </c>
      <c r="Y15" s="60">
        <v>5.06</v>
      </c>
      <c r="Z15" s="61">
        <v>182970404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91579022</v>
      </c>
      <c r="C17" s="18">
        <v>0</v>
      </c>
      <c r="D17" s="58">
        <v>97627232</v>
      </c>
      <c r="E17" s="59">
        <v>92083635</v>
      </c>
      <c r="F17" s="59">
        <v>5597764</v>
      </c>
      <c r="G17" s="59">
        <v>8146571</v>
      </c>
      <c r="H17" s="59">
        <v>4210491</v>
      </c>
      <c r="I17" s="59">
        <v>17954826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17954826</v>
      </c>
      <c r="W17" s="59">
        <v>23020909</v>
      </c>
      <c r="X17" s="59">
        <v>-5066083</v>
      </c>
      <c r="Y17" s="60">
        <v>-22.01</v>
      </c>
      <c r="Z17" s="61">
        <v>92083635</v>
      </c>
    </row>
    <row r="18" spans="1:26" ht="13.5">
      <c r="A18" s="69" t="s">
        <v>42</v>
      </c>
      <c r="B18" s="70">
        <f>SUM(B11:B17)</f>
        <v>446485075</v>
      </c>
      <c r="C18" s="70">
        <f>SUM(C11:C17)</f>
        <v>0</v>
      </c>
      <c r="D18" s="71">
        <f aca="true" t="shared" si="1" ref="D18:Z18">SUM(D11:D17)</f>
        <v>447934073</v>
      </c>
      <c r="E18" s="72">
        <f t="shared" si="1"/>
        <v>470508974</v>
      </c>
      <c r="F18" s="72">
        <f t="shared" si="1"/>
        <v>32542654</v>
      </c>
      <c r="G18" s="72">
        <f t="shared" si="1"/>
        <v>35753738</v>
      </c>
      <c r="H18" s="72">
        <f t="shared" si="1"/>
        <v>29681208</v>
      </c>
      <c r="I18" s="72">
        <f t="shared" si="1"/>
        <v>97977600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97977600</v>
      </c>
      <c r="W18" s="72">
        <f t="shared" si="1"/>
        <v>117627244</v>
      </c>
      <c r="X18" s="72">
        <f t="shared" si="1"/>
        <v>-19649644</v>
      </c>
      <c r="Y18" s="66">
        <f>+IF(W18&lt;&gt;0,(X18/W18)*100,0)</f>
        <v>-16.70501095817564</v>
      </c>
      <c r="Z18" s="73">
        <f t="shared" si="1"/>
        <v>470508974</v>
      </c>
    </row>
    <row r="19" spans="1:26" ht="13.5">
      <c r="A19" s="69" t="s">
        <v>43</v>
      </c>
      <c r="B19" s="74">
        <f>+B10-B18</f>
        <v>-75035697</v>
      </c>
      <c r="C19" s="74">
        <f>+C10-C18</f>
        <v>0</v>
      </c>
      <c r="D19" s="75">
        <f aca="true" t="shared" si="2" ref="D19:Z19">+D10-D18</f>
        <v>10454928</v>
      </c>
      <c r="E19" s="76">
        <f t="shared" si="2"/>
        <v>-52079200</v>
      </c>
      <c r="F19" s="76">
        <f t="shared" si="2"/>
        <v>35258561</v>
      </c>
      <c r="G19" s="76">
        <f t="shared" si="2"/>
        <v>-12187269</v>
      </c>
      <c r="H19" s="76">
        <f t="shared" si="2"/>
        <v>-4292416</v>
      </c>
      <c r="I19" s="76">
        <f t="shared" si="2"/>
        <v>18778876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18778876</v>
      </c>
      <c r="W19" s="76">
        <f>IF(E10=E18,0,W10-W18)</f>
        <v>-13019801</v>
      </c>
      <c r="X19" s="76">
        <f t="shared" si="2"/>
        <v>31798677</v>
      </c>
      <c r="Y19" s="77">
        <f>+IF(W19&lt;&gt;0,(X19/W19)*100,0)</f>
        <v>-244.2332029498761</v>
      </c>
      <c r="Z19" s="78">
        <f t="shared" si="2"/>
        <v>-52079200</v>
      </c>
    </row>
    <row r="20" spans="1:26" ht="13.5">
      <c r="A20" s="57" t="s">
        <v>44</v>
      </c>
      <c r="B20" s="18">
        <v>63012592</v>
      </c>
      <c r="C20" s="18">
        <v>0</v>
      </c>
      <c r="D20" s="58">
        <v>72482000</v>
      </c>
      <c r="E20" s="59">
        <v>63756000</v>
      </c>
      <c r="F20" s="59">
        <v>10407000</v>
      </c>
      <c r="G20" s="59">
        <v>1575000</v>
      </c>
      <c r="H20" s="59">
        <v>0</v>
      </c>
      <c r="I20" s="59">
        <v>11982000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11982000</v>
      </c>
      <c r="W20" s="59">
        <v>15939000</v>
      </c>
      <c r="X20" s="59">
        <v>-3957000</v>
      </c>
      <c r="Y20" s="60">
        <v>-24.83</v>
      </c>
      <c r="Z20" s="61">
        <v>63756000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-12023105</v>
      </c>
      <c r="C22" s="85">
        <f>SUM(C19:C21)</f>
        <v>0</v>
      </c>
      <c r="D22" s="86">
        <f aca="true" t="shared" si="3" ref="D22:Z22">SUM(D19:D21)</f>
        <v>82936928</v>
      </c>
      <c r="E22" s="87">
        <f t="shared" si="3"/>
        <v>11676800</v>
      </c>
      <c r="F22" s="87">
        <f t="shared" si="3"/>
        <v>45665561</v>
      </c>
      <c r="G22" s="87">
        <f t="shared" si="3"/>
        <v>-10612269</v>
      </c>
      <c r="H22" s="87">
        <f t="shared" si="3"/>
        <v>-4292416</v>
      </c>
      <c r="I22" s="87">
        <f t="shared" si="3"/>
        <v>30760876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30760876</v>
      </c>
      <c r="W22" s="87">
        <f t="shared" si="3"/>
        <v>2919199</v>
      </c>
      <c r="X22" s="87">
        <f t="shared" si="3"/>
        <v>27841677</v>
      </c>
      <c r="Y22" s="88">
        <f>+IF(W22&lt;&gt;0,(X22/W22)*100,0)</f>
        <v>953.7437153136871</v>
      </c>
      <c r="Z22" s="89">
        <f t="shared" si="3"/>
        <v>11676800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-12023105</v>
      </c>
      <c r="C24" s="74">
        <f>SUM(C22:C23)</f>
        <v>0</v>
      </c>
      <c r="D24" s="75">
        <f aca="true" t="shared" si="4" ref="D24:Z24">SUM(D22:D23)</f>
        <v>82936928</v>
      </c>
      <c r="E24" s="76">
        <f t="shared" si="4"/>
        <v>11676800</v>
      </c>
      <c r="F24" s="76">
        <f t="shared" si="4"/>
        <v>45665561</v>
      </c>
      <c r="G24" s="76">
        <f t="shared" si="4"/>
        <v>-10612269</v>
      </c>
      <c r="H24" s="76">
        <f t="shared" si="4"/>
        <v>-4292416</v>
      </c>
      <c r="I24" s="76">
        <f t="shared" si="4"/>
        <v>30760876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30760876</v>
      </c>
      <c r="W24" s="76">
        <f t="shared" si="4"/>
        <v>2919199</v>
      </c>
      <c r="X24" s="76">
        <f t="shared" si="4"/>
        <v>27841677</v>
      </c>
      <c r="Y24" s="77">
        <f>+IF(W24&lt;&gt;0,(X24/W24)*100,0)</f>
        <v>953.7437153136871</v>
      </c>
      <c r="Z24" s="78">
        <f t="shared" si="4"/>
        <v>11676800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79220000</v>
      </c>
      <c r="C27" s="21">
        <v>0</v>
      </c>
      <c r="D27" s="98">
        <v>84901000</v>
      </c>
      <c r="E27" s="99">
        <v>84901000</v>
      </c>
      <c r="F27" s="99">
        <v>5484866</v>
      </c>
      <c r="G27" s="99">
        <v>2688085</v>
      </c>
      <c r="H27" s="99">
        <v>5166408</v>
      </c>
      <c r="I27" s="99">
        <v>13339359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13339359</v>
      </c>
      <c r="W27" s="99">
        <v>21225250</v>
      </c>
      <c r="X27" s="99">
        <v>-7885891</v>
      </c>
      <c r="Y27" s="100">
        <v>-37.15</v>
      </c>
      <c r="Z27" s="101">
        <v>84901000</v>
      </c>
    </row>
    <row r="28" spans="1:26" ht="13.5">
      <c r="A28" s="102" t="s">
        <v>44</v>
      </c>
      <c r="B28" s="18">
        <v>63756000</v>
      </c>
      <c r="C28" s="18">
        <v>0</v>
      </c>
      <c r="D28" s="58">
        <v>72482000</v>
      </c>
      <c r="E28" s="59">
        <v>72482000</v>
      </c>
      <c r="F28" s="59">
        <v>5484866</v>
      </c>
      <c r="G28" s="59">
        <v>2688085</v>
      </c>
      <c r="H28" s="59">
        <v>5166408</v>
      </c>
      <c r="I28" s="59">
        <v>13339359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13339359</v>
      </c>
      <c r="W28" s="59">
        <v>18120500</v>
      </c>
      <c r="X28" s="59">
        <v>-4781141</v>
      </c>
      <c r="Y28" s="60">
        <v>-26.39</v>
      </c>
      <c r="Z28" s="61">
        <v>72482000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14140000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1324000</v>
      </c>
      <c r="C31" s="18">
        <v>0</v>
      </c>
      <c r="D31" s="58">
        <v>12419000</v>
      </c>
      <c r="E31" s="59">
        <v>12419000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3104750</v>
      </c>
      <c r="X31" s="59">
        <v>-3104750</v>
      </c>
      <c r="Y31" s="60">
        <v>-100</v>
      </c>
      <c r="Z31" s="61">
        <v>12419000</v>
      </c>
    </row>
    <row r="32" spans="1:26" ht="13.5">
      <c r="A32" s="69" t="s">
        <v>50</v>
      </c>
      <c r="B32" s="21">
        <f>SUM(B28:B31)</f>
        <v>79220000</v>
      </c>
      <c r="C32" s="21">
        <f>SUM(C28:C31)</f>
        <v>0</v>
      </c>
      <c r="D32" s="98">
        <f aca="true" t="shared" si="5" ref="D32:Z32">SUM(D28:D31)</f>
        <v>84901000</v>
      </c>
      <c r="E32" s="99">
        <f t="shared" si="5"/>
        <v>84901000</v>
      </c>
      <c r="F32" s="99">
        <f t="shared" si="5"/>
        <v>5484866</v>
      </c>
      <c r="G32" s="99">
        <f t="shared" si="5"/>
        <v>2688085</v>
      </c>
      <c r="H32" s="99">
        <f t="shared" si="5"/>
        <v>5166408</v>
      </c>
      <c r="I32" s="99">
        <f t="shared" si="5"/>
        <v>13339359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13339359</v>
      </c>
      <c r="W32" s="99">
        <f t="shared" si="5"/>
        <v>21225250</v>
      </c>
      <c r="X32" s="99">
        <f t="shared" si="5"/>
        <v>-7885891</v>
      </c>
      <c r="Y32" s="100">
        <f>+IF(W32&lt;&gt;0,(X32/W32)*100,0)</f>
        <v>-37.153348017102275</v>
      </c>
      <c r="Z32" s="101">
        <f t="shared" si="5"/>
        <v>84901000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49258241</v>
      </c>
      <c r="C35" s="18">
        <v>0</v>
      </c>
      <c r="D35" s="58">
        <v>54455000</v>
      </c>
      <c r="E35" s="59">
        <v>54455000</v>
      </c>
      <c r="F35" s="59">
        <v>144108494</v>
      </c>
      <c r="G35" s="59">
        <v>77028320</v>
      </c>
      <c r="H35" s="59">
        <v>107524230</v>
      </c>
      <c r="I35" s="59">
        <v>107524230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107524230</v>
      </c>
      <c r="W35" s="59">
        <v>13613750</v>
      </c>
      <c r="X35" s="59">
        <v>93910480</v>
      </c>
      <c r="Y35" s="60">
        <v>689.82</v>
      </c>
      <c r="Z35" s="61">
        <v>54455000</v>
      </c>
    </row>
    <row r="36" spans="1:26" ht="13.5">
      <c r="A36" s="57" t="s">
        <v>53</v>
      </c>
      <c r="B36" s="18">
        <v>1341643112</v>
      </c>
      <c r="C36" s="18">
        <v>0</v>
      </c>
      <c r="D36" s="58">
        <v>1323291000</v>
      </c>
      <c r="E36" s="59">
        <v>1323291000</v>
      </c>
      <c r="F36" s="59">
        <v>1372533090</v>
      </c>
      <c r="G36" s="59">
        <v>1408237244</v>
      </c>
      <c r="H36" s="59">
        <v>1308527282</v>
      </c>
      <c r="I36" s="59">
        <v>1308527282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1308527282</v>
      </c>
      <c r="W36" s="59">
        <v>330822750</v>
      </c>
      <c r="X36" s="59">
        <v>977704532</v>
      </c>
      <c r="Y36" s="60">
        <v>295.54</v>
      </c>
      <c r="Z36" s="61">
        <v>1323291000</v>
      </c>
    </row>
    <row r="37" spans="1:26" ht="13.5">
      <c r="A37" s="57" t="s">
        <v>54</v>
      </c>
      <c r="B37" s="18">
        <v>114029571</v>
      </c>
      <c r="C37" s="18">
        <v>0</v>
      </c>
      <c r="D37" s="58">
        <v>44575000</v>
      </c>
      <c r="E37" s="59">
        <v>44575000</v>
      </c>
      <c r="F37" s="59">
        <v>105998774</v>
      </c>
      <c r="G37" s="59">
        <v>108407679</v>
      </c>
      <c r="H37" s="59">
        <v>105009981</v>
      </c>
      <c r="I37" s="59">
        <v>105009981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105009981</v>
      </c>
      <c r="W37" s="59">
        <v>11143750</v>
      </c>
      <c r="X37" s="59">
        <v>93866231</v>
      </c>
      <c r="Y37" s="60">
        <v>842.32</v>
      </c>
      <c r="Z37" s="61">
        <v>44575000</v>
      </c>
    </row>
    <row r="38" spans="1:26" ht="13.5">
      <c r="A38" s="57" t="s">
        <v>55</v>
      </c>
      <c r="B38" s="18">
        <v>57897997</v>
      </c>
      <c r="C38" s="18">
        <v>0</v>
      </c>
      <c r="D38" s="58">
        <v>42068000</v>
      </c>
      <c r="E38" s="59">
        <v>42068000</v>
      </c>
      <c r="F38" s="59">
        <v>22508789</v>
      </c>
      <c r="G38" s="59">
        <v>16475338</v>
      </c>
      <c r="H38" s="59">
        <v>16769491</v>
      </c>
      <c r="I38" s="59">
        <v>16769491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16769491</v>
      </c>
      <c r="W38" s="59">
        <v>10517000</v>
      </c>
      <c r="X38" s="59">
        <v>6252491</v>
      </c>
      <c r="Y38" s="60">
        <v>59.45</v>
      </c>
      <c r="Z38" s="61">
        <v>42068000</v>
      </c>
    </row>
    <row r="39" spans="1:26" ht="13.5">
      <c r="A39" s="57" t="s">
        <v>56</v>
      </c>
      <c r="B39" s="18">
        <v>1218973785</v>
      </c>
      <c r="C39" s="18">
        <v>0</v>
      </c>
      <c r="D39" s="58">
        <v>1291103000</v>
      </c>
      <c r="E39" s="59">
        <v>1291103000</v>
      </c>
      <c r="F39" s="59">
        <v>1388134021</v>
      </c>
      <c r="G39" s="59">
        <v>1360382547</v>
      </c>
      <c r="H39" s="59">
        <v>1294272040</v>
      </c>
      <c r="I39" s="59">
        <v>1294272040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1294272040</v>
      </c>
      <c r="W39" s="59">
        <v>322775750</v>
      </c>
      <c r="X39" s="59">
        <v>971496290</v>
      </c>
      <c r="Y39" s="60">
        <v>300.98</v>
      </c>
      <c r="Z39" s="61">
        <v>1291103000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707700237</v>
      </c>
      <c r="C42" s="18">
        <v>0</v>
      </c>
      <c r="D42" s="58">
        <v>81951996</v>
      </c>
      <c r="E42" s="59">
        <v>81951996</v>
      </c>
      <c r="F42" s="59">
        <v>34455977</v>
      </c>
      <c r="G42" s="59">
        <v>-10772017</v>
      </c>
      <c r="H42" s="59">
        <v>-9361202</v>
      </c>
      <c r="I42" s="59">
        <v>14322758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14322758</v>
      </c>
      <c r="W42" s="59">
        <v>34285499</v>
      </c>
      <c r="X42" s="59">
        <v>-19962741</v>
      </c>
      <c r="Y42" s="60">
        <v>-58.23</v>
      </c>
      <c r="Z42" s="61">
        <v>81951996</v>
      </c>
    </row>
    <row r="43" spans="1:26" ht="13.5">
      <c r="A43" s="57" t="s">
        <v>59</v>
      </c>
      <c r="B43" s="18">
        <v>19120949</v>
      </c>
      <c r="C43" s="18">
        <v>0</v>
      </c>
      <c r="D43" s="58">
        <v>-61073976</v>
      </c>
      <c r="E43" s="59">
        <v>-61073976</v>
      </c>
      <c r="F43" s="59">
        <v>-5626323</v>
      </c>
      <c r="G43" s="59">
        <v>-2688084</v>
      </c>
      <c r="H43" s="59">
        <v>-5166408</v>
      </c>
      <c r="I43" s="59">
        <v>-13480815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-13480815</v>
      </c>
      <c r="W43" s="59">
        <v>-15268494</v>
      </c>
      <c r="X43" s="59">
        <v>1787679</v>
      </c>
      <c r="Y43" s="60">
        <v>-11.71</v>
      </c>
      <c r="Z43" s="61">
        <v>-61073976</v>
      </c>
    </row>
    <row r="44" spans="1:26" ht="13.5">
      <c r="A44" s="57" t="s">
        <v>60</v>
      </c>
      <c r="B44" s="18">
        <v>-4878952</v>
      </c>
      <c r="C44" s="18">
        <v>0</v>
      </c>
      <c r="D44" s="58">
        <v>-6507000</v>
      </c>
      <c r="E44" s="59">
        <v>-6507000</v>
      </c>
      <c r="F44" s="59">
        <v>-1819636</v>
      </c>
      <c r="G44" s="59">
        <v>-632366</v>
      </c>
      <c r="H44" s="59">
        <v>-313015</v>
      </c>
      <c r="I44" s="59">
        <v>-2765017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-2765017</v>
      </c>
      <c r="W44" s="59">
        <v>-1626750</v>
      </c>
      <c r="X44" s="59">
        <v>-1138267</v>
      </c>
      <c r="Y44" s="60">
        <v>69.97</v>
      </c>
      <c r="Z44" s="61">
        <v>-6507000</v>
      </c>
    </row>
    <row r="45" spans="1:26" ht="13.5">
      <c r="A45" s="69" t="s">
        <v>61</v>
      </c>
      <c r="B45" s="21">
        <v>691945442</v>
      </c>
      <c r="C45" s="21">
        <v>0</v>
      </c>
      <c r="D45" s="98">
        <v>46436020</v>
      </c>
      <c r="E45" s="99">
        <v>46436020</v>
      </c>
      <c r="F45" s="99">
        <v>32338018</v>
      </c>
      <c r="G45" s="99">
        <v>18245551</v>
      </c>
      <c r="H45" s="99">
        <v>3404926</v>
      </c>
      <c r="I45" s="99">
        <v>3404926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3404926</v>
      </c>
      <c r="W45" s="99">
        <v>49455255</v>
      </c>
      <c r="X45" s="99">
        <v>-46050329</v>
      </c>
      <c r="Y45" s="100">
        <v>-93.12</v>
      </c>
      <c r="Z45" s="101">
        <v>46436020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20194583</v>
      </c>
      <c r="C49" s="51">
        <v>0</v>
      </c>
      <c r="D49" s="128">
        <v>6946908</v>
      </c>
      <c r="E49" s="53">
        <v>4086379</v>
      </c>
      <c r="F49" s="53">
        <v>0</v>
      </c>
      <c r="G49" s="53">
        <v>0</v>
      </c>
      <c r="H49" s="53">
        <v>0</v>
      </c>
      <c r="I49" s="53">
        <v>3789458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3580824</v>
      </c>
      <c r="W49" s="53">
        <v>14101041</v>
      </c>
      <c r="X49" s="53">
        <v>32325788</v>
      </c>
      <c r="Y49" s="53">
        <v>107267480</v>
      </c>
      <c r="Z49" s="129">
        <v>192292461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10859165</v>
      </c>
      <c r="C51" s="51">
        <v>0</v>
      </c>
      <c r="D51" s="128">
        <v>11781204</v>
      </c>
      <c r="E51" s="53">
        <v>6058527</v>
      </c>
      <c r="F51" s="53">
        <v>0</v>
      </c>
      <c r="G51" s="53">
        <v>0</v>
      </c>
      <c r="H51" s="53">
        <v>0</v>
      </c>
      <c r="I51" s="53">
        <v>7094695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6760034</v>
      </c>
      <c r="W51" s="53">
        <v>4939444</v>
      </c>
      <c r="X51" s="53">
        <v>8336588</v>
      </c>
      <c r="Y51" s="53">
        <v>16036161</v>
      </c>
      <c r="Z51" s="129">
        <v>71865818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99.99999957596899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100.0000472947095</v>
      </c>
      <c r="G58" s="7">
        <f t="shared" si="6"/>
        <v>99.77543692870971</v>
      </c>
      <c r="H58" s="7">
        <f t="shared" si="6"/>
        <v>106.80467205312212</v>
      </c>
      <c r="I58" s="7">
        <f t="shared" si="6"/>
        <v>102.13061356790922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102.13061356790922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99.99999947418894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100.00005763344288</v>
      </c>
      <c r="G60" s="13">
        <f t="shared" si="7"/>
        <v>99.72245804784943</v>
      </c>
      <c r="H60" s="13">
        <f t="shared" si="7"/>
        <v>99.92414678522665</v>
      </c>
      <c r="I60" s="13">
        <f t="shared" si="7"/>
        <v>99.88588242651531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99.88588242651531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95</v>
      </c>
      <c r="B61" s="12">
        <f t="shared" si="7"/>
        <v>100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96</v>
      </c>
      <c r="B62" s="12">
        <f t="shared" si="7"/>
        <v>100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97</v>
      </c>
      <c r="B63" s="12">
        <f t="shared" si="7"/>
        <v>99.99999399180831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98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108.18143255902253</v>
      </c>
      <c r="G64" s="13">
        <f t="shared" si="7"/>
        <v>100</v>
      </c>
      <c r="H64" s="13">
        <f t="shared" si="7"/>
        <v>100</v>
      </c>
      <c r="I64" s="13">
        <f t="shared" si="7"/>
        <v>102.76297665379394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102.76297665379394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99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0</v>
      </c>
      <c r="I66" s="16">
        <f t="shared" si="7"/>
        <v>147.6805758580005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147.6805758580005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>
        <v>235831808</v>
      </c>
      <c r="C67" s="23"/>
      <c r="D67" s="24">
        <v>309348465</v>
      </c>
      <c r="E67" s="25">
        <v>286909433</v>
      </c>
      <c r="F67" s="25">
        <v>21144014</v>
      </c>
      <c r="G67" s="25">
        <v>19952969</v>
      </c>
      <c r="H67" s="25">
        <v>19691985</v>
      </c>
      <c r="I67" s="25">
        <v>60788968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60788968</v>
      </c>
      <c r="W67" s="25">
        <v>71727358</v>
      </c>
      <c r="X67" s="25"/>
      <c r="Y67" s="24"/>
      <c r="Z67" s="26">
        <v>286909433</v>
      </c>
    </row>
    <row r="68" spans="1:26" ht="13.5" hidden="1">
      <c r="A68" s="36" t="s">
        <v>31</v>
      </c>
      <c r="B68" s="18">
        <v>31401676</v>
      </c>
      <c r="C68" s="18"/>
      <c r="D68" s="19">
        <v>36195209</v>
      </c>
      <c r="E68" s="20">
        <v>34147077</v>
      </c>
      <c r="F68" s="20">
        <v>2371389</v>
      </c>
      <c r="G68" s="20">
        <v>2392687</v>
      </c>
      <c r="H68" s="20">
        <v>2514071</v>
      </c>
      <c r="I68" s="20">
        <v>7278147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7278147</v>
      </c>
      <c r="W68" s="20">
        <v>8536769</v>
      </c>
      <c r="X68" s="20"/>
      <c r="Y68" s="19"/>
      <c r="Z68" s="22">
        <v>34147077</v>
      </c>
    </row>
    <row r="69" spans="1:26" ht="13.5" hidden="1">
      <c r="A69" s="37" t="s">
        <v>32</v>
      </c>
      <c r="B69" s="18">
        <v>190182381</v>
      </c>
      <c r="C69" s="18"/>
      <c r="D69" s="19">
        <v>255630000</v>
      </c>
      <c r="E69" s="20">
        <v>234732356</v>
      </c>
      <c r="F69" s="20">
        <v>17351037</v>
      </c>
      <c r="G69" s="20">
        <v>16144226</v>
      </c>
      <c r="H69" s="20">
        <v>17177914</v>
      </c>
      <c r="I69" s="20">
        <v>50673177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50673177</v>
      </c>
      <c r="W69" s="20">
        <v>58683089</v>
      </c>
      <c r="X69" s="20"/>
      <c r="Y69" s="19"/>
      <c r="Z69" s="22">
        <v>234732356</v>
      </c>
    </row>
    <row r="70" spans="1:26" ht="13.5" hidden="1">
      <c r="A70" s="38" t="s">
        <v>95</v>
      </c>
      <c r="B70" s="18">
        <v>69820234</v>
      </c>
      <c r="C70" s="18"/>
      <c r="D70" s="19">
        <v>102599000</v>
      </c>
      <c r="E70" s="20">
        <v>95004132</v>
      </c>
      <c r="F70" s="20">
        <v>7163019</v>
      </c>
      <c r="G70" s="20">
        <v>6531781</v>
      </c>
      <c r="H70" s="20">
        <v>6352530</v>
      </c>
      <c r="I70" s="20">
        <v>20047330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20047330</v>
      </c>
      <c r="W70" s="20">
        <v>23751033</v>
      </c>
      <c r="X70" s="20"/>
      <c r="Y70" s="19"/>
      <c r="Z70" s="22">
        <v>95004132</v>
      </c>
    </row>
    <row r="71" spans="1:26" ht="13.5" hidden="1">
      <c r="A71" s="38" t="s">
        <v>96</v>
      </c>
      <c r="B71" s="18">
        <v>97026952</v>
      </c>
      <c r="C71" s="18"/>
      <c r="D71" s="19">
        <v>130085000</v>
      </c>
      <c r="E71" s="20">
        <v>118248877</v>
      </c>
      <c r="F71" s="20">
        <v>8998420</v>
      </c>
      <c r="G71" s="20">
        <v>8337982</v>
      </c>
      <c r="H71" s="20">
        <v>8391394</v>
      </c>
      <c r="I71" s="20">
        <v>25727796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25727796</v>
      </c>
      <c r="W71" s="20">
        <v>29562219</v>
      </c>
      <c r="X71" s="20"/>
      <c r="Y71" s="19"/>
      <c r="Z71" s="22">
        <v>118248877</v>
      </c>
    </row>
    <row r="72" spans="1:26" ht="13.5" hidden="1">
      <c r="A72" s="38" t="s">
        <v>97</v>
      </c>
      <c r="B72" s="18">
        <v>16643943</v>
      </c>
      <c r="C72" s="18"/>
      <c r="D72" s="19">
        <v>16853000</v>
      </c>
      <c r="E72" s="20">
        <v>15852631</v>
      </c>
      <c r="F72" s="20">
        <v>460212</v>
      </c>
      <c r="G72" s="20">
        <v>550772</v>
      </c>
      <c r="H72" s="20">
        <v>1777608</v>
      </c>
      <c r="I72" s="20">
        <v>2788592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2788592</v>
      </c>
      <c r="W72" s="20">
        <v>3963158</v>
      </c>
      <c r="X72" s="20"/>
      <c r="Y72" s="19"/>
      <c r="Z72" s="22">
        <v>15852631</v>
      </c>
    </row>
    <row r="73" spans="1:26" ht="13.5" hidden="1">
      <c r="A73" s="38" t="s">
        <v>98</v>
      </c>
      <c r="B73" s="18">
        <v>6546016</v>
      </c>
      <c r="C73" s="18"/>
      <c r="D73" s="19">
        <v>6093000</v>
      </c>
      <c r="E73" s="20">
        <v>5626716</v>
      </c>
      <c r="F73" s="20">
        <v>674234</v>
      </c>
      <c r="G73" s="20">
        <v>678884</v>
      </c>
      <c r="H73" s="20">
        <v>643352</v>
      </c>
      <c r="I73" s="20">
        <v>1996470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1996470</v>
      </c>
      <c r="W73" s="20">
        <v>1406679</v>
      </c>
      <c r="X73" s="20"/>
      <c r="Y73" s="19"/>
      <c r="Z73" s="22">
        <v>5626716</v>
      </c>
    </row>
    <row r="74" spans="1:26" ht="13.5" hidden="1">
      <c r="A74" s="38" t="s">
        <v>99</v>
      </c>
      <c r="B74" s="18">
        <v>145236</v>
      </c>
      <c r="C74" s="18"/>
      <c r="D74" s="19"/>
      <c r="E74" s="20"/>
      <c r="F74" s="20">
        <v>55152</v>
      </c>
      <c r="G74" s="20">
        <v>44807</v>
      </c>
      <c r="H74" s="20">
        <v>13030</v>
      </c>
      <c r="I74" s="20">
        <v>112989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112989</v>
      </c>
      <c r="W74" s="20"/>
      <c r="X74" s="20"/>
      <c r="Y74" s="19"/>
      <c r="Z74" s="22"/>
    </row>
    <row r="75" spans="1:26" ht="13.5" hidden="1">
      <c r="A75" s="39" t="s">
        <v>100</v>
      </c>
      <c r="B75" s="27">
        <v>14247751</v>
      </c>
      <c r="C75" s="27"/>
      <c r="D75" s="28">
        <v>17523256</v>
      </c>
      <c r="E75" s="29">
        <v>18030000</v>
      </c>
      <c r="F75" s="29">
        <v>1421588</v>
      </c>
      <c r="G75" s="29">
        <v>1416056</v>
      </c>
      <c r="H75" s="29"/>
      <c r="I75" s="29">
        <v>2837644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2837644</v>
      </c>
      <c r="W75" s="29">
        <v>4507500</v>
      </c>
      <c r="X75" s="29"/>
      <c r="Y75" s="28"/>
      <c r="Z75" s="30">
        <v>18030000</v>
      </c>
    </row>
    <row r="76" spans="1:26" ht="13.5" hidden="1">
      <c r="A76" s="41" t="s">
        <v>102</v>
      </c>
      <c r="B76" s="31">
        <v>235831807</v>
      </c>
      <c r="C76" s="31"/>
      <c r="D76" s="32"/>
      <c r="E76" s="33"/>
      <c r="F76" s="33">
        <v>21144024</v>
      </c>
      <c r="G76" s="33">
        <v>19908162</v>
      </c>
      <c r="H76" s="33">
        <v>21031960</v>
      </c>
      <c r="I76" s="33">
        <v>62084146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62084146</v>
      </c>
      <c r="W76" s="33"/>
      <c r="X76" s="33"/>
      <c r="Y76" s="32"/>
      <c r="Z76" s="34"/>
    </row>
    <row r="77" spans="1:26" ht="13.5" hidden="1">
      <c r="A77" s="36" t="s">
        <v>31</v>
      </c>
      <c r="B77" s="18">
        <v>31401676</v>
      </c>
      <c r="C77" s="18"/>
      <c r="D77" s="19"/>
      <c r="E77" s="20"/>
      <c r="F77" s="20">
        <v>2371389</v>
      </c>
      <c r="G77" s="20">
        <v>2392687</v>
      </c>
      <c r="H77" s="20">
        <v>2514071</v>
      </c>
      <c r="I77" s="20">
        <v>7278147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7278147</v>
      </c>
      <c r="W77" s="20"/>
      <c r="X77" s="20"/>
      <c r="Y77" s="19"/>
      <c r="Z77" s="22"/>
    </row>
    <row r="78" spans="1:26" ht="13.5" hidden="1">
      <c r="A78" s="37" t="s">
        <v>32</v>
      </c>
      <c r="B78" s="18">
        <v>190182380</v>
      </c>
      <c r="C78" s="18"/>
      <c r="D78" s="19"/>
      <c r="E78" s="20"/>
      <c r="F78" s="20">
        <v>17351047</v>
      </c>
      <c r="G78" s="20">
        <v>16099419</v>
      </c>
      <c r="H78" s="20">
        <v>17164884</v>
      </c>
      <c r="I78" s="20">
        <v>50615350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50615350</v>
      </c>
      <c r="W78" s="20"/>
      <c r="X78" s="20"/>
      <c r="Y78" s="19"/>
      <c r="Z78" s="22"/>
    </row>
    <row r="79" spans="1:26" ht="13.5" hidden="1">
      <c r="A79" s="38" t="s">
        <v>95</v>
      </c>
      <c r="B79" s="18">
        <v>69820234</v>
      </c>
      <c r="C79" s="18"/>
      <c r="D79" s="19"/>
      <c r="E79" s="20"/>
      <c r="F79" s="20">
        <v>7163019</v>
      </c>
      <c r="G79" s="20">
        <v>6531781</v>
      </c>
      <c r="H79" s="20">
        <v>6352530</v>
      </c>
      <c r="I79" s="20">
        <v>20047330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20047330</v>
      </c>
      <c r="W79" s="20"/>
      <c r="X79" s="20"/>
      <c r="Y79" s="19"/>
      <c r="Z79" s="22"/>
    </row>
    <row r="80" spans="1:26" ht="13.5" hidden="1">
      <c r="A80" s="38" t="s">
        <v>96</v>
      </c>
      <c r="B80" s="18">
        <v>97026952</v>
      </c>
      <c r="C80" s="18"/>
      <c r="D80" s="19"/>
      <c r="E80" s="20"/>
      <c r="F80" s="20">
        <v>8998420</v>
      </c>
      <c r="G80" s="20">
        <v>8337982</v>
      </c>
      <c r="H80" s="20">
        <v>8391394</v>
      </c>
      <c r="I80" s="20">
        <v>25727796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25727796</v>
      </c>
      <c r="W80" s="20"/>
      <c r="X80" s="20"/>
      <c r="Y80" s="19"/>
      <c r="Z80" s="22"/>
    </row>
    <row r="81" spans="1:26" ht="13.5" hidden="1">
      <c r="A81" s="38" t="s">
        <v>97</v>
      </c>
      <c r="B81" s="18">
        <v>16643942</v>
      </c>
      <c r="C81" s="18"/>
      <c r="D81" s="19"/>
      <c r="E81" s="20"/>
      <c r="F81" s="20">
        <v>460212</v>
      </c>
      <c r="G81" s="20">
        <v>550772</v>
      </c>
      <c r="H81" s="20">
        <v>1777608</v>
      </c>
      <c r="I81" s="20">
        <v>2788592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2788592</v>
      </c>
      <c r="W81" s="20"/>
      <c r="X81" s="20"/>
      <c r="Y81" s="19"/>
      <c r="Z81" s="22"/>
    </row>
    <row r="82" spans="1:26" ht="13.5" hidden="1">
      <c r="A82" s="38" t="s">
        <v>98</v>
      </c>
      <c r="B82" s="18">
        <v>6546016</v>
      </c>
      <c r="C82" s="18"/>
      <c r="D82" s="19"/>
      <c r="E82" s="20"/>
      <c r="F82" s="20">
        <v>729396</v>
      </c>
      <c r="G82" s="20">
        <v>678884</v>
      </c>
      <c r="H82" s="20">
        <v>643352</v>
      </c>
      <c r="I82" s="20">
        <v>2051632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2051632</v>
      </c>
      <c r="W82" s="20"/>
      <c r="X82" s="20"/>
      <c r="Y82" s="19"/>
      <c r="Z82" s="22"/>
    </row>
    <row r="83" spans="1:26" ht="13.5" hidden="1">
      <c r="A83" s="38" t="s">
        <v>99</v>
      </c>
      <c r="B83" s="18">
        <v>145236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100</v>
      </c>
      <c r="B84" s="27">
        <v>14247751</v>
      </c>
      <c r="C84" s="27"/>
      <c r="D84" s="28"/>
      <c r="E84" s="29"/>
      <c r="F84" s="29">
        <v>1421588</v>
      </c>
      <c r="G84" s="29">
        <v>1416056</v>
      </c>
      <c r="H84" s="29">
        <v>1353005</v>
      </c>
      <c r="I84" s="29">
        <v>4190649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4190649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262878285</v>
      </c>
      <c r="C5" s="18">
        <v>0</v>
      </c>
      <c r="D5" s="58">
        <v>289361128</v>
      </c>
      <c r="E5" s="59">
        <v>289361128</v>
      </c>
      <c r="F5" s="59">
        <v>23351363</v>
      </c>
      <c r="G5" s="59">
        <v>23141818</v>
      </c>
      <c r="H5" s="59">
        <v>22653724</v>
      </c>
      <c r="I5" s="59">
        <v>69146905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69146905</v>
      </c>
      <c r="W5" s="59">
        <v>72340282</v>
      </c>
      <c r="X5" s="59">
        <v>-3193377</v>
      </c>
      <c r="Y5" s="60">
        <v>-4.41</v>
      </c>
      <c r="Z5" s="61">
        <v>289361128</v>
      </c>
    </row>
    <row r="6" spans="1:26" ht="13.5">
      <c r="A6" s="57" t="s">
        <v>32</v>
      </c>
      <c r="B6" s="18">
        <v>478669160</v>
      </c>
      <c r="C6" s="18">
        <v>0</v>
      </c>
      <c r="D6" s="58">
        <v>529041734</v>
      </c>
      <c r="E6" s="59">
        <v>529041734</v>
      </c>
      <c r="F6" s="59">
        <v>42804676</v>
      </c>
      <c r="G6" s="59">
        <v>34025491</v>
      </c>
      <c r="H6" s="59">
        <v>32311826</v>
      </c>
      <c r="I6" s="59">
        <v>109141993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109141993</v>
      </c>
      <c r="W6" s="59">
        <v>132260434</v>
      </c>
      <c r="X6" s="59">
        <v>-23118441</v>
      </c>
      <c r="Y6" s="60">
        <v>-17.48</v>
      </c>
      <c r="Z6" s="61">
        <v>529041734</v>
      </c>
    </row>
    <row r="7" spans="1:26" ht="13.5">
      <c r="A7" s="57" t="s">
        <v>33</v>
      </c>
      <c r="B7" s="18">
        <v>16927939</v>
      </c>
      <c r="C7" s="18">
        <v>0</v>
      </c>
      <c r="D7" s="58">
        <v>16942058</v>
      </c>
      <c r="E7" s="59">
        <v>16942058</v>
      </c>
      <c r="F7" s="59">
        <v>137597</v>
      </c>
      <c r="G7" s="59">
        <v>273431</v>
      </c>
      <c r="H7" s="59">
        <v>161795</v>
      </c>
      <c r="I7" s="59">
        <v>572823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572823</v>
      </c>
      <c r="W7" s="59">
        <v>4235515</v>
      </c>
      <c r="X7" s="59">
        <v>-3662692</v>
      </c>
      <c r="Y7" s="60">
        <v>-86.48</v>
      </c>
      <c r="Z7" s="61">
        <v>16942058</v>
      </c>
    </row>
    <row r="8" spans="1:26" ht="13.5">
      <c r="A8" s="57" t="s">
        <v>34</v>
      </c>
      <c r="B8" s="18">
        <v>393370241</v>
      </c>
      <c r="C8" s="18">
        <v>0</v>
      </c>
      <c r="D8" s="58">
        <v>335036000</v>
      </c>
      <c r="E8" s="59">
        <v>335036000</v>
      </c>
      <c r="F8" s="59">
        <v>0</v>
      </c>
      <c r="G8" s="59">
        <v>0</v>
      </c>
      <c r="H8" s="59">
        <v>75448000</v>
      </c>
      <c r="I8" s="59">
        <v>75448000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75448000</v>
      </c>
      <c r="W8" s="59">
        <v>83759000</v>
      </c>
      <c r="X8" s="59">
        <v>-8311000</v>
      </c>
      <c r="Y8" s="60">
        <v>-9.92</v>
      </c>
      <c r="Z8" s="61">
        <v>335036000</v>
      </c>
    </row>
    <row r="9" spans="1:26" ht="13.5">
      <c r="A9" s="57" t="s">
        <v>35</v>
      </c>
      <c r="B9" s="18">
        <v>194016216</v>
      </c>
      <c r="C9" s="18">
        <v>0</v>
      </c>
      <c r="D9" s="58">
        <v>75556276</v>
      </c>
      <c r="E9" s="59">
        <v>75556276</v>
      </c>
      <c r="F9" s="59">
        <v>6333516</v>
      </c>
      <c r="G9" s="59">
        <v>6374603</v>
      </c>
      <c r="H9" s="59">
        <v>5737084</v>
      </c>
      <c r="I9" s="59">
        <v>18445203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18445203</v>
      </c>
      <c r="W9" s="59">
        <v>18889069</v>
      </c>
      <c r="X9" s="59">
        <v>-443866</v>
      </c>
      <c r="Y9" s="60">
        <v>-2.35</v>
      </c>
      <c r="Z9" s="61">
        <v>75556276</v>
      </c>
    </row>
    <row r="10" spans="1:26" ht="25.5">
      <c r="A10" s="62" t="s">
        <v>87</v>
      </c>
      <c r="B10" s="63">
        <f>SUM(B5:B9)</f>
        <v>1345861841</v>
      </c>
      <c r="C10" s="63">
        <f>SUM(C5:C9)</f>
        <v>0</v>
      </c>
      <c r="D10" s="64">
        <f aca="true" t="shared" si="0" ref="D10:Z10">SUM(D5:D9)</f>
        <v>1245937196</v>
      </c>
      <c r="E10" s="65">
        <f t="shared" si="0"/>
        <v>1245937196</v>
      </c>
      <c r="F10" s="65">
        <f t="shared" si="0"/>
        <v>72627152</v>
      </c>
      <c r="G10" s="65">
        <f t="shared" si="0"/>
        <v>63815343</v>
      </c>
      <c r="H10" s="65">
        <f t="shared" si="0"/>
        <v>136312429</v>
      </c>
      <c r="I10" s="65">
        <f t="shared" si="0"/>
        <v>272754924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272754924</v>
      </c>
      <c r="W10" s="65">
        <f t="shared" si="0"/>
        <v>311484300</v>
      </c>
      <c r="X10" s="65">
        <f t="shared" si="0"/>
        <v>-38729376</v>
      </c>
      <c r="Y10" s="66">
        <f>+IF(W10&lt;&gt;0,(X10/W10)*100,0)</f>
        <v>-12.433813197005435</v>
      </c>
      <c r="Z10" s="67">
        <f t="shared" si="0"/>
        <v>1245937196</v>
      </c>
    </row>
    <row r="11" spans="1:26" ht="13.5">
      <c r="A11" s="57" t="s">
        <v>36</v>
      </c>
      <c r="B11" s="18">
        <v>250072048</v>
      </c>
      <c r="C11" s="18">
        <v>0</v>
      </c>
      <c r="D11" s="58">
        <v>333878619</v>
      </c>
      <c r="E11" s="59">
        <v>333878619</v>
      </c>
      <c r="F11" s="59">
        <v>21540697</v>
      </c>
      <c r="G11" s="59">
        <v>25991788</v>
      </c>
      <c r="H11" s="59">
        <v>22004374</v>
      </c>
      <c r="I11" s="59">
        <v>69536859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69536859</v>
      </c>
      <c r="W11" s="59">
        <v>83469655</v>
      </c>
      <c r="X11" s="59">
        <v>-13932796</v>
      </c>
      <c r="Y11" s="60">
        <v>-16.69</v>
      </c>
      <c r="Z11" s="61">
        <v>333878619</v>
      </c>
    </row>
    <row r="12" spans="1:26" ht="13.5">
      <c r="A12" s="57" t="s">
        <v>37</v>
      </c>
      <c r="B12" s="18">
        <v>16618864</v>
      </c>
      <c r="C12" s="18">
        <v>0</v>
      </c>
      <c r="D12" s="58">
        <v>17269255</v>
      </c>
      <c r="E12" s="59">
        <v>17269255</v>
      </c>
      <c r="F12" s="59">
        <v>1353119</v>
      </c>
      <c r="G12" s="59">
        <v>1372399</v>
      </c>
      <c r="H12" s="59">
        <v>1371210</v>
      </c>
      <c r="I12" s="59">
        <v>4096728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4096728</v>
      </c>
      <c r="W12" s="59">
        <v>4317314</v>
      </c>
      <c r="X12" s="59">
        <v>-220586</v>
      </c>
      <c r="Y12" s="60">
        <v>-5.11</v>
      </c>
      <c r="Z12" s="61">
        <v>17269255</v>
      </c>
    </row>
    <row r="13" spans="1:26" ht="13.5">
      <c r="A13" s="57" t="s">
        <v>88</v>
      </c>
      <c r="B13" s="18">
        <v>108169320</v>
      </c>
      <c r="C13" s="18">
        <v>0</v>
      </c>
      <c r="D13" s="58">
        <v>30780000</v>
      </c>
      <c r="E13" s="59">
        <v>30780000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7695000</v>
      </c>
      <c r="X13" s="59">
        <v>-7695000</v>
      </c>
      <c r="Y13" s="60">
        <v>-100</v>
      </c>
      <c r="Z13" s="61">
        <v>30780000</v>
      </c>
    </row>
    <row r="14" spans="1:26" ht="13.5">
      <c r="A14" s="57" t="s">
        <v>38</v>
      </c>
      <c r="B14" s="18">
        <v>6398916</v>
      </c>
      <c r="C14" s="18">
        <v>0</v>
      </c>
      <c r="D14" s="58">
        <v>15797061</v>
      </c>
      <c r="E14" s="59">
        <v>15797061</v>
      </c>
      <c r="F14" s="59">
        <v>209047</v>
      </c>
      <c r="G14" s="59">
        <v>185704</v>
      </c>
      <c r="H14" s="59">
        <v>985686</v>
      </c>
      <c r="I14" s="59">
        <v>1380437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1380437</v>
      </c>
      <c r="W14" s="59">
        <v>3949265</v>
      </c>
      <c r="X14" s="59">
        <v>-2568828</v>
      </c>
      <c r="Y14" s="60">
        <v>-65.05</v>
      </c>
      <c r="Z14" s="61">
        <v>15797061</v>
      </c>
    </row>
    <row r="15" spans="1:26" ht="13.5">
      <c r="A15" s="57" t="s">
        <v>39</v>
      </c>
      <c r="B15" s="18">
        <v>338894935</v>
      </c>
      <c r="C15" s="18">
        <v>0</v>
      </c>
      <c r="D15" s="58">
        <v>329535370</v>
      </c>
      <c r="E15" s="59">
        <v>329535370</v>
      </c>
      <c r="F15" s="59">
        <v>33166212</v>
      </c>
      <c r="G15" s="59">
        <v>37391911</v>
      </c>
      <c r="H15" s="59">
        <v>33635730</v>
      </c>
      <c r="I15" s="59">
        <v>104193853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104193853</v>
      </c>
      <c r="W15" s="59">
        <v>82383843</v>
      </c>
      <c r="X15" s="59">
        <v>21810010</v>
      </c>
      <c r="Y15" s="60">
        <v>26.47</v>
      </c>
      <c r="Z15" s="61">
        <v>329535370</v>
      </c>
    </row>
    <row r="16" spans="1:26" ht="13.5">
      <c r="A16" s="68" t="s">
        <v>40</v>
      </c>
      <c r="B16" s="18">
        <v>192593805</v>
      </c>
      <c r="C16" s="18">
        <v>0</v>
      </c>
      <c r="D16" s="58">
        <v>0</v>
      </c>
      <c r="E16" s="59">
        <v>0</v>
      </c>
      <c r="F16" s="59">
        <v>830295</v>
      </c>
      <c r="G16" s="59">
        <v>838307</v>
      </c>
      <c r="H16" s="59">
        <v>821010</v>
      </c>
      <c r="I16" s="59">
        <v>2489612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2489612</v>
      </c>
      <c r="W16" s="59">
        <v>0</v>
      </c>
      <c r="X16" s="59">
        <v>2489612</v>
      </c>
      <c r="Y16" s="60">
        <v>0</v>
      </c>
      <c r="Z16" s="61">
        <v>0</v>
      </c>
    </row>
    <row r="17" spans="1:26" ht="13.5">
      <c r="A17" s="57" t="s">
        <v>41</v>
      </c>
      <c r="B17" s="18">
        <v>464718583</v>
      </c>
      <c r="C17" s="18">
        <v>0</v>
      </c>
      <c r="D17" s="58">
        <v>762368999</v>
      </c>
      <c r="E17" s="59">
        <v>762368999</v>
      </c>
      <c r="F17" s="59">
        <v>6921708</v>
      </c>
      <c r="G17" s="59">
        <v>15482076</v>
      </c>
      <c r="H17" s="59">
        <v>33729038</v>
      </c>
      <c r="I17" s="59">
        <v>56132822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56132822</v>
      </c>
      <c r="W17" s="59">
        <v>190592250</v>
      </c>
      <c r="X17" s="59">
        <v>-134459428</v>
      </c>
      <c r="Y17" s="60">
        <v>-70.55</v>
      </c>
      <c r="Z17" s="61">
        <v>762368999</v>
      </c>
    </row>
    <row r="18" spans="1:26" ht="13.5">
      <c r="A18" s="69" t="s">
        <v>42</v>
      </c>
      <c r="B18" s="70">
        <f>SUM(B11:B17)</f>
        <v>1377466471</v>
      </c>
      <c r="C18" s="70">
        <f>SUM(C11:C17)</f>
        <v>0</v>
      </c>
      <c r="D18" s="71">
        <f aca="true" t="shared" si="1" ref="D18:Z18">SUM(D11:D17)</f>
        <v>1489629304</v>
      </c>
      <c r="E18" s="72">
        <f t="shared" si="1"/>
        <v>1489629304</v>
      </c>
      <c r="F18" s="72">
        <f t="shared" si="1"/>
        <v>64021078</v>
      </c>
      <c r="G18" s="72">
        <f t="shared" si="1"/>
        <v>81262185</v>
      </c>
      <c r="H18" s="72">
        <f t="shared" si="1"/>
        <v>92547048</v>
      </c>
      <c r="I18" s="72">
        <f t="shared" si="1"/>
        <v>237830311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237830311</v>
      </c>
      <c r="W18" s="72">
        <f t="shared" si="1"/>
        <v>372407327</v>
      </c>
      <c r="X18" s="72">
        <f t="shared" si="1"/>
        <v>-134577016</v>
      </c>
      <c r="Y18" s="66">
        <f>+IF(W18&lt;&gt;0,(X18/W18)*100,0)</f>
        <v>-36.13704839915784</v>
      </c>
      <c r="Z18" s="73">
        <f t="shared" si="1"/>
        <v>1489629304</v>
      </c>
    </row>
    <row r="19" spans="1:26" ht="13.5">
      <c r="A19" s="69" t="s">
        <v>43</v>
      </c>
      <c r="B19" s="74">
        <f>+B10-B18</f>
        <v>-31604630</v>
      </c>
      <c r="C19" s="74">
        <f>+C10-C18</f>
        <v>0</v>
      </c>
      <c r="D19" s="75">
        <f aca="true" t="shared" si="2" ref="D19:Z19">+D10-D18</f>
        <v>-243692108</v>
      </c>
      <c r="E19" s="76">
        <f t="shared" si="2"/>
        <v>-243692108</v>
      </c>
      <c r="F19" s="76">
        <f t="shared" si="2"/>
        <v>8606074</v>
      </c>
      <c r="G19" s="76">
        <f t="shared" si="2"/>
        <v>-17446842</v>
      </c>
      <c r="H19" s="76">
        <f t="shared" si="2"/>
        <v>43765381</v>
      </c>
      <c r="I19" s="76">
        <f t="shared" si="2"/>
        <v>34924613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34924613</v>
      </c>
      <c r="W19" s="76">
        <f>IF(E10=E18,0,W10-W18)</f>
        <v>-60923027</v>
      </c>
      <c r="X19" s="76">
        <f t="shared" si="2"/>
        <v>95847640</v>
      </c>
      <c r="Y19" s="77">
        <f>+IF(W19&lt;&gt;0,(X19/W19)*100,0)</f>
        <v>-157.325800636925</v>
      </c>
      <c r="Z19" s="78">
        <f t="shared" si="2"/>
        <v>-243692108</v>
      </c>
    </row>
    <row r="20" spans="1:26" ht="13.5">
      <c r="A20" s="57" t="s">
        <v>44</v>
      </c>
      <c r="B20" s="18">
        <v>27601</v>
      </c>
      <c r="C20" s="18">
        <v>0</v>
      </c>
      <c r="D20" s="58">
        <v>243691902</v>
      </c>
      <c r="E20" s="59">
        <v>243691902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60922976</v>
      </c>
      <c r="X20" s="59">
        <v>-60922976</v>
      </c>
      <c r="Y20" s="60">
        <v>-100</v>
      </c>
      <c r="Z20" s="61">
        <v>243691902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-31577029</v>
      </c>
      <c r="C22" s="85">
        <f>SUM(C19:C21)</f>
        <v>0</v>
      </c>
      <c r="D22" s="86">
        <f aca="true" t="shared" si="3" ref="D22:Z22">SUM(D19:D21)</f>
        <v>-206</v>
      </c>
      <c r="E22" s="87">
        <f t="shared" si="3"/>
        <v>-206</v>
      </c>
      <c r="F22" s="87">
        <f t="shared" si="3"/>
        <v>8606074</v>
      </c>
      <c r="G22" s="87">
        <f t="shared" si="3"/>
        <v>-17446842</v>
      </c>
      <c r="H22" s="87">
        <f t="shared" si="3"/>
        <v>43765381</v>
      </c>
      <c r="I22" s="87">
        <f t="shared" si="3"/>
        <v>34924613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34924613</v>
      </c>
      <c r="W22" s="87">
        <f t="shared" si="3"/>
        <v>-51</v>
      </c>
      <c r="X22" s="87">
        <f t="shared" si="3"/>
        <v>34924664</v>
      </c>
      <c r="Y22" s="88">
        <f>+IF(W22&lt;&gt;0,(X22/W22)*100,0)</f>
        <v>-68479733.33333334</v>
      </c>
      <c r="Z22" s="89">
        <f t="shared" si="3"/>
        <v>-206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-31577029</v>
      </c>
      <c r="C24" s="74">
        <f>SUM(C22:C23)</f>
        <v>0</v>
      </c>
      <c r="D24" s="75">
        <f aca="true" t="shared" si="4" ref="D24:Z24">SUM(D22:D23)</f>
        <v>-206</v>
      </c>
      <c r="E24" s="76">
        <f t="shared" si="4"/>
        <v>-206</v>
      </c>
      <c r="F24" s="76">
        <f t="shared" si="4"/>
        <v>8606074</v>
      </c>
      <c r="G24" s="76">
        <f t="shared" si="4"/>
        <v>-17446842</v>
      </c>
      <c r="H24" s="76">
        <f t="shared" si="4"/>
        <v>43765381</v>
      </c>
      <c r="I24" s="76">
        <f t="shared" si="4"/>
        <v>34924613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34924613</v>
      </c>
      <c r="W24" s="76">
        <f t="shared" si="4"/>
        <v>-51</v>
      </c>
      <c r="X24" s="76">
        <f t="shared" si="4"/>
        <v>34924664</v>
      </c>
      <c r="Y24" s="77">
        <f>+IF(W24&lt;&gt;0,(X24/W24)*100,0)</f>
        <v>-68479733.33333334</v>
      </c>
      <c r="Z24" s="78">
        <f t="shared" si="4"/>
        <v>-206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179014049</v>
      </c>
      <c r="C27" s="21">
        <v>0</v>
      </c>
      <c r="D27" s="98">
        <v>354952994</v>
      </c>
      <c r="E27" s="99">
        <v>354952994</v>
      </c>
      <c r="F27" s="99">
        <v>4630222</v>
      </c>
      <c r="G27" s="99">
        <v>11725547</v>
      </c>
      <c r="H27" s="99">
        <v>9655340</v>
      </c>
      <c r="I27" s="99">
        <v>26011109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26011109</v>
      </c>
      <c r="W27" s="99">
        <v>88738249</v>
      </c>
      <c r="X27" s="99">
        <v>-62727140</v>
      </c>
      <c r="Y27" s="100">
        <v>-70.69</v>
      </c>
      <c r="Z27" s="101">
        <v>354952994</v>
      </c>
    </row>
    <row r="28" spans="1:26" ht="13.5">
      <c r="A28" s="102" t="s">
        <v>44</v>
      </c>
      <c r="B28" s="18">
        <v>179014049</v>
      </c>
      <c r="C28" s="18">
        <v>0</v>
      </c>
      <c r="D28" s="58">
        <v>243692398</v>
      </c>
      <c r="E28" s="59">
        <v>243692398</v>
      </c>
      <c r="F28" s="59">
        <v>4630222</v>
      </c>
      <c r="G28" s="59">
        <v>8327083</v>
      </c>
      <c r="H28" s="59">
        <v>9655340</v>
      </c>
      <c r="I28" s="59">
        <v>22612645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22612645</v>
      </c>
      <c r="W28" s="59">
        <v>60923100</v>
      </c>
      <c r="X28" s="59">
        <v>-38310455</v>
      </c>
      <c r="Y28" s="60">
        <v>-62.88</v>
      </c>
      <c r="Z28" s="61">
        <v>243692398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62906092</v>
      </c>
      <c r="E30" s="59">
        <v>62906092</v>
      </c>
      <c r="F30" s="59">
        <v>0</v>
      </c>
      <c r="G30" s="59">
        <v>542031</v>
      </c>
      <c r="H30" s="59">
        <v>0</v>
      </c>
      <c r="I30" s="59">
        <v>542031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542031</v>
      </c>
      <c r="W30" s="59">
        <v>15726523</v>
      </c>
      <c r="X30" s="59">
        <v>-15184492</v>
      </c>
      <c r="Y30" s="60">
        <v>-96.55</v>
      </c>
      <c r="Z30" s="61">
        <v>62906092</v>
      </c>
    </row>
    <row r="31" spans="1:26" ht="13.5">
      <c r="A31" s="57" t="s">
        <v>49</v>
      </c>
      <c r="B31" s="18">
        <v>0</v>
      </c>
      <c r="C31" s="18">
        <v>0</v>
      </c>
      <c r="D31" s="58">
        <v>48354504</v>
      </c>
      <c r="E31" s="59">
        <v>48354504</v>
      </c>
      <c r="F31" s="59">
        <v>0</v>
      </c>
      <c r="G31" s="59">
        <v>2856433</v>
      </c>
      <c r="H31" s="59">
        <v>0</v>
      </c>
      <c r="I31" s="59">
        <v>2856433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2856433</v>
      </c>
      <c r="W31" s="59">
        <v>12088626</v>
      </c>
      <c r="X31" s="59">
        <v>-9232193</v>
      </c>
      <c r="Y31" s="60">
        <v>-76.37</v>
      </c>
      <c r="Z31" s="61">
        <v>48354504</v>
      </c>
    </row>
    <row r="32" spans="1:26" ht="13.5">
      <c r="A32" s="69" t="s">
        <v>50</v>
      </c>
      <c r="B32" s="21">
        <f>SUM(B28:B31)</f>
        <v>179014049</v>
      </c>
      <c r="C32" s="21">
        <f>SUM(C28:C31)</f>
        <v>0</v>
      </c>
      <c r="D32" s="98">
        <f aca="true" t="shared" si="5" ref="D32:Z32">SUM(D28:D31)</f>
        <v>354952994</v>
      </c>
      <c r="E32" s="99">
        <f t="shared" si="5"/>
        <v>354952994</v>
      </c>
      <c r="F32" s="99">
        <f t="shared" si="5"/>
        <v>4630222</v>
      </c>
      <c r="G32" s="99">
        <f t="shared" si="5"/>
        <v>11725547</v>
      </c>
      <c r="H32" s="99">
        <f t="shared" si="5"/>
        <v>9655340</v>
      </c>
      <c r="I32" s="99">
        <f t="shared" si="5"/>
        <v>26011109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26011109</v>
      </c>
      <c r="W32" s="99">
        <f t="shared" si="5"/>
        <v>88738249</v>
      </c>
      <c r="X32" s="99">
        <f t="shared" si="5"/>
        <v>-62727140</v>
      </c>
      <c r="Y32" s="100">
        <f>+IF(W32&lt;&gt;0,(X32/W32)*100,0)</f>
        <v>-70.68782707217945</v>
      </c>
      <c r="Z32" s="101">
        <f t="shared" si="5"/>
        <v>354952994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254321425</v>
      </c>
      <c r="C35" s="18">
        <v>0</v>
      </c>
      <c r="D35" s="58">
        <v>628918652</v>
      </c>
      <c r="E35" s="59">
        <v>628918652</v>
      </c>
      <c r="F35" s="59">
        <v>272257271</v>
      </c>
      <c r="G35" s="59">
        <v>188961538</v>
      </c>
      <c r="H35" s="59">
        <v>296771290</v>
      </c>
      <c r="I35" s="59">
        <v>296771290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296771290</v>
      </c>
      <c r="W35" s="59">
        <v>157229663</v>
      </c>
      <c r="X35" s="59">
        <v>139541627</v>
      </c>
      <c r="Y35" s="60">
        <v>88.75</v>
      </c>
      <c r="Z35" s="61">
        <v>628918652</v>
      </c>
    </row>
    <row r="36" spans="1:26" ht="13.5">
      <c r="A36" s="57" t="s">
        <v>53</v>
      </c>
      <c r="B36" s="18">
        <v>3208938701</v>
      </c>
      <c r="C36" s="18">
        <v>0</v>
      </c>
      <c r="D36" s="58">
        <v>3092462641</v>
      </c>
      <c r="E36" s="59">
        <v>3092462641</v>
      </c>
      <c r="F36" s="59">
        <v>3515236500</v>
      </c>
      <c r="G36" s="59">
        <v>3240517801</v>
      </c>
      <c r="H36" s="59">
        <v>3183896480</v>
      </c>
      <c r="I36" s="59">
        <v>3183896480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3183896480</v>
      </c>
      <c r="W36" s="59">
        <v>773115660</v>
      </c>
      <c r="X36" s="59">
        <v>2410780820</v>
      </c>
      <c r="Y36" s="60">
        <v>311.83</v>
      </c>
      <c r="Z36" s="61">
        <v>3092462641</v>
      </c>
    </row>
    <row r="37" spans="1:26" ht="13.5">
      <c r="A37" s="57" t="s">
        <v>54</v>
      </c>
      <c r="B37" s="18">
        <v>573636608</v>
      </c>
      <c r="C37" s="18">
        <v>0</v>
      </c>
      <c r="D37" s="58">
        <v>327980383</v>
      </c>
      <c r="E37" s="59">
        <v>327980383</v>
      </c>
      <c r="F37" s="59">
        <v>509570406</v>
      </c>
      <c r="G37" s="59">
        <v>516715083</v>
      </c>
      <c r="H37" s="59">
        <v>513735221</v>
      </c>
      <c r="I37" s="59">
        <v>513735221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513735221</v>
      </c>
      <c r="W37" s="59">
        <v>81995096</v>
      </c>
      <c r="X37" s="59">
        <v>431740125</v>
      </c>
      <c r="Y37" s="60">
        <v>526.54</v>
      </c>
      <c r="Z37" s="61">
        <v>327980383</v>
      </c>
    </row>
    <row r="38" spans="1:26" ht="13.5">
      <c r="A38" s="57" t="s">
        <v>55</v>
      </c>
      <c r="B38" s="18">
        <v>144547148</v>
      </c>
      <c r="C38" s="18">
        <v>0</v>
      </c>
      <c r="D38" s="58">
        <v>224094986</v>
      </c>
      <c r="E38" s="59">
        <v>224094986</v>
      </c>
      <c r="F38" s="59">
        <v>149643838</v>
      </c>
      <c r="G38" s="59">
        <v>143561407</v>
      </c>
      <c r="H38" s="59">
        <v>142299918</v>
      </c>
      <c r="I38" s="59">
        <v>142299918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142299918</v>
      </c>
      <c r="W38" s="59">
        <v>56023747</v>
      </c>
      <c r="X38" s="59">
        <v>86276171</v>
      </c>
      <c r="Y38" s="60">
        <v>154</v>
      </c>
      <c r="Z38" s="61">
        <v>224094986</v>
      </c>
    </row>
    <row r="39" spans="1:26" ht="13.5">
      <c r="A39" s="57" t="s">
        <v>56</v>
      </c>
      <c r="B39" s="18">
        <v>2745076370</v>
      </c>
      <c r="C39" s="18">
        <v>0</v>
      </c>
      <c r="D39" s="58">
        <v>3169305924</v>
      </c>
      <c r="E39" s="59">
        <v>3169305924</v>
      </c>
      <c r="F39" s="59">
        <v>3128279527</v>
      </c>
      <c r="G39" s="59">
        <v>2769202849</v>
      </c>
      <c r="H39" s="59">
        <v>2824632631</v>
      </c>
      <c r="I39" s="59">
        <v>2824632631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2824632631</v>
      </c>
      <c r="W39" s="59">
        <v>792326481</v>
      </c>
      <c r="X39" s="59">
        <v>2032306150</v>
      </c>
      <c r="Y39" s="60">
        <v>256.5</v>
      </c>
      <c r="Z39" s="61">
        <v>3169305924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342452320</v>
      </c>
      <c r="C42" s="18">
        <v>0</v>
      </c>
      <c r="D42" s="58">
        <v>600533284</v>
      </c>
      <c r="E42" s="59">
        <v>600533284</v>
      </c>
      <c r="F42" s="59">
        <v>-24736119</v>
      </c>
      <c r="G42" s="59">
        <v>-21963752</v>
      </c>
      <c r="H42" s="59">
        <v>26826152</v>
      </c>
      <c r="I42" s="59">
        <v>-19873719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-19873719</v>
      </c>
      <c r="W42" s="59">
        <v>135181771</v>
      </c>
      <c r="X42" s="59">
        <v>-155055490</v>
      </c>
      <c r="Y42" s="60">
        <v>-114.7</v>
      </c>
      <c r="Z42" s="61">
        <v>600533284</v>
      </c>
    </row>
    <row r="43" spans="1:26" ht="13.5">
      <c r="A43" s="57" t="s">
        <v>59</v>
      </c>
      <c r="B43" s="18">
        <v>-186043515</v>
      </c>
      <c r="C43" s="18">
        <v>0</v>
      </c>
      <c r="D43" s="58">
        <v>-351481566</v>
      </c>
      <c r="E43" s="59">
        <v>-351481566</v>
      </c>
      <c r="F43" s="59">
        <v>18479491</v>
      </c>
      <c r="G43" s="59">
        <v>-27079188</v>
      </c>
      <c r="H43" s="59">
        <v>-25868527</v>
      </c>
      <c r="I43" s="59">
        <v>-34468224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-34468224</v>
      </c>
      <c r="W43" s="59">
        <v>-87870391</v>
      </c>
      <c r="X43" s="59">
        <v>53402167</v>
      </c>
      <c r="Y43" s="60">
        <v>-60.77</v>
      </c>
      <c r="Z43" s="61">
        <v>-351481566</v>
      </c>
    </row>
    <row r="44" spans="1:26" ht="13.5">
      <c r="A44" s="57" t="s">
        <v>60</v>
      </c>
      <c r="B44" s="18">
        <v>-27135148</v>
      </c>
      <c r="C44" s="18">
        <v>0</v>
      </c>
      <c r="D44" s="58">
        <v>52254708</v>
      </c>
      <c r="E44" s="59">
        <v>52254708</v>
      </c>
      <c r="F44" s="59">
        <v>-450427</v>
      </c>
      <c r="G44" s="59">
        <v>-474472</v>
      </c>
      <c r="H44" s="59">
        <v>-482783</v>
      </c>
      <c r="I44" s="59">
        <v>-1407682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-1407682</v>
      </c>
      <c r="W44" s="59">
        <v>13063677</v>
      </c>
      <c r="X44" s="59">
        <v>-14471359</v>
      </c>
      <c r="Y44" s="60">
        <v>-110.78</v>
      </c>
      <c r="Z44" s="61">
        <v>52254708</v>
      </c>
    </row>
    <row r="45" spans="1:26" ht="13.5">
      <c r="A45" s="69" t="s">
        <v>61</v>
      </c>
      <c r="B45" s="21">
        <v>434438156</v>
      </c>
      <c r="C45" s="21">
        <v>0</v>
      </c>
      <c r="D45" s="98">
        <v>434360815</v>
      </c>
      <c r="E45" s="99">
        <v>434360815</v>
      </c>
      <c r="F45" s="99">
        <v>5187650</v>
      </c>
      <c r="G45" s="99">
        <v>-44329762</v>
      </c>
      <c r="H45" s="99">
        <v>-43854920</v>
      </c>
      <c r="I45" s="99">
        <v>-43854920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-43854920</v>
      </c>
      <c r="W45" s="99">
        <v>193429446</v>
      </c>
      <c r="X45" s="99">
        <v>-237284366</v>
      </c>
      <c r="Y45" s="100">
        <v>-122.67</v>
      </c>
      <c r="Z45" s="101">
        <v>434360815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63787460</v>
      </c>
      <c r="C49" s="51">
        <v>0</v>
      </c>
      <c r="D49" s="128">
        <v>62566019</v>
      </c>
      <c r="E49" s="53">
        <v>32570713</v>
      </c>
      <c r="F49" s="53">
        <v>0</v>
      </c>
      <c r="G49" s="53">
        <v>0</v>
      </c>
      <c r="H49" s="53">
        <v>0</v>
      </c>
      <c r="I49" s="53">
        <v>27974225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26817970</v>
      </c>
      <c r="W49" s="53">
        <v>27832185</v>
      </c>
      <c r="X49" s="53">
        <v>23952165</v>
      </c>
      <c r="Y49" s="53">
        <v>597700881</v>
      </c>
      <c r="Z49" s="129">
        <v>863201618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5938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5938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99.18083840788088</v>
      </c>
      <c r="C58" s="5">
        <f>IF(C67=0,0,+(C76/C67)*100)</f>
        <v>0</v>
      </c>
      <c r="D58" s="6">
        <f aca="true" t="shared" si="6" ref="D58:Z58">IF(D67=0,0,+(D76/D67)*100)</f>
        <v>88.6085821625508</v>
      </c>
      <c r="E58" s="7">
        <f t="shared" si="6"/>
        <v>88.6085821625508</v>
      </c>
      <c r="F58" s="7">
        <f t="shared" si="6"/>
        <v>50.48858534370563</v>
      </c>
      <c r="G58" s="7">
        <f t="shared" si="6"/>
        <v>84.1774974182709</v>
      </c>
      <c r="H58" s="7">
        <f t="shared" si="6"/>
        <v>58.77992814308968</v>
      </c>
      <c r="I58" s="7">
        <f t="shared" si="6"/>
        <v>63.8946461383021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63.8946461383021</v>
      </c>
      <c r="W58" s="7">
        <f t="shared" si="6"/>
        <v>87.17754173896023</v>
      </c>
      <c r="X58" s="7">
        <f t="shared" si="6"/>
        <v>0</v>
      </c>
      <c r="Y58" s="7">
        <f t="shared" si="6"/>
        <v>0</v>
      </c>
      <c r="Z58" s="8">
        <f t="shared" si="6"/>
        <v>88.6085821625508</v>
      </c>
    </row>
    <row r="59" spans="1:26" ht="13.5">
      <c r="A59" s="36" t="s">
        <v>31</v>
      </c>
      <c r="B59" s="9">
        <f aca="true" t="shared" si="7" ref="B59:Z66">IF(B68=0,0,+(B77/B68)*100)</f>
        <v>99.99999961699999</v>
      </c>
      <c r="C59" s="9">
        <f t="shared" si="7"/>
        <v>0</v>
      </c>
      <c r="D59" s="2">
        <f t="shared" si="7"/>
        <v>87.50000121828614</v>
      </c>
      <c r="E59" s="10">
        <f t="shared" si="7"/>
        <v>87.50000121828614</v>
      </c>
      <c r="F59" s="10">
        <f t="shared" si="7"/>
        <v>44.29023745557601</v>
      </c>
      <c r="G59" s="10">
        <f t="shared" si="7"/>
        <v>116.07700205835445</v>
      </c>
      <c r="H59" s="10">
        <f t="shared" si="7"/>
        <v>60.79800339317401</v>
      </c>
      <c r="I59" s="10">
        <f t="shared" si="7"/>
        <v>73.73578929794188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73.73578929794188</v>
      </c>
      <c r="W59" s="10">
        <f t="shared" si="7"/>
        <v>87.50000121828614</v>
      </c>
      <c r="X59" s="10">
        <f t="shared" si="7"/>
        <v>0</v>
      </c>
      <c r="Y59" s="10">
        <f t="shared" si="7"/>
        <v>0</v>
      </c>
      <c r="Z59" s="11">
        <f t="shared" si="7"/>
        <v>87.50000121828614</v>
      </c>
    </row>
    <row r="60" spans="1:26" ht="13.5">
      <c r="A60" s="37" t="s">
        <v>32</v>
      </c>
      <c r="B60" s="12">
        <f t="shared" si="7"/>
        <v>98.69262874591712</v>
      </c>
      <c r="C60" s="12">
        <f t="shared" si="7"/>
        <v>0</v>
      </c>
      <c r="D60" s="3">
        <f t="shared" si="7"/>
        <v>92.64728177380425</v>
      </c>
      <c r="E60" s="13">
        <f t="shared" si="7"/>
        <v>92.64728177380425</v>
      </c>
      <c r="F60" s="13">
        <f t="shared" si="7"/>
        <v>51.158896752308095</v>
      </c>
      <c r="G60" s="13">
        <f t="shared" si="7"/>
        <v>61.54035220241201</v>
      </c>
      <c r="H60" s="13">
        <f t="shared" si="7"/>
        <v>54.93883880162018</v>
      </c>
      <c r="I60" s="13">
        <f t="shared" si="7"/>
        <v>55.51442422349755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55.51442422349755</v>
      </c>
      <c r="W60" s="13">
        <f t="shared" si="7"/>
        <v>90.38363135581703</v>
      </c>
      <c r="X60" s="13">
        <f t="shared" si="7"/>
        <v>0</v>
      </c>
      <c r="Y60" s="13">
        <f t="shared" si="7"/>
        <v>0</v>
      </c>
      <c r="Z60" s="14">
        <f t="shared" si="7"/>
        <v>92.64728177380425</v>
      </c>
    </row>
    <row r="61" spans="1:26" ht="13.5">
      <c r="A61" s="38" t="s">
        <v>95</v>
      </c>
      <c r="B61" s="12">
        <f t="shared" si="7"/>
        <v>100.00000288452678</v>
      </c>
      <c r="C61" s="12">
        <f t="shared" si="7"/>
        <v>0</v>
      </c>
      <c r="D61" s="3">
        <f t="shared" si="7"/>
        <v>87.49999882800857</v>
      </c>
      <c r="E61" s="13">
        <f t="shared" si="7"/>
        <v>87.49999882800857</v>
      </c>
      <c r="F61" s="13">
        <f t="shared" si="7"/>
        <v>40.9021065324046</v>
      </c>
      <c r="G61" s="13">
        <f t="shared" si="7"/>
        <v>58.836767548317326</v>
      </c>
      <c r="H61" s="13">
        <f t="shared" si="7"/>
        <v>70.3306726503262</v>
      </c>
      <c r="I61" s="13">
        <f t="shared" si="7"/>
        <v>56.70370584293423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56.70370584293423</v>
      </c>
      <c r="W61" s="13">
        <f t="shared" si="7"/>
        <v>87.49999808219586</v>
      </c>
      <c r="X61" s="13">
        <f t="shared" si="7"/>
        <v>0</v>
      </c>
      <c r="Y61" s="13">
        <f t="shared" si="7"/>
        <v>0</v>
      </c>
      <c r="Z61" s="14">
        <f t="shared" si="7"/>
        <v>87.49999882800857</v>
      </c>
    </row>
    <row r="62" spans="1:26" ht="13.5">
      <c r="A62" s="38" t="s">
        <v>96</v>
      </c>
      <c r="B62" s="12">
        <f t="shared" si="7"/>
        <v>100.00066614685909</v>
      </c>
      <c r="C62" s="12">
        <f t="shared" si="7"/>
        <v>0</v>
      </c>
      <c r="D62" s="3">
        <f t="shared" si="7"/>
        <v>99.55127062514318</v>
      </c>
      <c r="E62" s="13">
        <f t="shared" si="7"/>
        <v>99.55127062514318</v>
      </c>
      <c r="F62" s="13">
        <f t="shared" si="7"/>
        <v>66.5952238882797</v>
      </c>
      <c r="G62" s="13">
        <f t="shared" si="7"/>
        <v>69.67680702931516</v>
      </c>
      <c r="H62" s="13">
        <f t="shared" si="7"/>
        <v>32.07014905232778</v>
      </c>
      <c r="I62" s="13">
        <f t="shared" si="7"/>
        <v>59.54274552850577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59.54274552850577</v>
      </c>
      <c r="W62" s="13">
        <f t="shared" si="7"/>
        <v>94.23528747691347</v>
      </c>
      <c r="X62" s="13">
        <f t="shared" si="7"/>
        <v>0</v>
      </c>
      <c r="Y62" s="13">
        <f t="shared" si="7"/>
        <v>0</v>
      </c>
      <c r="Z62" s="14">
        <f t="shared" si="7"/>
        <v>99.55127062514318</v>
      </c>
    </row>
    <row r="63" spans="1:26" ht="13.5">
      <c r="A63" s="38" t="s">
        <v>97</v>
      </c>
      <c r="B63" s="12">
        <f t="shared" si="7"/>
        <v>78.36098110193686</v>
      </c>
      <c r="C63" s="12">
        <f t="shared" si="7"/>
        <v>0</v>
      </c>
      <c r="D63" s="3">
        <f t="shared" si="7"/>
        <v>87.50001194875837</v>
      </c>
      <c r="E63" s="13">
        <f t="shared" si="7"/>
        <v>87.50001194875837</v>
      </c>
      <c r="F63" s="13">
        <f t="shared" si="7"/>
        <v>36.441036780312935</v>
      </c>
      <c r="G63" s="13">
        <f t="shared" si="7"/>
        <v>76.84728712776162</v>
      </c>
      <c r="H63" s="13">
        <f t="shared" si="7"/>
        <v>26.74739242990613</v>
      </c>
      <c r="I63" s="13">
        <f t="shared" si="7"/>
        <v>46.739081311717385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46.739081311717385</v>
      </c>
      <c r="W63" s="13">
        <f t="shared" si="7"/>
        <v>87.50000637267073</v>
      </c>
      <c r="X63" s="13">
        <f t="shared" si="7"/>
        <v>0</v>
      </c>
      <c r="Y63" s="13">
        <f t="shared" si="7"/>
        <v>0</v>
      </c>
      <c r="Z63" s="14">
        <f t="shared" si="7"/>
        <v>87.50001194875837</v>
      </c>
    </row>
    <row r="64" spans="1:26" ht="13.5">
      <c r="A64" s="38" t="s">
        <v>98</v>
      </c>
      <c r="B64" s="12">
        <f t="shared" si="7"/>
        <v>100.10500541099904</v>
      </c>
      <c r="C64" s="12">
        <f t="shared" si="7"/>
        <v>0</v>
      </c>
      <c r="D64" s="3">
        <f t="shared" si="7"/>
        <v>87.50001348536773</v>
      </c>
      <c r="E64" s="13">
        <f t="shared" si="7"/>
        <v>87.50001348536773</v>
      </c>
      <c r="F64" s="13">
        <f t="shared" si="7"/>
        <v>28.692041518147715</v>
      </c>
      <c r="G64" s="13">
        <f t="shared" si="7"/>
        <v>36.98866173224583</v>
      </c>
      <c r="H64" s="13">
        <f t="shared" si="7"/>
        <v>29.615472686307392</v>
      </c>
      <c r="I64" s="13">
        <f t="shared" si="7"/>
        <v>31.762704747884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31.762704747884</v>
      </c>
      <c r="W64" s="13">
        <f t="shared" si="7"/>
        <v>87.50001348536773</v>
      </c>
      <c r="X64" s="13">
        <f t="shared" si="7"/>
        <v>0</v>
      </c>
      <c r="Y64" s="13">
        <f t="shared" si="7"/>
        <v>0</v>
      </c>
      <c r="Z64" s="14">
        <f t="shared" si="7"/>
        <v>87.50001348536773</v>
      </c>
    </row>
    <row r="65" spans="1:26" ht="13.5">
      <c r="A65" s="38" t="s">
        <v>99</v>
      </c>
      <c r="B65" s="12">
        <f t="shared" si="7"/>
        <v>100</v>
      </c>
      <c r="C65" s="12">
        <f t="shared" si="7"/>
        <v>0</v>
      </c>
      <c r="D65" s="3">
        <f t="shared" si="7"/>
        <v>100.00015132553604</v>
      </c>
      <c r="E65" s="13">
        <f t="shared" si="7"/>
        <v>100.00015132553604</v>
      </c>
      <c r="F65" s="13">
        <f t="shared" si="7"/>
        <v>716.010415217348</v>
      </c>
      <c r="G65" s="13">
        <f t="shared" si="7"/>
        <v>748.3928747170554</v>
      </c>
      <c r="H65" s="13">
        <f t="shared" si="7"/>
        <v>596.9388156600432</v>
      </c>
      <c r="I65" s="13">
        <f t="shared" si="7"/>
        <v>687.0052518657944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687.0052518657944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100.00015132553604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99.999696611278</v>
      </c>
      <c r="G66" s="16">
        <f t="shared" si="7"/>
        <v>100</v>
      </c>
      <c r="H66" s="16">
        <f t="shared" si="7"/>
        <v>100</v>
      </c>
      <c r="I66" s="16">
        <f t="shared" si="7"/>
        <v>99.99989438650707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99.99989438650707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>
        <v>763949880</v>
      </c>
      <c r="C67" s="23"/>
      <c r="D67" s="24">
        <v>836849542</v>
      </c>
      <c r="E67" s="25">
        <v>836849542</v>
      </c>
      <c r="F67" s="25">
        <v>68170997</v>
      </c>
      <c r="G67" s="25">
        <v>59389461</v>
      </c>
      <c r="H67" s="25">
        <v>56832669</v>
      </c>
      <c r="I67" s="25">
        <v>184393127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184393127</v>
      </c>
      <c r="W67" s="25">
        <v>209212387</v>
      </c>
      <c r="X67" s="25"/>
      <c r="Y67" s="24"/>
      <c r="Z67" s="26">
        <v>836849542</v>
      </c>
    </row>
    <row r="68" spans="1:26" ht="13.5" hidden="1">
      <c r="A68" s="36" t="s">
        <v>31</v>
      </c>
      <c r="B68" s="18">
        <v>261096601</v>
      </c>
      <c r="C68" s="18"/>
      <c r="D68" s="19">
        <v>287288828</v>
      </c>
      <c r="E68" s="20">
        <v>287288828</v>
      </c>
      <c r="F68" s="20">
        <v>23059050</v>
      </c>
      <c r="G68" s="20">
        <v>22946971</v>
      </c>
      <c r="H68" s="20">
        <v>22617172</v>
      </c>
      <c r="I68" s="20">
        <v>68623193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68623193</v>
      </c>
      <c r="W68" s="20">
        <v>71822207</v>
      </c>
      <c r="X68" s="20"/>
      <c r="Y68" s="19"/>
      <c r="Z68" s="22">
        <v>287288828</v>
      </c>
    </row>
    <row r="69" spans="1:26" ht="13.5" hidden="1">
      <c r="A69" s="37" t="s">
        <v>32</v>
      </c>
      <c r="B69" s="18">
        <v>478669160</v>
      </c>
      <c r="C69" s="18"/>
      <c r="D69" s="19">
        <v>529041734</v>
      </c>
      <c r="E69" s="20">
        <v>529041734</v>
      </c>
      <c r="F69" s="20">
        <v>42804676</v>
      </c>
      <c r="G69" s="20">
        <v>34025491</v>
      </c>
      <c r="H69" s="20">
        <v>32311826</v>
      </c>
      <c r="I69" s="20">
        <v>109141993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109141993</v>
      </c>
      <c r="W69" s="20">
        <v>132260435</v>
      </c>
      <c r="X69" s="20"/>
      <c r="Y69" s="19"/>
      <c r="Z69" s="22">
        <v>529041734</v>
      </c>
    </row>
    <row r="70" spans="1:26" ht="13.5" hidden="1">
      <c r="A70" s="38" t="s">
        <v>95</v>
      </c>
      <c r="B70" s="18">
        <v>208006390</v>
      </c>
      <c r="C70" s="18"/>
      <c r="D70" s="19">
        <v>234643354</v>
      </c>
      <c r="E70" s="20">
        <v>234643354</v>
      </c>
      <c r="F70" s="20">
        <v>19330156</v>
      </c>
      <c r="G70" s="20">
        <v>20892402</v>
      </c>
      <c r="H70" s="20">
        <v>19144583</v>
      </c>
      <c r="I70" s="20">
        <v>59367141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59367141</v>
      </c>
      <c r="W70" s="20">
        <v>58660839</v>
      </c>
      <c r="X70" s="20"/>
      <c r="Y70" s="19"/>
      <c r="Z70" s="22">
        <v>234643354</v>
      </c>
    </row>
    <row r="71" spans="1:26" ht="13.5" hidden="1">
      <c r="A71" s="38" t="s">
        <v>96</v>
      </c>
      <c r="B71" s="18">
        <v>206561058</v>
      </c>
      <c r="C71" s="18"/>
      <c r="D71" s="19">
        <v>225276315</v>
      </c>
      <c r="E71" s="20">
        <v>225276315</v>
      </c>
      <c r="F71" s="20">
        <v>17717676</v>
      </c>
      <c r="G71" s="20">
        <v>7237348</v>
      </c>
      <c r="H71" s="20">
        <v>7218002</v>
      </c>
      <c r="I71" s="20">
        <v>32173026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32173026</v>
      </c>
      <c r="W71" s="20">
        <v>56319079</v>
      </c>
      <c r="X71" s="20"/>
      <c r="Y71" s="19"/>
      <c r="Z71" s="22">
        <v>225276315</v>
      </c>
    </row>
    <row r="72" spans="1:26" ht="13.5" hidden="1">
      <c r="A72" s="38" t="s">
        <v>97</v>
      </c>
      <c r="B72" s="18">
        <v>29093246</v>
      </c>
      <c r="C72" s="18"/>
      <c r="D72" s="19">
        <v>31384014</v>
      </c>
      <c r="E72" s="20">
        <v>31384014</v>
      </c>
      <c r="F72" s="20">
        <v>2520071</v>
      </c>
      <c r="G72" s="20">
        <v>2664556</v>
      </c>
      <c r="H72" s="20">
        <v>2714788</v>
      </c>
      <c r="I72" s="20">
        <v>7899415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7899415</v>
      </c>
      <c r="W72" s="20">
        <v>7846004</v>
      </c>
      <c r="X72" s="20"/>
      <c r="Y72" s="19"/>
      <c r="Z72" s="22">
        <v>31384014</v>
      </c>
    </row>
    <row r="73" spans="1:26" ht="13.5" hidden="1">
      <c r="A73" s="38" t="s">
        <v>98</v>
      </c>
      <c r="B73" s="18">
        <v>34405846</v>
      </c>
      <c r="C73" s="18"/>
      <c r="D73" s="19">
        <v>37077224</v>
      </c>
      <c r="E73" s="20">
        <v>37077224</v>
      </c>
      <c r="F73" s="20">
        <v>3186462</v>
      </c>
      <c r="G73" s="20">
        <v>3180380</v>
      </c>
      <c r="H73" s="20">
        <v>3183623</v>
      </c>
      <c r="I73" s="20">
        <v>9550465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9550465</v>
      </c>
      <c r="W73" s="20">
        <v>9269306</v>
      </c>
      <c r="X73" s="20"/>
      <c r="Y73" s="19"/>
      <c r="Z73" s="22">
        <v>37077224</v>
      </c>
    </row>
    <row r="74" spans="1:26" ht="13.5" hidden="1">
      <c r="A74" s="38" t="s">
        <v>99</v>
      </c>
      <c r="B74" s="18">
        <v>602620</v>
      </c>
      <c r="C74" s="18"/>
      <c r="D74" s="19">
        <v>660827</v>
      </c>
      <c r="E74" s="20">
        <v>660827</v>
      </c>
      <c r="F74" s="20">
        <v>50311</v>
      </c>
      <c r="G74" s="20">
        <v>50805</v>
      </c>
      <c r="H74" s="20">
        <v>50830</v>
      </c>
      <c r="I74" s="20">
        <v>151946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151946</v>
      </c>
      <c r="W74" s="20">
        <v>165207</v>
      </c>
      <c r="X74" s="20"/>
      <c r="Y74" s="19"/>
      <c r="Z74" s="22">
        <v>660827</v>
      </c>
    </row>
    <row r="75" spans="1:26" ht="13.5" hidden="1">
      <c r="A75" s="39" t="s">
        <v>100</v>
      </c>
      <c r="B75" s="27">
        <v>24184119</v>
      </c>
      <c r="C75" s="27"/>
      <c r="D75" s="28">
        <v>20518980</v>
      </c>
      <c r="E75" s="29">
        <v>20518980</v>
      </c>
      <c r="F75" s="29">
        <v>2307271</v>
      </c>
      <c r="G75" s="29">
        <v>2416999</v>
      </c>
      <c r="H75" s="29">
        <v>1903671</v>
      </c>
      <c r="I75" s="29">
        <v>6627941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6627941</v>
      </c>
      <c r="W75" s="29">
        <v>5129745</v>
      </c>
      <c r="X75" s="29"/>
      <c r="Y75" s="28"/>
      <c r="Z75" s="30">
        <v>20518980</v>
      </c>
    </row>
    <row r="76" spans="1:26" ht="13.5" hidden="1">
      <c r="A76" s="41" t="s">
        <v>102</v>
      </c>
      <c r="B76" s="31">
        <v>757691896</v>
      </c>
      <c r="C76" s="31"/>
      <c r="D76" s="32">
        <v>741520514</v>
      </c>
      <c r="E76" s="33">
        <v>741520514</v>
      </c>
      <c r="F76" s="33">
        <v>34418572</v>
      </c>
      <c r="G76" s="33">
        <v>49992562</v>
      </c>
      <c r="H76" s="33">
        <v>33406202</v>
      </c>
      <c r="I76" s="33">
        <v>117817336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117817336</v>
      </c>
      <c r="W76" s="33">
        <v>182386216</v>
      </c>
      <c r="X76" s="33"/>
      <c r="Y76" s="32"/>
      <c r="Z76" s="34">
        <v>741520514</v>
      </c>
    </row>
    <row r="77" spans="1:26" ht="13.5" hidden="1">
      <c r="A77" s="36" t="s">
        <v>31</v>
      </c>
      <c r="B77" s="18">
        <v>261096600</v>
      </c>
      <c r="C77" s="18"/>
      <c r="D77" s="19">
        <v>251377728</v>
      </c>
      <c r="E77" s="20">
        <v>251377728</v>
      </c>
      <c r="F77" s="20">
        <v>10212908</v>
      </c>
      <c r="G77" s="20">
        <v>26636156</v>
      </c>
      <c r="H77" s="20">
        <v>13750789</v>
      </c>
      <c r="I77" s="20">
        <v>50599853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50599853</v>
      </c>
      <c r="W77" s="20">
        <v>62844432</v>
      </c>
      <c r="X77" s="20"/>
      <c r="Y77" s="19"/>
      <c r="Z77" s="22">
        <v>251377728</v>
      </c>
    </row>
    <row r="78" spans="1:26" ht="13.5" hidden="1">
      <c r="A78" s="37" t="s">
        <v>32</v>
      </c>
      <c r="B78" s="18">
        <v>472411177</v>
      </c>
      <c r="C78" s="18"/>
      <c r="D78" s="19">
        <v>490142786</v>
      </c>
      <c r="E78" s="20">
        <v>490142786</v>
      </c>
      <c r="F78" s="20">
        <v>21898400</v>
      </c>
      <c r="G78" s="20">
        <v>20939407</v>
      </c>
      <c r="H78" s="20">
        <v>17751742</v>
      </c>
      <c r="I78" s="20">
        <v>60589549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60589549</v>
      </c>
      <c r="W78" s="20">
        <v>119541784</v>
      </c>
      <c r="X78" s="20"/>
      <c r="Y78" s="19"/>
      <c r="Z78" s="22">
        <v>490142786</v>
      </c>
    </row>
    <row r="79" spans="1:26" ht="13.5" hidden="1">
      <c r="A79" s="38" t="s">
        <v>95</v>
      </c>
      <c r="B79" s="18">
        <v>208006396</v>
      </c>
      <c r="C79" s="18"/>
      <c r="D79" s="19">
        <v>205312932</v>
      </c>
      <c r="E79" s="20">
        <v>205312932</v>
      </c>
      <c r="F79" s="20">
        <v>7906441</v>
      </c>
      <c r="G79" s="20">
        <v>12292414</v>
      </c>
      <c r="H79" s="20">
        <v>13464514</v>
      </c>
      <c r="I79" s="20">
        <v>33663369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33663369</v>
      </c>
      <c r="W79" s="20">
        <v>51328233</v>
      </c>
      <c r="X79" s="20"/>
      <c r="Y79" s="19"/>
      <c r="Z79" s="22">
        <v>205312932</v>
      </c>
    </row>
    <row r="80" spans="1:26" ht="13.5" hidden="1">
      <c r="A80" s="38" t="s">
        <v>96</v>
      </c>
      <c r="B80" s="18">
        <v>206562434</v>
      </c>
      <c r="C80" s="18"/>
      <c r="D80" s="19">
        <v>224265434</v>
      </c>
      <c r="E80" s="20">
        <v>224265434</v>
      </c>
      <c r="F80" s="20">
        <v>11799126</v>
      </c>
      <c r="G80" s="20">
        <v>5042753</v>
      </c>
      <c r="H80" s="20">
        <v>2314824</v>
      </c>
      <c r="I80" s="20">
        <v>19156703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19156703</v>
      </c>
      <c r="W80" s="20">
        <v>53072446</v>
      </c>
      <c r="X80" s="20"/>
      <c r="Y80" s="19"/>
      <c r="Z80" s="22">
        <v>224265434</v>
      </c>
    </row>
    <row r="81" spans="1:26" ht="13.5" hidden="1">
      <c r="A81" s="38" t="s">
        <v>97</v>
      </c>
      <c r="B81" s="18">
        <v>22797753</v>
      </c>
      <c r="C81" s="18"/>
      <c r="D81" s="19">
        <v>27461016</v>
      </c>
      <c r="E81" s="20">
        <v>27461016</v>
      </c>
      <c r="F81" s="20">
        <v>918340</v>
      </c>
      <c r="G81" s="20">
        <v>2047639</v>
      </c>
      <c r="H81" s="20">
        <v>726135</v>
      </c>
      <c r="I81" s="20">
        <v>3692114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3692114</v>
      </c>
      <c r="W81" s="20">
        <v>6865254</v>
      </c>
      <c r="X81" s="20"/>
      <c r="Y81" s="19"/>
      <c r="Z81" s="22">
        <v>27461016</v>
      </c>
    </row>
    <row r="82" spans="1:26" ht="13.5" hidden="1">
      <c r="A82" s="38" t="s">
        <v>98</v>
      </c>
      <c r="B82" s="18">
        <v>34441974</v>
      </c>
      <c r="C82" s="18"/>
      <c r="D82" s="19">
        <v>32442576</v>
      </c>
      <c r="E82" s="20">
        <v>32442576</v>
      </c>
      <c r="F82" s="20">
        <v>914261</v>
      </c>
      <c r="G82" s="20">
        <v>1176380</v>
      </c>
      <c r="H82" s="20">
        <v>942845</v>
      </c>
      <c r="I82" s="20">
        <v>3033486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3033486</v>
      </c>
      <c r="W82" s="20">
        <v>8110644</v>
      </c>
      <c r="X82" s="20"/>
      <c r="Y82" s="19"/>
      <c r="Z82" s="22">
        <v>32442576</v>
      </c>
    </row>
    <row r="83" spans="1:26" ht="13.5" hidden="1">
      <c r="A83" s="38" t="s">
        <v>99</v>
      </c>
      <c r="B83" s="18">
        <v>602620</v>
      </c>
      <c r="C83" s="18"/>
      <c r="D83" s="19">
        <v>660828</v>
      </c>
      <c r="E83" s="20">
        <v>660828</v>
      </c>
      <c r="F83" s="20">
        <v>360232</v>
      </c>
      <c r="G83" s="20">
        <v>380221</v>
      </c>
      <c r="H83" s="20">
        <v>303424</v>
      </c>
      <c r="I83" s="20">
        <v>1043877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1043877</v>
      </c>
      <c r="W83" s="20">
        <v>165207</v>
      </c>
      <c r="X83" s="20"/>
      <c r="Y83" s="19"/>
      <c r="Z83" s="22">
        <v>660828</v>
      </c>
    </row>
    <row r="84" spans="1:26" ht="13.5" hidden="1">
      <c r="A84" s="39" t="s">
        <v>100</v>
      </c>
      <c r="B84" s="27">
        <v>24184119</v>
      </c>
      <c r="C84" s="27"/>
      <c r="D84" s="28"/>
      <c r="E84" s="29"/>
      <c r="F84" s="29">
        <v>2307264</v>
      </c>
      <c r="G84" s="29">
        <v>2416999</v>
      </c>
      <c r="H84" s="29">
        <v>1903671</v>
      </c>
      <c r="I84" s="29">
        <v>6627934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6627934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2972111</v>
      </c>
      <c r="C6" s="18">
        <v>0</v>
      </c>
      <c r="D6" s="58">
        <v>3800000</v>
      </c>
      <c r="E6" s="59">
        <v>3800000</v>
      </c>
      <c r="F6" s="59">
        <v>99493</v>
      </c>
      <c r="G6" s="59">
        <v>103624</v>
      </c>
      <c r="H6" s="59">
        <v>55752</v>
      </c>
      <c r="I6" s="59">
        <v>258869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258869</v>
      </c>
      <c r="W6" s="59">
        <v>950000</v>
      </c>
      <c r="X6" s="59">
        <v>-691131</v>
      </c>
      <c r="Y6" s="60">
        <v>-72.75</v>
      </c>
      <c r="Z6" s="61">
        <v>3800000</v>
      </c>
    </row>
    <row r="7" spans="1:26" ht="13.5">
      <c r="A7" s="57" t="s">
        <v>33</v>
      </c>
      <c r="B7" s="18">
        <v>5360893</v>
      </c>
      <c r="C7" s="18">
        <v>0</v>
      </c>
      <c r="D7" s="58">
        <v>3500000</v>
      </c>
      <c r="E7" s="59">
        <v>3500000</v>
      </c>
      <c r="F7" s="59">
        <v>101652</v>
      </c>
      <c r="G7" s="59">
        <v>734528</v>
      </c>
      <c r="H7" s="59">
        <v>251292</v>
      </c>
      <c r="I7" s="59">
        <v>1087472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1087472</v>
      </c>
      <c r="W7" s="59">
        <v>875000</v>
      </c>
      <c r="X7" s="59">
        <v>212472</v>
      </c>
      <c r="Y7" s="60">
        <v>24.28</v>
      </c>
      <c r="Z7" s="61">
        <v>3500000</v>
      </c>
    </row>
    <row r="8" spans="1:26" ht="13.5">
      <c r="A8" s="57" t="s">
        <v>34</v>
      </c>
      <c r="B8" s="18">
        <v>180319128</v>
      </c>
      <c r="C8" s="18">
        <v>0</v>
      </c>
      <c r="D8" s="58">
        <v>220433000</v>
      </c>
      <c r="E8" s="59">
        <v>220433000</v>
      </c>
      <c r="F8" s="59">
        <v>73007491</v>
      </c>
      <c r="G8" s="59">
        <v>1443509</v>
      </c>
      <c r="H8" s="59">
        <v>3643200</v>
      </c>
      <c r="I8" s="59">
        <v>78094200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78094200</v>
      </c>
      <c r="W8" s="59">
        <v>55108250</v>
      </c>
      <c r="X8" s="59">
        <v>22985950</v>
      </c>
      <c r="Y8" s="60">
        <v>41.71</v>
      </c>
      <c r="Z8" s="61">
        <v>220433000</v>
      </c>
    </row>
    <row r="9" spans="1:26" ht="13.5">
      <c r="A9" s="57" t="s">
        <v>35</v>
      </c>
      <c r="B9" s="18">
        <v>50451812</v>
      </c>
      <c r="C9" s="18">
        <v>0</v>
      </c>
      <c r="D9" s="58">
        <v>31255574</v>
      </c>
      <c r="E9" s="59">
        <v>31255574</v>
      </c>
      <c r="F9" s="59">
        <v>18182669</v>
      </c>
      <c r="G9" s="59">
        <v>491707</v>
      </c>
      <c r="H9" s="59">
        <v>180753</v>
      </c>
      <c r="I9" s="59">
        <v>18855129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18855129</v>
      </c>
      <c r="W9" s="59">
        <v>7813894</v>
      </c>
      <c r="X9" s="59">
        <v>11041235</v>
      </c>
      <c r="Y9" s="60">
        <v>141.3</v>
      </c>
      <c r="Z9" s="61">
        <v>31255574</v>
      </c>
    </row>
    <row r="10" spans="1:26" ht="25.5">
      <c r="A10" s="62" t="s">
        <v>87</v>
      </c>
      <c r="B10" s="63">
        <f>SUM(B5:B9)</f>
        <v>239103944</v>
      </c>
      <c r="C10" s="63">
        <f>SUM(C5:C9)</f>
        <v>0</v>
      </c>
      <c r="D10" s="64">
        <f aca="true" t="shared" si="0" ref="D10:Z10">SUM(D5:D9)</f>
        <v>258988574</v>
      </c>
      <c r="E10" s="65">
        <f t="shared" si="0"/>
        <v>258988574</v>
      </c>
      <c r="F10" s="65">
        <f t="shared" si="0"/>
        <v>91391305</v>
      </c>
      <c r="G10" s="65">
        <f t="shared" si="0"/>
        <v>2773368</v>
      </c>
      <c r="H10" s="65">
        <f t="shared" si="0"/>
        <v>4130997</v>
      </c>
      <c r="I10" s="65">
        <f t="shared" si="0"/>
        <v>98295670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98295670</v>
      </c>
      <c r="W10" s="65">
        <f t="shared" si="0"/>
        <v>64747144</v>
      </c>
      <c r="X10" s="65">
        <f t="shared" si="0"/>
        <v>33548526</v>
      </c>
      <c r="Y10" s="66">
        <f>+IF(W10&lt;&gt;0,(X10/W10)*100,0)</f>
        <v>51.81468081433831</v>
      </c>
      <c r="Z10" s="67">
        <f t="shared" si="0"/>
        <v>258988574</v>
      </c>
    </row>
    <row r="11" spans="1:26" ht="13.5">
      <c r="A11" s="57" t="s">
        <v>36</v>
      </c>
      <c r="B11" s="18">
        <v>153197266</v>
      </c>
      <c r="C11" s="18">
        <v>0</v>
      </c>
      <c r="D11" s="58">
        <v>159201296</v>
      </c>
      <c r="E11" s="59">
        <v>159201296</v>
      </c>
      <c r="F11" s="59">
        <v>13378631</v>
      </c>
      <c r="G11" s="59">
        <v>13756266</v>
      </c>
      <c r="H11" s="59">
        <v>13613800</v>
      </c>
      <c r="I11" s="59">
        <v>40748697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40748697</v>
      </c>
      <c r="W11" s="59">
        <v>39800324</v>
      </c>
      <c r="X11" s="59">
        <v>948373</v>
      </c>
      <c r="Y11" s="60">
        <v>2.38</v>
      </c>
      <c r="Z11" s="61">
        <v>159201296</v>
      </c>
    </row>
    <row r="12" spans="1:26" ht="13.5">
      <c r="A12" s="57" t="s">
        <v>37</v>
      </c>
      <c r="B12" s="18">
        <v>7989002</v>
      </c>
      <c r="C12" s="18">
        <v>0</v>
      </c>
      <c r="D12" s="58">
        <v>9353167</v>
      </c>
      <c r="E12" s="59">
        <v>9353167</v>
      </c>
      <c r="F12" s="59">
        <v>680583</v>
      </c>
      <c r="G12" s="59">
        <v>699351</v>
      </c>
      <c r="H12" s="59">
        <v>682964</v>
      </c>
      <c r="I12" s="59">
        <v>2062898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2062898</v>
      </c>
      <c r="W12" s="59">
        <v>2338292</v>
      </c>
      <c r="X12" s="59">
        <v>-275394</v>
      </c>
      <c r="Y12" s="60">
        <v>-11.78</v>
      </c>
      <c r="Z12" s="61">
        <v>9353167</v>
      </c>
    </row>
    <row r="13" spans="1:26" ht="13.5">
      <c r="A13" s="57" t="s">
        <v>88</v>
      </c>
      <c r="B13" s="18">
        <v>15149850</v>
      </c>
      <c r="C13" s="18">
        <v>0</v>
      </c>
      <c r="D13" s="58">
        <v>8887000</v>
      </c>
      <c r="E13" s="59">
        <v>8887000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2221750</v>
      </c>
      <c r="X13" s="59">
        <v>-2221750</v>
      </c>
      <c r="Y13" s="60">
        <v>-100</v>
      </c>
      <c r="Z13" s="61">
        <v>8887000</v>
      </c>
    </row>
    <row r="14" spans="1:26" ht="13.5">
      <c r="A14" s="57" t="s">
        <v>38</v>
      </c>
      <c r="B14" s="18">
        <v>729083</v>
      </c>
      <c r="C14" s="18">
        <v>0</v>
      </c>
      <c r="D14" s="58">
        <v>3696000</v>
      </c>
      <c r="E14" s="59">
        <v>3696000</v>
      </c>
      <c r="F14" s="59">
        <v>0</v>
      </c>
      <c r="G14" s="59">
        <v>0</v>
      </c>
      <c r="H14" s="59">
        <v>253721</v>
      </c>
      <c r="I14" s="59">
        <v>253721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253721</v>
      </c>
      <c r="W14" s="59">
        <v>924000</v>
      </c>
      <c r="X14" s="59">
        <v>-670279</v>
      </c>
      <c r="Y14" s="60">
        <v>-72.54</v>
      </c>
      <c r="Z14" s="61">
        <v>3696000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4394200</v>
      </c>
      <c r="E16" s="59">
        <v>4394200</v>
      </c>
      <c r="F16" s="59">
        <v>0</v>
      </c>
      <c r="G16" s="59">
        <v>1200001</v>
      </c>
      <c r="H16" s="59">
        <v>0</v>
      </c>
      <c r="I16" s="59">
        <v>1200001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1200001</v>
      </c>
      <c r="W16" s="59">
        <v>1098550</v>
      </c>
      <c r="X16" s="59">
        <v>101451</v>
      </c>
      <c r="Y16" s="60">
        <v>9.23</v>
      </c>
      <c r="Z16" s="61">
        <v>4394200</v>
      </c>
    </row>
    <row r="17" spans="1:26" ht="13.5">
      <c r="A17" s="57" t="s">
        <v>41</v>
      </c>
      <c r="B17" s="18">
        <v>99648807</v>
      </c>
      <c r="C17" s="18">
        <v>0</v>
      </c>
      <c r="D17" s="58">
        <v>68096910</v>
      </c>
      <c r="E17" s="59">
        <v>68096910</v>
      </c>
      <c r="F17" s="59">
        <v>6846869</v>
      </c>
      <c r="G17" s="59">
        <v>6162388</v>
      </c>
      <c r="H17" s="59">
        <v>9351189</v>
      </c>
      <c r="I17" s="59">
        <v>22360446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22360446</v>
      </c>
      <c r="W17" s="59">
        <v>17024228</v>
      </c>
      <c r="X17" s="59">
        <v>5336218</v>
      </c>
      <c r="Y17" s="60">
        <v>31.34</v>
      </c>
      <c r="Z17" s="61">
        <v>68096910</v>
      </c>
    </row>
    <row r="18" spans="1:26" ht="13.5">
      <c r="A18" s="69" t="s">
        <v>42</v>
      </c>
      <c r="B18" s="70">
        <f>SUM(B11:B17)</f>
        <v>276714008</v>
      </c>
      <c r="C18" s="70">
        <f>SUM(C11:C17)</f>
        <v>0</v>
      </c>
      <c r="D18" s="71">
        <f aca="true" t="shared" si="1" ref="D18:Z18">SUM(D11:D17)</f>
        <v>253628573</v>
      </c>
      <c r="E18" s="72">
        <f t="shared" si="1"/>
        <v>253628573</v>
      </c>
      <c r="F18" s="72">
        <f t="shared" si="1"/>
        <v>20906083</v>
      </c>
      <c r="G18" s="72">
        <f t="shared" si="1"/>
        <v>21818006</v>
      </c>
      <c r="H18" s="72">
        <f t="shared" si="1"/>
        <v>23901674</v>
      </c>
      <c r="I18" s="72">
        <f t="shared" si="1"/>
        <v>66625763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66625763</v>
      </c>
      <c r="W18" s="72">
        <f t="shared" si="1"/>
        <v>63407144</v>
      </c>
      <c r="X18" s="72">
        <f t="shared" si="1"/>
        <v>3218619</v>
      </c>
      <c r="Y18" s="66">
        <f>+IF(W18&lt;&gt;0,(X18/W18)*100,0)</f>
        <v>5.07611413628723</v>
      </c>
      <c r="Z18" s="73">
        <f t="shared" si="1"/>
        <v>253628573</v>
      </c>
    </row>
    <row r="19" spans="1:26" ht="13.5">
      <c r="A19" s="69" t="s">
        <v>43</v>
      </c>
      <c r="B19" s="74">
        <f>+B10-B18</f>
        <v>-37610064</v>
      </c>
      <c r="C19" s="74">
        <f>+C10-C18</f>
        <v>0</v>
      </c>
      <c r="D19" s="75">
        <f aca="true" t="shared" si="2" ref="D19:Z19">+D10-D18</f>
        <v>5360001</v>
      </c>
      <c r="E19" s="76">
        <f t="shared" si="2"/>
        <v>5360001</v>
      </c>
      <c r="F19" s="76">
        <f t="shared" si="2"/>
        <v>70485222</v>
      </c>
      <c r="G19" s="76">
        <f t="shared" si="2"/>
        <v>-19044638</v>
      </c>
      <c r="H19" s="76">
        <f t="shared" si="2"/>
        <v>-19770677</v>
      </c>
      <c r="I19" s="76">
        <f t="shared" si="2"/>
        <v>31669907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31669907</v>
      </c>
      <c r="W19" s="76">
        <f>IF(E10=E18,0,W10-W18)</f>
        <v>1340000</v>
      </c>
      <c r="X19" s="76">
        <f t="shared" si="2"/>
        <v>30329907</v>
      </c>
      <c r="Y19" s="77">
        <f>+IF(W19&lt;&gt;0,(X19/W19)*100,0)</f>
        <v>2263.425895522388</v>
      </c>
      <c r="Z19" s="78">
        <f t="shared" si="2"/>
        <v>5360001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-37610064</v>
      </c>
      <c r="C22" s="85">
        <f>SUM(C19:C21)</f>
        <v>0</v>
      </c>
      <c r="D22" s="86">
        <f aca="true" t="shared" si="3" ref="D22:Z22">SUM(D19:D21)</f>
        <v>5360001</v>
      </c>
      <c r="E22" s="87">
        <f t="shared" si="3"/>
        <v>5360001</v>
      </c>
      <c r="F22" s="87">
        <f t="shared" si="3"/>
        <v>70485222</v>
      </c>
      <c r="G22" s="87">
        <f t="shared" si="3"/>
        <v>-19044638</v>
      </c>
      <c r="H22" s="87">
        <f t="shared" si="3"/>
        <v>-19770677</v>
      </c>
      <c r="I22" s="87">
        <f t="shared" si="3"/>
        <v>31669907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31669907</v>
      </c>
      <c r="W22" s="87">
        <f t="shared" si="3"/>
        <v>1340000</v>
      </c>
      <c r="X22" s="87">
        <f t="shared" si="3"/>
        <v>30329907</v>
      </c>
      <c r="Y22" s="88">
        <f>+IF(W22&lt;&gt;0,(X22/W22)*100,0)</f>
        <v>2263.425895522388</v>
      </c>
      <c r="Z22" s="89">
        <f t="shared" si="3"/>
        <v>5360001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-37610064</v>
      </c>
      <c r="C24" s="74">
        <f>SUM(C22:C23)</f>
        <v>0</v>
      </c>
      <c r="D24" s="75">
        <f aca="true" t="shared" si="4" ref="D24:Z24">SUM(D22:D23)</f>
        <v>5360001</v>
      </c>
      <c r="E24" s="76">
        <f t="shared" si="4"/>
        <v>5360001</v>
      </c>
      <c r="F24" s="76">
        <f t="shared" si="4"/>
        <v>70485222</v>
      </c>
      <c r="G24" s="76">
        <f t="shared" si="4"/>
        <v>-19044638</v>
      </c>
      <c r="H24" s="76">
        <f t="shared" si="4"/>
        <v>-19770677</v>
      </c>
      <c r="I24" s="76">
        <f t="shared" si="4"/>
        <v>31669907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31669907</v>
      </c>
      <c r="W24" s="76">
        <f t="shared" si="4"/>
        <v>1340000</v>
      </c>
      <c r="X24" s="76">
        <f t="shared" si="4"/>
        <v>30329907</v>
      </c>
      <c r="Y24" s="77">
        <f>+IF(W24&lt;&gt;0,(X24/W24)*100,0)</f>
        <v>2263.425895522388</v>
      </c>
      <c r="Z24" s="78">
        <f t="shared" si="4"/>
        <v>5360001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7583551</v>
      </c>
      <c r="C27" s="21">
        <v>0</v>
      </c>
      <c r="D27" s="98">
        <v>5360000</v>
      </c>
      <c r="E27" s="99">
        <v>5360000</v>
      </c>
      <c r="F27" s="99">
        <v>1180593</v>
      </c>
      <c r="G27" s="99">
        <v>2098888</v>
      </c>
      <c r="H27" s="99">
        <v>0</v>
      </c>
      <c r="I27" s="99">
        <v>3279481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3279481</v>
      </c>
      <c r="W27" s="99">
        <v>1340000</v>
      </c>
      <c r="X27" s="99">
        <v>1939481</v>
      </c>
      <c r="Y27" s="100">
        <v>144.74</v>
      </c>
      <c r="Z27" s="101">
        <v>5360000</v>
      </c>
    </row>
    <row r="28" spans="1:26" ht="13.5">
      <c r="A28" s="102" t="s">
        <v>44</v>
      </c>
      <c r="B28" s="18">
        <v>0</v>
      </c>
      <c r="C28" s="18">
        <v>0</v>
      </c>
      <c r="D28" s="58">
        <v>5360000</v>
      </c>
      <c r="E28" s="59">
        <v>5360000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1340000</v>
      </c>
      <c r="X28" s="59">
        <v>-1340000</v>
      </c>
      <c r="Y28" s="60">
        <v>-100</v>
      </c>
      <c r="Z28" s="61">
        <v>5360000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7583551</v>
      </c>
      <c r="C31" s="18">
        <v>0</v>
      </c>
      <c r="D31" s="58">
        <v>0</v>
      </c>
      <c r="E31" s="59">
        <v>0</v>
      </c>
      <c r="F31" s="59">
        <v>1180593</v>
      </c>
      <c r="G31" s="59">
        <v>2098888</v>
      </c>
      <c r="H31" s="59">
        <v>0</v>
      </c>
      <c r="I31" s="59">
        <v>3279481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3279481</v>
      </c>
      <c r="W31" s="59">
        <v>0</v>
      </c>
      <c r="X31" s="59">
        <v>3279481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7583551</v>
      </c>
      <c r="C32" s="21">
        <f>SUM(C28:C31)</f>
        <v>0</v>
      </c>
      <c r="D32" s="98">
        <f aca="true" t="shared" si="5" ref="D32:Z32">SUM(D28:D31)</f>
        <v>5360000</v>
      </c>
      <c r="E32" s="99">
        <f t="shared" si="5"/>
        <v>5360000</v>
      </c>
      <c r="F32" s="99">
        <f t="shared" si="5"/>
        <v>1180593</v>
      </c>
      <c r="G32" s="99">
        <f t="shared" si="5"/>
        <v>2098888</v>
      </c>
      <c r="H32" s="99">
        <f t="shared" si="5"/>
        <v>0</v>
      </c>
      <c r="I32" s="99">
        <f t="shared" si="5"/>
        <v>3279481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3279481</v>
      </c>
      <c r="W32" s="99">
        <f t="shared" si="5"/>
        <v>1340000</v>
      </c>
      <c r="X32" s="99">
        <f t="shared" si="5"/>
        <v>1939481</v>
      </c>
      <c r="Y32" s="100">
        <f>+IF(W32&lt;&gt;0,(X32/W32)*100,0)</f>
        <v>144.7373880597015</v>
      </c>
      <c r="Z32" s="101">
        <f t="shared" si="5"/>
        <v>5360000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93792416</v>
      </c>
      <c r="C35" s="18">
        <v>0</v>
      </c>
      <c r="D35" s="58">
        <v>73449000</v>
      </c>
      <c r="E35" s="59">
        <v>73449000</v>
      </c>
      <c r="F35" s="59">
        <v>36633367</v>
      </c>
      <c r="G35" s="59">
        <v>140532070</v>
      </c>
      <c r="H35" s="59">
        <v>115279996</v>
      </c>
      <c r="I35" s="59">
        <v>115279996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115279996</v>
      </c>
      <c r="W35" s="59">
        <v>18362250</v>
      </c>
      <c r="X35" s="59">
        <v>96917746</v>
      </c>
      <c r="Y35" s="60">
        <v>527.81</v>
      </c>
      <c r="Z35" s="61">
        <v>73449000</v>
      </c>
    </row>
    <row r="36" spans="1:26" ht="13.5">
      <c r="A36" s="57" t="s">
        <v>53</v>
      </c>
      <c r="B36" s="18">
        <v>91282926</v>
      </c>
      <c r="C36" s="18">
        <v>0</v>
      </c>
      <c r="D36" s="58">
        <v>79546000</v>
      </c>
      <c r="E36" s="59">
        <v>79546000</v>
      </c>
      <c r="F36" s="59">
        <v>64649456</v>
      </c>
      <c r="G36" s="59">
        <v>89046977</v>
      </c>
      <c r="H36" s="59">
        <v>89034922</v>
      </c>
      <c r="I36" s="59">
        <v>89034922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89034922</v>
      </c>
      <c r="W36" s="59">
        <v>19886500</v>
      </c>
      <c r="X36" s="59">
        <v>69148422</v>
      </c>
      <c r="Y36" s="60">
        <v>347.72</v>
      </c>
      <c r="Z36" s="61">
        <v>79546000</v>
      </c>
    </row>
    <row r="37" spans="1:26" ht="13.5">
      <c r="A37" s="57" t="s">
        <v>54</v>
      </c>
      <c r="B37" s="18">
        <v>33038260</v>
      </c>
      <c r="C37" s="18">
        <v>0</v>
      </c>
      <c r="D37" s="58">
        <v>22321000</v>
      </c>
      <c r="E37" s="59">
        <v>22321000</v>
      </c>
      <c r="F37" s="59">
        <v>18077992</v>
      </c>
      <c r="G37" s="59">
        <v>18753917</v>
      </c>
      <c r="H37" s="59">
        <v>4053942</v>
      </c>
      <c r="I37" s="59">
        <v>4053942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4053942</v>
      </c>
      <c r="W37" s="59">
        <v>5580250</v>
      </c>
      <c r="X37" s="59">
        <v>-1526308</v>
      </c>
      <c r="Y37" s="60">
        <v>-27.35</v>
      </c>
      <c r="Z37" s="61">
        <v>22321000</v>
      </c>
    </row>
    <row r="38" spans="1:26" ht="13.5">
      <c r="A38" s="57" t="s">
        <v>55</v>
      </c>
      <c r="B38" s="18">
        <v>54839017</v>
      </c>
      <c r="C38" s="18">
        <v>0</v>
      </c>
      <c r="D38" s="58">
        <v>5529000</v>
      </c>
      <c r="E38" s="59">
        <v>5529000</v>
      </c>
      <c r="F38" s="59">
        <v>14511895</v>
      </c>
      <c r="G38" s="59">
        <v>61199396</v>
      </c>
      <c r="H38" s="59">
        <v>61199396</v>
      </c>
      <c r="I38" s="59">
        <v>61199396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61199396</v>
      </c>
      <c r="W38" s="59">
        <v>1382250</v>
      </c>
      <c r="X38" s="59">
        <v>59817146</v>
      </c>
      <c r="Y38" s="60">
        <v>4327.52</v>
      </c>
      <c r="Z38" s="61">
        <v>5529000</v>
      </c>
    </row>
    <row r="39" spans="1:26" ht="13.5">
      <c r="A39" s="57" t="s">
        <v>56</v>
      </c>
      <c r="B39" s="18">
        <v>97198065</v>
      </c>
      <c r="C39" s="18">
        <v>0</v>
      </c>
      <c r="D39" s="58">
        <v>125145000</v>
      </c>
      <c r="E39" s="59">
        <v>125145000</v>
      </c>
      <c r="F39" s="59">
        <v>68692936</v>
      </c>
      <c r="G39" s="59">
        <v>149625734</v>
      </c>
      <c r="H39" s="59">
        <v>139061580</v>
      </c>
      <c r="I39" s="59">
        <v>139061580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139061580</v>
      </c>
      <c r="W39" s="59">
        <v>31286250</v>
      </c>
      <c r="X39" s="59">
        <v>107775330</v>
      </c>
      <c r="Y39" s="60">
        <v>344.48</v>
      </c>
      <c r="Z39" s="61">
        <v>125145000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-13945165</v>
      </c>
      <c r="C42" s="18">
        <v>0</v>
      </c>
      <c r="D42" s="58">
        <v>5360500</v>
      </c>
      <c r="E42" s="59">
        <v>5360500</v>
      </c>
      <c r="F42" s="59">
        <v>-19837107</v>
      </c>
      <c r="G42" s="59">
        <v>113397310</v>
      </c>
      <c r="H42" s="59">
        <v>-19344891</v>
      </c>
      <c r="I42" s="59">
        <v>74215312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74215312</v>
      </c>
      <c r="W42" s="59">
        <v>412950</v>
      </c>
      <c r="X42" s="59">
        <v>73802362</v>
      </c>
      <c r="Y42" s="60">
        <v>17871.98</v>
      </c>
      <c r="Z42" s="61">
        <v>5360500</v>
      </c>
    </row>
    <row r="43" spans="1:26" ht="13.5">
      <c r="A43" s="57" t="s">
        <v>59</v>
      </c>
      <c r="B43" s="18">
        <v>-2946</v>
      </c>
      <c r="C43" s="18">
        <v>0</v>
      </c>
      <c r="D43" s="58">
        <v>-19633008</v>
      </c>
      <c r="E43" s="59">
        <v>-19633008</v>
      </c>
      <c r="F43" s="59">
        <v>-2002394</v>
      </c>
      <c r="G43" s="59">
        <v>25201</v>
      </c>
      <c r="H43" s="59">
        <v>12055</v>
      </c>
      <c r="I43" s="59">
        <v>-1965138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-1965138</v>
      </c>
      <c r="W43" s="59">
        <v>-6528252</v>
      </c>
      <c r="X43" s="59">
        <v>4563114</v>
      </c>
      <c r="Y43" s="60">
        <v>-69.9</v>
      </c>
      <c r="Z43" s="61">
        <v>-19633008</v>
      </c>
    </row>
    <row r="44" spans="1:26" ht="13.5">
      <c r="A44" s="57" t="s">
        <v>60</v>
      </c>
      <c r="B44" s="18">
        <v>-3166631</v>
      </c>
      <c r="C44" s="18">
        <v>0</v>
      </c>
      <c r="D44" s="58">
        <v>-3696000</v>
      </c>
      <c r="E44" s="59">
        <v>-3696000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-1848000</v>
      </c>
      <c r="X44" s="59">
        <v>1848000</v>
      </c>
      <c r="Y44" s="60">
        <v>-100</v>
      </c>
      <c r="Z44" s="61">
        <v>-3696000</v>
      </c>
    </row>
    <row r="45" spans="1:26" ht="13.5">
      <c r="A45" s="69" t="s">
        <v>61</v>
      </c>
      <c r="B45" s="21">
        <v>82399314</v>
      </c>
      <c r="C45" s="21">
        <v>0</v>
      </c>
      <c r="D45" s="98">
        <v>-60467508</v>
      </c>
      <c r="E45" s="99">
        <v>-60467508</v>
      </c>
      <c r="F45" s="99">
        <v>11180593</v>
      </c>
      <c r="G45" s="99">
        <v>124603104</v>
      </c>
      <c r="H45" s="99">
        <v>105270268</v>
      </c>
      <c r="I45" s="99">
        <v>105270268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105270268</v>
      </c>
      <c r="W45" s="99">
        <v>-50462302</v>
      </c>
      <c r="X45" s="99">
        <v>155732570</v>
      </c>
      <c r="Y45" s="100">
        <v>-308.61</v>
      </c>
      <c r="Z45" s="101">
        <v>-60467508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8999</v>
      </c>
      <c r="C49" s="51">
        <v>0</v>
      </c>
      <c r="D49" s="128">
        <v>3600764</v>
      </c>
      <c r="E49" s="53">
        <v>43611</v>
      </c>
      <c r="F49" s="53">
        <v>0</v>
      </c>
      <c r="G49" s="53">
        <v>0</v>
      </c>
      <c r="H49" s="53">
        <v>0</v>
      </c>
      <c r="I49" s="53">
        <v>283478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154531</v>
      </c>
      <c r="W49" s="53">
        <v>5356416</v>
      </c>
      <c r="X49" s="53">
        <v>0</v>
      </c>
      <c r="Y49" s="53">
        <v>0</v>
      </c>
      <c r="Z49" s="129">
        <v>9447799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266985</v>
      </c>
      <c r="C51" s="51">
        <v>0</v>
      </c>
      <c r="D51" s="128">
        <v>1227788</v>
      </c>
      <c r="E51" s="53">
        <v>23838</v>
      </c>
      <c r="F51" s="53">
        <v>0</v>
      </c>
      <c r="G51" s="53">
        <v>0</v>
      </c>
      <c r="H51" s="53">
        <v>0</v>
      </c>
      <c r="I51" s="53">
        <v>199742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110580</v>
      </c>
      <c r="W51" s="53">
        <v>0</v>
      </c>
      <c r="X51" s="53">
        <v>0</v>
      </c>
      <c r="Y51" s="53">
        <v>0</v>
      </c>
      <c r="Z51" s="129">
        <v>1828933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96.01347178259863</v>
      </c>
      <c r="H58" s="7">
        <f t="shared" si="6"/>
        <v>100</v>
      </c>
      <c r="I58" s="7">
        <f t="shared" si="6"/>
        <v>98.40421216908939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98.40421216908939</v>
      </c>
      <c r="W58" s="7">
        <f t="shared" si="6"/>
        <v>99.78947368421053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96.01347178259863</v>
      </c>
      <c r="H60" s="13">
        <f t="shared" si="7"/>
        <v>100</v>
      </c>
      <c r="I60" s="13">
        <f t="shared" si="7"/>
        <v>98.40421216908939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98.40421216908939</v>
      </c>
      <c r="W60" s="13">
        <f t="shared" si="7"/>
        <v>99.78947368421053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99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96.01347178259863</v>
      </c>
      <c r="H65" s="13">
        <f t="shared" si="7"/>
        <v>100</v>
      </c>
      <c r="I65" s="13">
        <f t="shared" si="7"/>
        <v>98.40421216908939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98.40421216908939</v>
      </c>
      <c r="W65" s="13">
        <f t="shared" si="7"/>
        <v>99.78947368421053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>
        <v>2972111</v>
      </c>
      <c r="C67" s="23"/>
      <c r="D67" s="24">
        <v>3800000</v>
      </c>
      <c r="E67" s="25">
        <v>3800000</v>
      </c>
      <c r="F67" s="25">
        <v>99493</v>
      </c>
      <c r="G67" s="25">
        <v>103624</v>
      </c>
      <c r="H67" s="25">
        <v>55752</v>
      </c>
      <c r="I67" s="25">
        <v>258869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258869</v>
      </c>
      <c r="W67" s="25">
        <v>950000</v>
      </c>
      <c r="X67" s="25"/>
      <c r="Y67" s="24"/>
      <c r="Z67" s="26">
        <v>3800000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2972111</v>
      </c>
      <c r="C69" s="18"/>
      <c r="D69" s="19">
        <v>3800000</v>
      </c>
      <c r="E69" s="20">
        <v>3800000</v>
      </c>
      <c r="F69" s="20">
        <v>99493</v>
      </c>
      <c r="G69" s="20">
        <v>103624</v>
      </c>
      <c r="H69" s="20">
        <v>55752</v>
      </c>
      <c r="I69" s="20">
        <v>258869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258869</v>
      </c>
      <c r="W69" s="20">
        <v>950000</v>
      </c>
      <c r="X69" s="20"/>
      <c r="Y69" s="19"/>
      <c r="Z69" s="22">
        <v>3800000</v>
      </c>
    </row>
    <row r="70" spans="1:26" ht="13.5" hidden="1">
      <c r="A70" s="38" t="s">
        <v>95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99</v>
      </c>
      <c r="B74" s="18">
        <v>2972111</v>
      </c>
      <c r="C74" s="18"/>
      <c r="D74" s="19">
        <v>3800000</v>
      </c>
      <c r="E74" s="20">
        <v>3800000</v>
      </c>
      <c r="F74" s="20">
        <v>99493</v>
      </c>
      <c r="G74" s="20">
        <v>103624</v>
      </c>
      <c r="H74" s="20">
        <v>55752</v>
      </c>
      <c r="I74" s="20">
        <v>258869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258869</v>
      </c>
      <c r="W74" s="20">
        <v>950000</v>
      </c>
      <c r="X74" s="20"/>
      <c r="Y74" s="19"/>
      <c r="Z74" s="22">
        <v>3800000</v>
      </c>
    </row>
    <row r="75" spans="1:26" ht="13.5" hidden="1">
      <c r="A75" s="39" t="s">
        <v>100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102</v>
      </c>
      <c r="B76" s="31">
        <v>2972111</v>
      </c>
      <c r="C76" s="31"/>
      <c r="D76" s="32">
        <v>3800000</v>
      </c>
      <c r="E76" s="33">
        <v>3800000</v>
      </c>
      <c r="F76" s="33">
        <v>99493</v>
      </c>
      <c r="G76" s="33">
        <v>99493</v>
      </c>
      <c r="H76" s="33">
        <v>55752</v>
      </c>
      <c r="I76" s="33">
        <v>254738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254738</v>
      </c>
      <c r="W76" s="33">
        <v>948000</v>
      </c>
      <c r="X76" s="33"/>
      <c r="Y76" s="32"/>
      <c r="Z76" s="34">
        <v>3800000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2972111</v>
      </c>
      <c r="C78" s="18"/>
      <c r="D78" s="19">
        <v>3800000</v>
      </c>
      <c r="E78" s="20">
        <v>3800000</v>
      </c>
      <c r="F78" s="20">
        <v>99493</v>
      </c>
      <c r="G78" s="20">
        <v>99493</v>
      </c>
      <c r="H78" s="20">
        <v>55752</v>
      </c>
      <c r="I78" s="20">
        <v>254738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254738</v>
      </c>
      <c r="W78" s="20">
        <v>948000</v>
      </c>
      <c r="X78" s="20"/>
      <c r="Y78" s="19"/>
      <c r="Z78" s="22">
        <v>3800000</v>
      </c>
    </row>
    <row r="79" spans="1:26" ht="13.5" hidden="1">
      <c r="A79" s="38" t="s">
        <v>95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99</v>
      </c>
      <c r="B83" s="18">
        <v>2972111</v>
      </c>
      <c r="C83" s="18"/>
      <c r="D83" s="19">
        <v>3800000</v>
      </c>
      <c r="E83" s="20">
        <v>3800000</v>
      </c>
      <c r="F83" s="20">
        <v>99493</v>
      </c>
      <c r="G83" s="20">
        <v>99493</v>
      </c>
      <c r="H83" s="20">
        <v>55752</v>
      </c>
      <c r="I83" s="20">
        <v>254738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254738</v>
      </c>
      <c r="W83" s="20">
        <v>948000</v>
      </c>
      <c r="X83" s="20"/>
      <c r="Y83" s="19"/>
      <c r="Z83" s="22">
        <v>3800000</v>
      </c>
    </row>
    <row r="84" spans="1:26" ht="13.5" hidden="1">
      <c r="A84" s="39" t="s">
        <v>100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3042272327</v>
      </c>
      <c r="C5" s="18">
        <v>0</v>
      </c>
      <c r="D5" s="58">
        <v>3602668433</v>
      </c>
      <c r="E5" s="59">
        <v>3602668433</v>
      </c>
      <c r="F5" s="59">
        <v>360760828</v>
      </c>
      <c r="G5" s="59">
        <v>299704072</v>
      </c>
      <c r="H5" s="59">
        <v>313785769</v>
      </c>
      <c r="I5" s="59">
        <v>974250669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974250669</v>
      </c>
      <c r="W5" s="59">
        <v>900667108</v>
      </c>
      <c r="X5" s="59">
        <v>73583561</v>
      </c>
      <c r="Y5" s="60">
        <v>8.17</v>
      </c>
      <c r="Z5" s="61">
        <v>3602668433</v>
      </c>
    </row>
    <row r="6" spans="1:26" ht="13.5">
      <c r="A6" s="57" t="s">
        <v>32</v>
      </c>
      <c r="B6" s="18">
        <v>14021312311</v>
      </c>
      <c r="C6" s="18">
        <v>0</v>
      </c>
      <c r="D6" s="58">
        <v>16154612579</v>
      </c>
      <c r="E6" s="59">
        <v>16154612579</v>
      </c>
      <c r="F6" s="59">
        <v>1435862561</v>
      </c>
      <c r="G6" s="59">
        <v>1533329590</v>
      </c>
      <c r="H6" s="59">
        <v>1573352427</v>
      </c>
      <c r="I6" s="59">
        <v>4542544578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4542544578</v>
      </c>
      <c r="W6" s="59">
        <v>4038653145</v>
      </c>
      <c r="X6" s="59">
        <v>503891433</v>
      </c>
      <c r="Y6" s="60">
        <v>12.48</v>
      </c>
      <c r="Z6" s="61">
        <v>16154612579</v>
      </c>
    </row>
    <row r="7" spans="1:26" ht="13.5">
      <c r="A7" s="57" t="s">
        <v>33</v>
      </c>
      <c r="B7" s="18">
        <v>239543249</v>
      </c>
      <c r="C7" s="18">
        <v>0</v>
      </c>
      <c r="D7" s="58">
        <v>195615000</v>
      </c>
      <c r="E7" s="59">
        <v>195615000</v>
      </c>
      <c r="F7" s="59">
        <v>20229863</v>
      </c>
      <c r="G7" s="59">
        <v>20085437</v>
      </c>
      <c r="H7" s="59">
        <v>18301134</v>
      </c>
      <c r="I7" s="59">
        <v>58616434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58616434</v>
      </c>
      <c r="W7" s="59">
        <v>48903750</v>
      </c>
      <c r="X7" s="59">
        <v>9712684</v>
      </c>
      <c r="Y7" s="60">
        <v>19.86</v>
      </c>
      <c r="Z7" s="61">
        <v>195615000</v>
      </c>
    </row>
    <row r="8" spans="1:26" ht="13.5">
      <c r="A8" s="57" t="s">
        <v>34</v>
      </c>
      <c r="B8" s="18">
        <v>3638073453</v>
      </c>
      <c r="C8" s="18">
        <v>0</v>
      </c>
      <c r="D8" s="58">
        <v>2618494975</v>
      </c>
      <c r="E8" s="59">
        <v>2618494975</v>
      </c>
      <c r="F8" s="59">
        <v>865298789</v>
      </c>
      <c r="G8" s="59">
        <v>43938056</v>
      </c>
      <c r="H8" s="59">
        <v>2446583</v>
      </c>
      <c r="I8" s="59">
        <v>911683428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911683428</v>
      </c>
      <c r="W8" s="59">
        <v>654623744</v>
      </c>
      <c r="X8" s="59">
        <v>257059684</v>
      </c>
      <c r="Y8" s="60">
        <v>39.27</v>
      </c>
      <c r="Z8" s="61">
        <v>2618494975</v>
      </c>
    </row>
    <row r="9" spans="1:26" ht="13.5">
      <c r="A9" s="57" t="s">
        <v>35</v>
      </c>
      <c r="B9" s="18">
        <v>882064794</v>
      </c>
      <c r="C9" s="18">
        <v>0</v>
      </c>
      <c r="D9" s="58">
        <v>2196251800</v>
      </c>
      <c r="E9" s="59">
        <v>2196251800</v>
      </c>
      <c r="F9" s="59">
        <v>84282564</v>
      </c>
      <c r="G9" s="59">
        <v>553931220</v>
      </c>
      <c r="H9" s="59">
        <v>77026370</v>
      </c>
      <c r="I9" s="59">
        <v>715240154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715240154</v>
      </c>
      <c r="W9" s="59">
        <v>549062950</v>
      </c>
      <c r="X9" s="59">
        <v>166177204</v>
      </c>
      <c r="Y9" s="60">
        <v>30.27</v>
      </c>
      <c r="Z9" s="61">
        <v>2196251800</v>
      </c>
    </row>
    <row r="10" spans="1:26" ht="25.5">
      <c r="A10" s="62" t="s">
        <v>87</v>
      </c>
      <c r="B10" s="63">
        <f>SUM(B5:B9)</f>
        <v>21823266134</v>
      </c>
      <c r="C10" s="63">
        <f>SUM(C5:C9)</f>
        <v>0</v>
      </c>
      <c r="D10" s="64">
        <f aca="true" t="shared" si="0" ref="D10:Z10">SUM(D5:D9)</f>
        <v>24767642787</v>
      </c>
      <c r="E10" s="65">
        <f t="shared" si="0"/>
        <v>24767642787</v>
      </c>
      <c r="F10" s="65">
        <f t="shared" si="0"/>
        <v>2766434605</v>
      </c>
      <c r="G10" s="65">
        <f t="shared" si="0"/>
        <v>2450988375</v>
      </c>
      <c r="H10" s="65">
        <f t="shared" si="0"/>
        <v>1984912283</v>
      </c>
      <c r="I10" s="65">
        <f t="shared" si="0"/>
        <v>7202335263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7202335263</v>
      </c>
      <c r="W10" s="65">
        <f t="shared" si="0"/>
        <v>6191910697</v>
      </c>
      <c r="X10" s="65">
        <f t="shared" si="0"/>
        <v>1010424566</v>
      </c>
      <c r="Y10" s="66">
        <f>+IF(W10&lt;&gt;0,(X10/W10)*100,0)</f>
        <v>16.318461545150413</v>
      </c>
      <c r="Z10" s="67">
        <f t="shared" si="0"/>
        <v>24767642787</v>
      </c>
    </row>
    <row r="11" spans="1:26" ht="13.5">
      <c r="A11" s="57" t="s">
        <v>36</v>
      </c>
      <c r="B11" s="18">
        <v>4076351618</v>
      </c>
      <c r="C11" s="18">
        <v>0</v>
      </c>
      <c r="D11" s="58">
        <v>5134072657</v>
      </c>
      <c r="E11" s="59">
        <v>5134072657</v>
      </c>
      <c r="F11" s="59">
        <v>383054363</v>
      </c>
      <c r="G11" s="59">
        <v>367324481</v>
      </c>
      <c r="H11" s="59">
        <v>371308028</v>
      </c>
      <c r="I11" s="59">
        <v>1121686872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1121686872</v>
      </c>
      <c r="W11" s="59">
        <v>1283518164</v>
      </c>
      <c r="X11" s="59">
        <v>-161831292</v>
      </c>
      <c r="Y11" s="60">
        <v>-12.61</v>
      </c>
      <c r="Z11" s="61">
        <v>5134072657</v>
      </c>
    </row>
    <row r="12" spans="1:26" ht="13.5">
      <c r="A12" s="57" t="s">
        <v>37</v>
      </c>
      <c r="B12" s="18">
        <v>87954568</v>
      </c>
      <c r="C12" s="18">
        <v>0</v>
      </c>
      <c r="D12" s="58">
        <v>97285812</v>
      </c>
      <c r="E12" s="59">
        <v>97285812</v>
      </c>
      <c r="F12" s="59">
        <v>7412207</v>
      </c>
      <c r="G12" s="59">
        <v>7412207</v>
      </c>
      <c r="H12" s="59">
        <v>7380019</v>
      </c>
      <c r="I12" s="59">
        <v>22204433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22204433</v>
      </c>
      <c r="W12" s="59">
        <v>24321453</v>
      </c>
      <c r="X12" s="59">
        <v>-2117020</v>
      </c>
      <c r="Y12" s="60">
        <v>-8.7</v>
      </c>
      <c r="Z12" s="61">
        <v>97285812</v>
      </c>
    </row>
    <row r="13" spans="1:26" ht="13.5">
      <c r="A13" s="57" t="s">
        <v>88</v>
      </c>
      <c r="B13" s="18">
        <v>1965886747</v>
      </c>
      <c r="C13" s="18">
        <v>0</v>
      </c>
      <c r="D13" s="58">
        <v>1312895549</v>
      </c>
      <c r="E13" s="59">
        <v>1312895549</v>
      </c>
      <c r="F13" s="59">
        <v>109407961</v>
      </c>
      <c r="G13" s="59">
        <v>109407963</v>
      </c>
      <c r="H13" s="59">
        <v>109407963</v>
      </c>
      <c r="I13" s="59">
        <v>328223887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328223887</v>
      </c>
      <c r="W13" s="59">
        <v>328223887</v>
      </c>
      <c r="X13" s="59">
        <v>0</v>
      </c>
      <c r="Y13" s="60">
        <v>0</v>
      </c>
      <c r="Z13" s="61">
        <v>1312895549</v>
      </c>
    </row>
    <row r="14" spans="1:26" ht="13.5">
      <c r="A14" s="57" t="s">
        <v>38</v>
      </c>
      <c r="B14" s="18">
        <v>522865540</v>
      </c>
      <c r="C14" s="18">
        <v>0</v>
      </c>
      <c r="D14" s="58">
        <v>685215331</v>
      </c>
      <c r="E14" s="59">
        <v>685215331</v>
      </c>
      <c r="F14" s="59">
        <v>40151491</v>
      </c>
      <c r="G14" s="59">
        <v>0</v>
      </c>
      <c r="H14" s="59">
        <v>79007773</v>
      </c>
      <c r="I14" s="59">
        <v>119159264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119159264</v>
      </c>
      <c r="W14" s="59">
        <v>171303833</v>
      </c>
      <c r="X14" s="59">
        <v>-52144569</v>
      </c>
      <c r="Y14" s="60">
        <v>-30.44</v>
      </c>
      <c r="Z14" s="61">
        <v>685215331</v>
      </c>
    </row>
    <row r="15" spans="1:26" ht="13.5">
      <c r="A15" s="57" t="s">
        <v>39</v>
      </c>
      <c r="B15" s="18">
        <v>10692819127</v>
      </c>
      <c r="C15" s="18">
        <v>0</v>
      </c>
      <c r="D15" s="58">
        <v>11805092612</v>
      </c>
      <c r="E15" s="59">
        <v>11805092612</v>
      </c>
      <c r="F15" s="59">
        <v>1211402808</v>
      </c>
      <c r="G15" s="59">
        <v>1204527892</v>
      </c>
      <c r="H15" s="59">
        <v>839105679</v>
      </c>
      <c r="I15" s="59">
        <v>3255036379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3255036379</v>
      </c>
      <c r="W15" s="59">
        <v>2951273153</v>
      </c>
      <c r="X15" s="59">
        <v>303763226</v>
      </c>
      <c r="Y15" s="60">
        <v>10.29</v>
      </c>
      <c r="Z15" s="61">
        <v>11805092612</v>
      </c>
    </row>
    <row r="16" spans="1:26" ht="13.5">
      <c r="A16" s="68" t="s">
        <v>40</v>
      </c>
      <c r="B16" s="18">
        <v>960644890</v>
      </c>
      <c r="C16" s="18">
        <v>0</v>
      </c>
      <c r="D16" s="58">
        <v>1003678823</v>
      </c>
      <c r="E16" s="59">
        <v>1003678823</v>
      </c>
      <c r="F16" s="59">
        <v>13779031</v>
      </c>
      <c r="G16" s="59">
        <v>80934803</v>
      </c>
      <c r="H16" s="59">
        <v>93184308</v>
      </c>
      <c r="I16" s="59">
        <v>187898142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187898142</v>
      </c>
      <c r="W16" s="59">
        <v>250919706</v>
      </c>
      <c r="X16" s="59">
        <v>-63021564</v>
      </c>
      <c r="Y16" s="60">
        <v>-25.12</v>
      </c>
      <c r="Z16" s="61">
        <v>1003678823</v>
      </c>
    </row>
    <row r="17" spans="1:26" ht="13.5">
      <c r="A17" s="57" t="s">
        <v>41</v>
      </c>
      <c r="B17" s="18">
        <v>3139772189</v>
      </c>
      <c r="C17" s="18">
        <v>0</v>
      </c>
      <c r="D17" s="58">
        <v>4595696073</v>
      </c>
      <c r="E17" s="59">
        <v>4595696073</v>
      </c>
      <c r="F17" s="59">
        <v>122725918</v>
      </c>
      <c r="G17" s="59">
        <v>235809896</v>
      </c>
      <c r="H17" s="59">
        <v>437808893</v>
      </c>
      <c r="I17" s="59">
        <v>796344707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796344707</v>
      </c>
      <c r="W17" s="59">
        <v>1148924018</v>
      </c>
      <c r="X17" s="59">
        <v>-352579311</v>
      </c>
      <c r="Y17" s="60">
        <v>-30.69</v>
      </c>
      <c r="Z17" s="61">
        <v>4595696073</v>
      </c>
    </row>
    <row r="18" spans="1:26" ht="13.5">
      <c r="A18" s="69" t="s">
        <v>42</v>
      </c>
      <c r="B18" s="70">
        <f>SUM(B11:B17)</f>
        <v>21446294679</v>
      </c>
      <c r="C18" s="70">
        <f>SUM(C11:C17)</f>
        <v>0</v>
      </c>
      <c r="D18" s="71">
        <f aca="true" t="shared" si="1" ref="D18:Z18">SUM(D11:D17)</f>
        <v>24633936857</v>
      </c>
      <c r="E18" s="72">
        <f t="shared" si="1"/>
        <v>24633936857</v>
      </c>
      <c r="F18" s="72">
        <f t="shared" si="1"/>
        <v>1887933779</v>
      </c>
      <c r="G18" s="72">
        <f t="shared" si="1"/>
        <v>2005417242</v>
      </c>
      <c r="H18" s="72">
        <f t="shared" si="1"/>
        <v>1937202663</v>
      </c>
      <c r="I18" s="72">
        <f t="shared" si="1"/>
        <v>5830553684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5830553684</v>
      </c>
      <c r="W18" s="72">
        <f t="shared" si="1"/>
        <v>6158484214</v>
      </c>
      <c r="X18" s="72">
        <f t="shared" si="1"/>
        <v>-327930530</v>
      </c>
      <c r="Y18" s="66">
        <f>+IF(W18&lt;&gt;0,(X18/W18)*100,0)</f>
        <v>-5.3248578482107645</v>
      </c>
      <c r="Z18" s="73">
        <f t="shared" si="1"/>
        <v>24633936857</v>
      </c>
    </row>
    <row r="19" spans="1:26" ht="13.5">
      <c r="A19" s="69" t="s">
        <v>43</v>
      </c>
      <c r="B19" s="74">
        <f>+B10-B18</f>
        <v>376971455</v>
      </c>
      <c r="C19" s="74">
        <f>+C10-C18</f>
        <v>0</v>
      </c>
      <c r="D19" s="75">
        <f aca="true" t="shared" si="2" ref="D19:Z19">+D10-D18</f>
        <v>133705930</v>
      </c>
      <c r="E19" s="76">
        <f t="shared" si="2"/>
        <v>133705930</v>
      </c>
      <c r="F19" s="76">
        <f t="shared" si="2"/>
        <v>878500826</v>
      </c>
      <c r="G19" s="76">
        <f t="shared" si="2"/>
        <v>445571133</v>
      </c>
      <c r="H19" s="76">
        <f t="shared" si="2"/>
        <v>47709620</v>
      </c>
      <c r="I19" s="76">
        <f t="shared" si="2"/>
        <v>1371781579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1371781579</v>
      </c>
      <c r="W19" s="76">
        <f>IF(E10=E18,0,W10-W18)</f>
        <v>33426483</v>
      </c>
      <c r="X19" s="76">
        <f t="shared" si="2"/>
        <v>1338355096</v>
      </c>
      <c r="Y19" s="77">
        <f>+IF(W19&lt;&gt;0,(X19/W19)*100,0)</f>
        <v>4003.8764951730036</v>
      </c>
      <c r="Z19" s="78">
        <f t="shared" si="2"/>
        <v>133705930</v>
      </c>
    </row>
    <row r="20" spans="1:26" ht="13.5">
      <c r="A20" s="57" t="s">
        <v>44</v>
      </c>
      <c r="B20" s="18">
        <v>1108485030</v>
      </c>
      <c r="C20" s="18">
        <v>0</v>
      </c>
      <c r="D20" s="58">
        <v>1691438196</v>
      </c>
      <c r="E20" s="59">
        <v>1691438196</v>
      </c>
      <c r="F20" s="59">
        <v>26761872</v>
      </c>
      <c r="G20" s="59">
        <v>74606948</v>
      </c>
      <c r="H20" s="59">
        <v>110660029</v>
      </c>
      <c r="I20" s="59">
        <v>212028849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212028849</v>
      </c>
      <c r="W20" s="59">
        <v>422859549</v>
      </c>
      <c r="X20" s="59">
        <v>-210830700</v>
      </c>
      <c r="Y20" s="60">
        <v>-49.86</v>
      </c>
      <c r="Z20" s="61">
        <v>1691438196</v>
      </c>
    </row>
    <row r="21" spans="1:26" ht="13.5">
      <c r="A21" s="57" t="s">
        <v>89</v>
      </c>
      <c r="B21" s="79">
        <v>0</v>
      </c>
      <c r="C21" s="79">
        <v>0</v>
      </c>
      <c r="D21" s="80">
        <v>-130000000</v>
      </c>
      <c r="E21" s="81">
        <v>-130000000</v>
      </c>
      <c r="F21" s="81">
        <v>0</v>
      </c>
      <c r="G21" s="81">
        <v>-21666666</v>
      </c>
      <c r="H21" s="81">
        <v>-10833334</v>
      </c>
      <c r="I21" s="81">
        <v>-32500000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-32500000</v>
      </c>
      <c r="W21" s="81">
        <v>-32500000</v>
      </c>
      <c r="X21" s="81">
        <v>0</v>
      </c>
      <c r="Y21" s="82">
        <v>0</v>
      </c>
      <c r="Z21" s="83">
        <v>-130000000</v>
      </c>
    </row>
    <row r="22" spans="1:26" ht="25.5">
      <c r="A22" s="84" t="s">
        <v>90</v>
      </c>
      <c r="B22" s="85">
        <f>SUM(B19:B21)</f>
        <v>1485456485</v>
      </c>
      <c r="C22" s="85">
        <f>SUM(C19:C21)</f>
        <v>0</v>
      </c>
      <c r="D22" s="86">
        <f aca="true" t="shared" si="3" ref="D22:Z22">SUM(D19:D21)</f>
        <v>1695144126</v>
      </c>
      <c r="E22" s="87">
        <f t="shared" si="3"/>
        <v>1695144126</v>
      </c>
      <c r="F22" s="87">
        <f t="shared" si="3"/>
        <v>905262698</v>
      </c>
      <c r="G22" s="87">
        <f t="shared" si="3"/>
        <v>498511415</v>
      </c>
      <c r="H22" s="87">
        <f t="shared" si="3"/>
        <v>147536315</v>
      </c>
      <c r="I22" s="87">
        <f t="shared" si="3"/>
        <v>1551310428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1551310428</v>
      </c>
      <c r="W22" s="87">
        <f t="shared" si="3"/>
        <v>423786032</v>
      </c>
      <c r="X22" s="87">
        <f t="shared" si="3"/>
        <v>1127524396</v>
      </c>
      <c r="Y22" s="88">
        <f>+IF(W22&lt;&gt;0,(X22/W22)*100,0)</f>
        <v>266.0598299285145</v>
      </c>
      <c r="Z22" s="89">
        <f t="shared" si="3"/>
        <v>1695144126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1485456485</v>
      </c>
      <c r="C24" s="74">
        <f>SUM(C22:C23)</f>
        <v>0</v>
      </c>
      <c r="D24" s="75">
        <f aca="true" t="shared" si="4" ref="D24:Z24">SUM(D22:D23)</f>
        <v>1695144126</v>
      </c>
      <c r="E24" s="76">
        <f t="shared" si="4"/>
        <v>1695144126</v>
      </c>
      <c r="F24" s="76">
        <f t="shared" si="4"/>
        <v>905262698</v>
      </c>
      <c r="G24" s="76">
        <f t="shared" si="4"/>
        <v>498511415</v>
      </c>
      <c r="H24" s="76">
        <f t="shared" si="4"/>
        <v>147536315</v>
      </c>
      <c r="I24" s="76">
        <f t="shared" si="4"/>
        <v>1551310428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1551310428</v>
      </c>
      <c r="W24" s="76">
        <f t="shared" si="4"/>
        <v>423786032</v>
      </c>
      <c r="X24" s="76">
        <f t="shared" si="4"/>
        <v>1127524396</v>
      </c>
      <c r="Y24" s="77">
        <f>+IF(W24&lt;&gt;0,(X24/W24)*100,0)</f>
        <v>266.0598299285145</v>
      </c>
      <c r="Z24" s="78">
        <f t="shared" si="4"/>
        <v>1695144126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2370436994</v>
      </c>
      <c r="C27" s="21">
        <v>0</v>
      </c>
      <c r="D27" s="98">
        <v>2980932710</v>
      </c>
      <c r="E27" s="99">
        <v>2980932710</v>
      </c>
      <c r="F27" s="99">
        <v>27723489</v>
      </c>
      <c r="G27" s="99">
        <v>101727618</v>
      </c>
      <c r="H27" s="99">
        <v>158071302</v>
      </c>
      <c r="I27" s="99">
        <v>287522409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287522409</v>
      </c>
      <c r="W27" s="99">
        <v>745233178</v>
      </c>
      <c r="X27" s="99">
        <v>-457710769</v>
      </c>
      <c r="Y27" s="100">
        <v>-61.42</v>
      </c>
      <c r="Z27" s="101">
        <v>2980932710</v>
      </c>
    </row>
    <row r="28" spans="1:26" ht="13.5">
      <c r="A28" s="102" t="s">
        <v>44</v>
      </c>
      <c r="B28" s="18">
        <v>1122129238</v>
      </c>
      <c r="C28" s="18">
        <v>0</v>
      </c>
      <c r="D28" s="58">
        <v>1691438196</v>
      </c>
      <c r="E28" s="59">
        <v>1691438196</v>
      </c>
      <c r="F28" s="59">
        <v>26761872</v>
      </c>
      <c r="G28" s="59">
        <v>74992158</v>
      </c>
      <c r="H28" s="59">
        <v>107619121</v>
      </c>
      <c r="I28" s="59">
        <v>209373151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209373151</v>
      </c>
      <c r="W28" s="59">
        <v>422859549</v>
      </c>
      <c r="X28" s="59">
        <v>-213486398</v>
      </c>
      <c r="Y28" s="60">
        <v>-50.49</v>
      </c>
      <c r="Z28" s="61">
        <v>1691438196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965257955</v>
      </c>
      <c r="C30" s="18">
        <v>0</v>
      </c>
      <c r="D30" s="58">
        <v>1040089185</v>
      </c>
      <c r="E30" s="59">
        <v>1040089185</v>
      </c>
      <c r="F30" s="59">
        <v>788118</v>
      </c>
      <c r="G30" s="59">
        <v>25180747</v>
      </c>
      <c r="H30" s="59">
        <v>43207422</v>
      </c>
      <c r="I30" s="59">
        <v>69176287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69176287</v>
      </c>
      <c r="W30" s="59">
        <v>260022296</v>
      </c>
      <c r="X30" s="59">
        <v>-190846009</v>
      </c>
      <c r="Y30" s="60">
        <v>-73.4</v>
      </c>
      <c r="Z30" s="61">
        <v>1040089185</v>
      </c>
    </row>
    <row r="31" spans="1:26" ht="13.5">
      <c r="A31" s="57" t="s">
        <v>49</v>
      </c>
      <c r="B31" s="18">
        <v>283049804</v>
      </c>
      <c r="C31" s="18">
        <v>0</v>
      </c>
      <c r="D31" s="58">
        <v>249405329</v>
      </c>
      <c r="E31" s="59">
        <v>249405329</v>
      </c>
      <c r="F31" s="59">
        <v>173499</v>
      </c>
      <c r="G31" s="59">
        <v>1554713</v>
      </c>
      <c r="H31" s="59">
        <v>7244759</v>
      </c>
      <c r="I31" s="59">
        <v>8972971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8972971</v>
      </c>
      <c r="W31" s="59">
        <v>62351332</v>
      </c>
      <c r="X31" s="59">
        <v>-53378361</v>
      </c>
      <c r="Y31" s="60">
        <v>-85.61</v>
      </c>
      <c r="Z31" s="61">
        <v>249405329</v>
      </c>
    </row>
    <row r="32" spans="1:26" ht="13.5">
      <c r="A32" s="69" t="s">
        <v>50</v>
      </c>
      <c r="B32" s="21">
        <f>SUM(B28:B31)</f>
        <v>2370436997</v>
      </c>
      <c r="C32" s="21">
        <f>SUM(C28:C31)</f>
        <v>0</v>
      </c>
      <c r="D32" s="98">
        <f aca="true" t="shared" si="5" ref="D32:Z32">SUM(D28:D31)</f>
        <v>2980932710</v>
      </c>
      <c r="E32" s="99">
        <f t="shared" si="5"/>
        <v>2980932710</v>
      </c>
      <c r="F32" s="99">
        <f t="shared" si="5"/>
        <v>27723489</v>
      </c>
      <c r="G32" s="99">
        <f t="shared" si="5"/>
        <v>101727618</v>
      </c>
      <c r="H32" s="99">
        <f t="shared" si="5"/>
        <v>158071302</v>
      </c>
      <c r="I32" s="99">
        <f t="shared" si="5"/>
        <v>287522409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287522409</v>
      </c>
      <c r="W32" s="99">
        <f t="shared" si="5"/>
        <v>745233177</v>
      </c>
      <c r="X32" s="99">
        <f t="shared" si="5"/>
        <v>-457710768</v>
      </c>
      <c r="Y32" s="100">
        <f>+IF(W32&lt;&gt;0,(X32/W32)*100,0)</f>
        <v>-61.41846366026723</v>
      </c>
      <c r="Z32" s="101">
        <f t="shared" si="5"/>
        <v>2980932710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6767395717</v>
      </c>
      <c r="E35" s="59">
        <v>6767395717</v>
      </c>
      <c r="F35" s="59">
        <v>7009013075</v>
      </c>
      <c r="G35" s="59">
        <v>8437208811</v>
      </c>
      <c r="H35" s="59">
        <v>7982180347</v>
      </c>
      <c r="I35" s="59">
        <v>7982180347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7982180347</v>
      </c>
      <c r="W35" s="59">
        <v>1691848929</v>
      </c>
      <c r="X35" s="59">
        <v>6290331418</v>
      </c>
      <c r="Y35" s="60">
        <v>371.8</v>
      </c>
      <c r="Z35" s="61">
        <v>6767395717</v>
      </c>
    </row>
    <row r="36" spans="1:26" ht="13.5">
      <c r="A36" s="57" t="s">
        <v>53</v>
      </c>
      <c r="B36" s="18">
        <v>0</v>
      </c>
      <c r="C36" s="18">
        <v>0</v>
      </c>
      <c r="D36" s="58">
        <v>49030986970</v>
      </c>
      <c r="E36" s="59">
        <v>49030986970</v>
      </c>
      <c r="F36" s="59">
        <v>43520634016</v>
      </c>
      <c r="G36" s="59">
        <v>43769224691</v>
      </c>
      <c r="H36" s="59">
        <v>43731912188</v>
      </c>
      <c r="I36" s="59">
        <v>43731912188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43731912188</v>
      </c>
      <c r="W36" s="59">
        <v>12257746743</v>
      </c>
      <c r="X36" s="59">
        <v>31474165445</v>
      </c>
      <c r="Y36" s="60">
        <v>256.77</v>
      </c>
      <c r="Z36" s="61">
        <v>49030986970</v>
      </c>
    </row>
    <row r="37" spans="1:26" ht="13.5">
      <c r="A37" s="57" t="s">
        <v>54</v>
      </c>
      <c r="B37" s="18">
        <v>0</v>
      </c>
      <c r="C37" s="18">
        <v>0</v>
      </c>
      <c r="D37" s="58">
        <v>4518132716</v>
      </c>
      <c r="E37" s="59">
        <v>4518132716</v>
      </c>
      <c r="F37" s="59">
        <v>3670152594</v>
      </c>
      <c r="G37" s="59">
        <v>4074835268</v>
      </c>
      <c r="H37" s="59">
        <v>3591953010</v>
      </c>
      <c r="I37" s="59">
        <v>3591953010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3591953010</v>
      </c>
      <c r="W37" s="59">
        <v>1129533179</v>
      </c>
      <c r="X37" s="59">
        <v>2462419831</v>
      </c>
      <c r="Y37" s="60">
        <v>218</v>
      </c>
      <c r="Z37" s="61">
        <v>4518132716</v>
      </c>
    </row>
    <row r="38" spans="1:26" ht="13.5">
      <c r="A38" s="57" t="s">
        <v>55</v>
      </c>
      <c r="B38" s="18">
        <v>0</v>
      </c>
      <c r="C38" s="18">
        <v>0</v>
      </c>
      <c r="D38" s="58">
        <v>7565414599</v>
      </c>
      <c r="E38" s="59">
        <v>7565414599</v>
      </c>
      <c r="F38" s="59">
        <v>7209264865</v>
      </c>
      <c r="G38" s="59">
        <v>6692319261</v>
      </c>
      <c r="H38" s="59">
        <v>6688503983</v>
      </c>
      <c r="I38" s="59">
        <v>6688503983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6688503983</v>
      </c>
      <c r="W38" s="59">
        <v>1891353650</v>
      </c>
      <c r="X38" s="59">
        <v>4797150333</v>
      </c>
      <c r="Y38" s="60">
        <v>253.64</v>
      </c>
      <c r="Z38" s="61">
        <v>7565414599</v>
      </c>
    </row>
    <row r="39" spans="1:26" ht="13.5">
      <c r="A39" s="57" t="s">
        <v>56</v>
      </c>
      <c r="B39" s="18">
        <v>0</v>
      </c>
      <c r="C39" s="18">
        <v>0</v>
      </c>
      <c r="D39" s="58">
        <v>43714835372</v>
      </c>
      <c r="E39" s="59">
        <v>43714835372</v>
      </c>
      <c r="F39" s="59">
        <v>39650229632</v>
      </c>
      <c r="G39" s="59">
        <v>41439278973</v>
      </c>
      <c r="H39" s="59">
        <v>41433635542</v>
      </c>
      <c r="I39" s="59">
        <v>41433635542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41433635542</v>
      </c>
      <c r="W39" s="59">
        <v>10928708843</v>
      </c>
      <c r="X39" s="59">
        <v>30504926699</v>
      </c>
      <c r="Y39" s="60">
        <v>279.13</v>
      </c>
      <c r="Z39" s="61">
        <v>43714835372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3275662103</v>
      </c>
      <c r="E42" s="59">
        <v>3275662103</v>
      </c>
      <c r="F42" s="59">
        <v>-307734681</v>
      </c>
      <c r="G42" s="59">
        <v>254150367</v>
      </c>
      <c r="H42" s="59">
        <v>-262277663</v>
      </c>
      <c r="I42" s="59">
        <v>-315861977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-315861977</v>
      </c>
      <c r="W42" s="59">
        <v>870101321</v>
      </c>
      <c r="X42" s="59">
        <v>-1185963298</v>
      </c>
      <c r="Y42" s="60">
        <v>-136.3</v>
      </c>
      <c r="Z42" s="61">
        <v>3275662103</v>
      </c>
    </row>
    <row r="43" spans="1:26" ht="13.5">
      <c r="A43" s="57" t="s">
        <v>59</v>
      </c>
      <c r="B43" s="18">
        <v>0</v>
      </c>
      <c r="C43" s="18">
        <v>0</v>
      </c>
      <c r="D43" s="58">
        <v>-2867367376</v>
      </c>
      <c r="E43" s="59">
        <v>-2867367376</v>
      </c>
      <c r="F43" s="59">
        <v>-7936429</v>
      </c>
      <c r="G43" s="59">
        <v>-154987753</v>
      </c>
      <c r="H43" s="59">
        <v>-153474813</v>
      </c>
      <c r="I43" s="59">
        <v>-316398995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-316398995</v>
      </c>
      <c r="W43" s="59">
        <v>-166463741</v>
      </c>
      <c r="X43" s="59">
        <v>-149935254</v>
      </c>
      <c r="Y43" s="60">
        <v>90.07</v>
      </c>
      <c r="Z43" s="61">
        <v>-2867367376</v>
      </c>
    </row>
    <row r="44" spans="1:26" ht="13.5">
      <c r="A44" s="57" t="s">
        <v>60</v>
      </c>
      <c r="B44" s="18">
        <v>0</v>
      </c>
      <c r="C44" s="18">
        <v>0</v>
      </c>
      <c r="D44" s="58">
        <v>247038852</v>
      </c>
      <c r="E44" s="59">
        <v>247038852</v>
      </c>
      <c r="F44" s="59">
        <v>3169242</v>
      </c>
      <c r="G44" s="59">
        <v>954077</v>
      </c>
      <c r="H44" s="59">
        <v>170729</v>
      </c>
      <c r="I44" s="59">
        <v>4294048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4294048</v>
      </c>
      <c r="W44" s="59">
        <v>-12070125</v>
      </c>
      <c r="X44" s="59">
        <v>16364173</v>
      </c>
      <c r="Y44" s="60">
        <v>-135.58</v>
      </c>
      <c r="Z44" s="61">
        <v>247038852</v>
      </c>
    </row>
    <row r="45" spans="1:26" ht="13.5">
      <c r="A45" s="69" t="s">
        <v>61</v>
      </c>
      <c r="B45" s="21">
        <v>0</v>
      </c>
      <c r="C45" s="21">
        <v>0</v>
      </c>
      <c r="D45" s="98">
        <v>3637717194</v>
      </c>
      <c r="E45" s="99">
        <v>3637717194</v>
      </c>
      <c r="F45" s="99">
        <v>4193667174</v>
      </c>
      <c r="G45" s="99">
        <v>4293783865</v>
      </c>
      <c r="H45" s="99">
        <v>3878202118</v>
      </c>
      <c r="I45" s="99">
        <v>3878202118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3878202118</v>
      </c>
      <c r="W45" s="99">
        <v>3673951070</v>
      </c>
      <c r="X45" s="99">
        <v>204251048</v>
      </c>
      <c r="Y45" s="100">
        <v>5.56</v>
      </c>
      <c r="Z45" s="101">
        <v>3637717194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1676668695</v>
      </c>
      <c r="C49" s="51">
        <v>0</v>
      </c>
      <c r="D49" s="128">
        <v>552674414</v>
      </c>
      <c r="E49" s="53">
        <v>350295719</v>
      </c>
      <c r="F49" s="53">
        <v>0</v>
      </c>
      <c r="G49" s="53">
        <v>0</v>
      </c>
      <c r="H49" s="53">
        <v>0</v>
      </c>
      <c r="I49" s="53">
        <v>307872218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249735150</v>
      </c>
      <c r="W49" s="53">
        <v>256250513</v>
      </c>
      <c r="X49" s="53">
        <v>1517801190</v>
      </c>
      <c r="Y49" s="53">
        <v>4968022055</v>
      </c>
      <c r="Z49" s="129">
        <v>9879319954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1864495992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1864495992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92.96776309403934</v>
      </c>
      <c r="E58" s="7">
        <f t="shared" si="6"/>
        <v>92.96776309403934</v>
      </c>
      <c r="F58" s="7">
        <f t="shared" si="6"/>
        <v>55.82937656149842</v>
      </c>
      <c r="G58" s="7">
        <f t="shared" si="6"/>
        <v>143.22858279265367</v>
      </c>
      <c r="H58" s="7">
        <f t="shared" si="6"/>
        <v>100</v>
      </c>
      <c r="I58" s="7">
        <f t="shared" si="6"/>
        <v>100.00000005381462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100.00000005381462</v>
      </c>
      <c r="W58" s="7">
        <f t="shared" si="6"/>
        <v>97.66663731612717</v>
      </c>
      <c r="X58" s="7">
        <f t="shared" si="6"/>
        <v>0</v>
      </c>
      <c r="Y58" s="7">
        <f t="shared" si="6"/>
        <v>0</v>
      </c>
      <c r="Z58" s="8">
        <f t="shared" si="6"/>
        <v>92.96776309403934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92.86781046310502</v>
      </c>
      <c r="E59" s="10">
        <f t="shared" si="7"/>
        <v>92.86781046310502</v>
      </c>
      <c r="F59" s="10">
        <f t="shared" si="7"/>
        <v>100</v>
      </c>
      <c r="G59" s="10">
        <f t="shared" si="7"/>
        <v>67.92787333429156</v>
      </c>
      <c r="H59" s="10">
        <f t="shared" si="7"/>
        <v>83.46118030235593</v>
      </c>
      <c r="I59" s="10">
        <f t="shared" si="7"/>
        <v>84.86528650761129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84.86528650761129</v>
      </c>
      <c r="W59" s="10">
        <f t="shared" si="7"/>
        <v>94.71832901258651</v>
      </c>
      <c r="X59" s="10">
        <f t="shared" si="7"/>
        <v>0</v>
      </c>
      <c r="Y59" s="10">
        <f t="shared" si="7"/>
        <v>0</v>
      </c>
      <c r="Z59" s="11">
        <f t="shared" si="7"/>
        <v>92.86781046310502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92.90186055287634</v>
      </c>
      <c r="E60" s="13">
        <f t="shared" si="7"/>
        <v>92.90186055287634</v>
      </c>
      <c r="F60" s="13">
        <f t="shared" si="7"/>
        <v>44.20252747296195</v>
      </c>
      <c r="G60" s="13">
        <f t="shared" si="7"/>
        <v>158.3043210559838</v>
      </c>
      <c r="H60" s="13">
        <f t="shared" si="7"/>
        <v>103.18487340408188</v>
      </c>
      <c r="I60" s="13">
        <f t="shared" si="7"/>
        <v>103.14651115791426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103.14651115791426</v>
      </c>
      <c r="W60" s="13">
        <f t="shared" si="7"/>
        <v>98.28412211955772</v>
      </c>
      <c r="X60" s="13">
        <f t="shared" si="7"/>
        <v>0</v>
      </c>
      <c r="Y60" s="13">
        <f t="shared" si="7"/>
        <v>0</v>
      </c>
      <c r="Z60" s="14">
        <f t="shared" si="7"/>
        <v>92.90186055287634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92.81966385825659</v>
      </c>
      <c r="E61" s="13">
        <f t="shared" si="7"/>
        <v>92.81966385825659</v>
      </c>
      <c r="F61" s="13">
        <f t="shared" si="7"/>
        <v>33.974671172523706</v>
      </c>
      <c r="G61" s="13">
        <f t="shared" si="7"/>
        <v>158.05829873001656</v>
      </c>
      <c r="H61" s="13">
        <f t="shared" si="7"/>
        <v>100</v>
      </c>
      <c r="I61" s="13">
        <f t="shared" si="7"/>
        <v>100.00000005903291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100.00000005903291</v>
      </c>
      <c r="W61" s="13">
        <f t="shared" si="7"/>
        <v>107.76286388356952</v>
      </c>
      <c r="X61" s="13">
        <f t="shared" si="7"/>
        <v>0</v>
      </c>
      <c r="Y61" s="13">
        <f t="shared" si="7"/>
        <v>0</v>
      </c>
      <c r="Z61" s="14">
        <f t="shared" si="7"/>
        <v>92.81966385825659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92.99999995105789</v>
      </c>
      <c r="E62" s="13">
        <f t="shared" si="7"/>
        <v>92.99999995105789</v>
      </c>
      <c r="F62" s="13">
        <f t="shared" si="7"/>
        <v>57.41615480937071</v>
      </c>
      <c r="G62" s="13">
        <f t="shared" si="7"/>
        <v>171.2261277106699</v>
      </c>
      <c r="H62" s="13">
        <f t="shared" si="7"/>
        <v>112.60004656134979</v>
      </c>
      <c r="I62" s="13">
        <f t="shared" si="7"/>
        <v>112.81558746436531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112.81558746436531</v>
      </c>
      <c r="W62" s="13">
        <f t="shared" si="7"/>
        <v>68.74346660743977</v>
      </c>
      <c r="X62" s="13">
        <f t="shared" si="7"/>
        <v>0</v>
      </c>
      <c r="Y62" s="13">
        <f t="shared" si="7"/>
        <v>0</v>
      </c>
      <c r="Z62" s="14">
        <f t="shared" si="7"/>
        <v>92.99999995105789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93.0000001807934</v>
      </c>
      <c r="E63" s="13">
        <f t="shared" si="7"/>
        <v>93.0000001807934</v>
      </c>
      <c r="F63" s="13">
        <f t="shared" si="7"/>
        <v>68.53531901347866</v>
      </c>
      <c r="G63" s="13">
        <f t="shared" si="7"/>
        <v>191.20802627100664</v>
      </c>
      <c r="H63" s="13">
        <f t="shared" si="7"/>
        <v>126.76424719870825</v>
      </c>
      <c r="I63" s="13">
        <f t="shared" si="7"/>
        <v>127.39060114219647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127.39060114219647</v>
      </c>
      <c r="W63" s="13">
        <f t="shared" si="7"/>
        <v>75.60206975448305</v>
      </c>
      <c r="X63" s="13">
        <f t="shared" si="7"/>
        <v>0</v>
      </c>
      <c r="Y63" s="13">
        <f t="shared" si="7"/>
        <v>0</v>
      </c>
      <c r="Z63" s="14">
        <f t="shared" si="7"/>
        <v>93.0000001807934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93.0000000801518</v>
      </c>
      <c r="E64" s="13">
        <f t="shared" si="7"/>
        <v>93.0000000801518</v>
      </c>
      <c r="F64" s="13">
        <f t="shared" si="7"/>
        <v>100</v>
      </c>
      <c r="G64" s="13">
        <f t="shared" si="7"/>
        <v>100.00000138263947</v>
      </c>
      <c r="H64" s="13">
        <f t="shared" si="7"/>
        <v>100</v>
      </c>
      <c r="I64" s="13">
        <f t="shared" si="7"/>
        <v>100.00000036115493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100.00000036115493</v>
      </c>
      <c r="W64" s="13">
        <f t="shared" si="7"/>
        <v>86.52583410542165</v>
      </c>
      <c r="X64" s="13">
        <f t="shared" si="7"/>
        <v>0</v>
      </c>
      <c r="Y64" s="13">
        <f t="shared" si="7"/>
        <v>0</v>
      </c>
      <c r="Z64" s="14">
        <f t="shared" si="7"/>
        <v>93.0000000801518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99.99999856676042</v>
      </c>
      <c r="E65" s="13">
        <f t="shared" si="7"/>
        <v>99.99999856676042</v>
      </c>
      <c r="F65" s="13">
        <f t="shared" si="7"/>
        <v>100</v>
      </c>
      <c r="G65" s="13">
        <f t="shared" si="7"/>
        <v>99.99998340120855</v>
      </c>
      <c r="H65" s="13">
        <f t="shared" si="7"/>
        <v>99.9999767030751</v>
      </c>
      <c r="I65" s="13">
        <f t="shared" si="7"/>
        <v>99.9999866292589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99.9999866292589</v>
      </c>
      <c r="W65" s="13">
        <f t="shared" si="7"/>
        <v>99.95999541821988</v>
      </c>
      <c r="X65" s="13">
        <f t="shared" si="7"/>
        <v>0</v>
      </c>
      <c r="Y65" s="13">
        <f t="shared" si="7"/>
        <v>0</v>
      </c>
      <c r="Z65" s="14">
        <f t="shared" si="7"/>
        <v>99.99999856676042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100.00000148726569</v>
      </c>
      <c r="E66" s="16">
        <f t="shared" si="7"/>
        <v>100.00000148726569</v>
      </c>
      <c r="F66" s="16">
        <f t="shared" si="7"/>
        <v>99.99999614751547</v>
      </c>
      <c r="G66" s="16">
        <f t="shared" si="7"/>
        <v>100.00000326814967</v>
      </c>
      <c r="H66" s="16">
        <f t="shared" si="7"/>
        <v>100.00000320537887</v>
      </c>
      <c r="I66" s="16">
        <f t="shared" si="7"/>
        <v>100.00000113955974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100.00000113955974</v>
      </c>
      <c r="W66" s="16">
        <f t="shared" si="7"/>
        <v>99.96000048544352</v>
      </c>
      <c r="X66" s="16">
        <f t="shared" si="7"/>
        <v>0</v>
      </c>
      <c r="Y66" s="16">
        <f t="shared" si="7"/>
        <v>0</v>
      </c>
      <c r="Z66" s="17">
        <f t="shared" si="7"/>
        <v>100.00000148726569</v>
      </c>
    </row>
    <row r="67" spans="1:26" ht="13.5" hidden="1">
      <c r="A67" s="40" t="s">
        <v>101</v>
      </c>
      <c r="B67" s="23">
        <v>17249197556</v>
      </c>
      <c r="C67" s="23"/>
      <c r="D67" s="24">
        <v>19896601888</v>
      </c>
      <c r="E67" s="25">
        <v>19896601888</v>
      </c>
      <c r="F67" s="25">
        <v>1813818680</v>
      </c>
      <c r="G67" s="25">
        <v>1853345565</v>
      </c>
      <c r="H67" s="25">
        <v>1907529794</v>
      </c>
      <c r="I67" s="25">
        <v>5574694039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5574694039</v>
      </c>
      <c r="W67" s="25">
        <v>4974150474</v>
      </c>
      <c r="X67" s="25"/>
      <c r="Y67" s="24"/>
      <c r="Z67" s="26">
        <v>19896601888</v>
      </c>
    </row>
    <row r="68" spans="1:26" ht="13.5" hidden="1">
      <c r="A68" s="36" t="s">
        <v>31</v>
      </c>
      <c r="B68" s="18">
        <v>2970180446</v>
      </c>
      <c r="C68" s="18"/>
      <c r="D68" s="19">
        <v>3540276863</v>
      </c>
      <c r="E68" s="20">
        <v>3540276863</v>
      </c>
      <c r="F68" s="20">
        <v>351998844</v>
      </c>
      <c r="G68" s="20">
        <v>289417621</v>
      </c>
      <c r="H68" s="20">
        <v>302979807</v>
      </c>
      <c r="I68" s="20">
        <v>944396272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944396272</v>
      </c>
      <c r="W68" s="20">
        <v>885069216</v>
      </c>
      <c r="X68" s="20"/>
      <c r="Y68" s="19"/>
      <c r="Z68" s="22">
        <v>3540276863</v>
      </c>
    </row>
    <row r="69" spans="1:26" ht="13.5" hidden="1">
      <c r="A69" s="37" t="s">
        <v>32</v>
      </c>
      <c r="B69" s="18">
        <v>14021312311</v>
      </c>
      <c r="C69" s="18"/>
      <c r="D69" s="19">
        <v>16154612579</v>
      </c>
      <c r="E69" s="20">
        <v>16154612579</v>
      </c>
      <c r="F69" s="20">
        <v>1435862561</v>
      </c>
      <c r="G69" s="20">
        <v>1533329590</v>
      </c>
      <c r="H69" s="20">
        <v>1573352427</v>
      </c>
      <c r="I69" s="20">
        <v>4542544578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4542544578</v>
      </c>
      <c r="W69" s="20">
        <v>4038653146</v>
      </c>
      <c r="X69" s="20"/>
      <c r="Y69" s="19"/>
      <c r="Z69" s="22">
        <v>16154612579</v>
      </c>
    </row>
    <row r="70" spans="1:26" ht="13.5" hidden="1">
      <c r="A70" s="38" t="s">
        <v>95</v>
      </c>
      <c r="B70" s="18">
        <v>9936903464</v>
      </c>
      <c r="C70" s="18"/>
      <c r="D70" s="19">
        <v>11499684927</v>
      </c>
      <c r="E70" s="20">
        <v>11499684927</v>
      </c>
      <c r="F70" s="20">
        <v>1042159414</v>
      </c>
      <c r="G70" s="20">
        <v>1185169385</v>
      </c>
      <c r="H70" s="20">
        <v>1160612017</v>
      </c>
      <c r="I70" s="20">
        <v>3387940816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3387940816</v>
      </c>
      <c r="W70" s="20">
        <v>2874921232</v>
      </c>
      <c r="X70" s="20"/>
      <c r="Y70" s="19"/>
      <c r="Z70" s="22">
        <v>11499684927</v>
      </c>
    </row>
    <row r="71" spans="1:26" ht="13.5" hidden="1">
      <c r="A71" s="38" t="s">
        <v>96</v>
      </c>
      <c r="B71" s="18">
        <v>2246829227</v>
      </c>
      <c r="C71" s="18"/>
      <c r="D71" s="19">
        <v>2574470282</v>
      </c>
      <c r="E71" s="20">
        <v>2574470282</v>
      </c>
      <c r="F71" s="20">
        <v>211124274</v>
      </c>
      <c r="G71" s="20">
        <v>201083825</v>
      </c>
      <c r="H71" s="20">
        <v>228494235</v>
      </c>
      <c r="I71" s="20">
        <v>640702334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640702334</v>
      </c>
      <c r="W71" s="20">
        <v>643617571</v>
      </c>
      <c r="X71" s="20"/>
      <c r="Y71" s="19"/>
      <c r="Z71" s="22">
        <v>2574470282</v>
      </c>
    </row>
    <row r="72" spans="1:26" ht="13.5" hidden="1">
      <c r="A72" s="38" t="s">
        <v>97</v>
      </c>
      <c r="B72" s="18">
        <v>771738638</v>
      </c>
      <c r="C72" s="18"/>
      <c r="D72" s="19">
        <v>862863308</v>
      </c>
      <c r="E72" s="20">
        <v>862863308</v>
      </c>
      <c r="F72" s="20">
        <v>73673094</v>
      </c>
      <c r="G72" s="20">
        <v>68726411</v>
      </c>
      <c r="H72" s="20">
        <v>79654413</v>
      </c>
      <c r="I72" s="20">
        <v>222053918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222053918</v>
      </c>
      <c r="W72" s="20">
        <v>215715827</v>
      </c>
      <c r="X72" s="20"/>
      <c r="Y72" s="19"/>
      <c r="Z72" s="22">
        <v>862863308</v>
      </c>
    </row>
    <row r="73" spans="1:26" ht="13.5" hidden="1">
      <c r="A73" s="38" t="s">
        <v>98</v>
      </c>
      <c r="B73" s="18">
        <v>999953486</v>
      </c>
      <c r="C73" s="18"/>
      <c r="D73" s="19">
        <v>1147822056</v>
      </c>
      <c r="E73" s="20">
        <v>1147822056</v>
      </c>
      <c r="F73" s="20">
        <v>104264692</v>
      </c>
      <c r="G73" s="20">
        <v>72325434</v>
      </c>
      <c r="H73" s="20">
        <v>100299350</v>
      </c>
      <c r="I73" s="20">
        <v>276889476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276889476</v>
      </c>
      <c r="W73" s="20">
        <v>286955514</v>
      </c>
      <c r="X73" s="20"/>
      <c r="Y73" s="19"/>
      <c r="Z73" s="22">
        <v>1147822056</v>
      </c>
    </row>
    <row r="74" spans="1:26" ht="13.5" hidden="1">
      <c r="A74" s="38" t="s">
        <v>99</v>
      </c>
      <c r="B74" s="18">
        <v>65887496</v>
      </c>
      <c r="C74" s="18"/>
      <c r="D74" s="19">
        <v>69772006</v>
      </c>
      <c r="E74" s="20">
        <v>69772006</v>
      </c>
      <c r="F74" s="20">
        <v>4641087</v>
      </c>
      <c r="G74" s="20">
        <v>6024535</v>
      </c>
      <c r="H74" s="20">
        <v>4292412</v>
      </c>
      <c r="I74" s="20">
        <v>14958034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14958034</v>
      </c>
      <c r="W74" s="20">
        <v>17443002</v>
      </c>
      <c r="X74" s="20"/>
      <c r="Y74" s="19"/>
      <c r="Z74" s="22">
        <v>69772006</v>
      </c>
    </row>
    <row r="75" spans="1:26" ht="13.5" hidden="1">
      <c r="A75" s="39" t="s">
        <v>100</v>
      </c>
      <c r="B75" s="27">
        <v>257704799</v>
      </c>
      <c r="C75" s="27"/>
      <c r="D75" s="28">
        <v>201712446</v>
      </c>
      <c r="E75" s="29">
        <v>201712446</v>
      </c>
      <c r="F75" s="29">
        <v>25957275</v>
      </c>
      <c r="G75" s="29">
        <v>30598354</v>
      </c>
      <c r="H75" s="29">
        <v>31197560</v>
      </c>
      <c r="I75" s="29">
        <v>87753189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87753189</v>
      </c>
      <c r="W75" s="29">
        <v>50428112</v>
      </c>
      <c r="X75" s="29"/>
      <c r="Y75" s="28"/>
      <c r="Z75" s="30">
        <v>201712446</v>
      </c>
    </row>
    <row r="76" spans="1:26" ht="13.5" hidden="1">
      <c r="A76" s="41" t="s">
        <v>102</v>
      </c>
      <c r="B76" s="31"/>
      <c r="C76" s="31"/>
      <c r="D76" s="32">
        <v>18497425707</v>
      </c>
      <c r="E76" s="33">
        <v>18497425707</v>
      </c>
      <c r="F76" s="33">
        <v>1012643661</v>
      </c>
      <c r="G76" s="33">
        <v>2654520587</v>
      </c>
      <c r="H76" s="33">
        <v>1907529794</v>
      </c>
      <c r="I76" s="33">
        <v>5574694042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5574694042</v>
      </c>
      <c r="W76" s="33">
        <v>4858085503</v>
      </c>
      <c r="X76" s="33"/>
      <c r="Y76" s="32"/>
      <c r="Z76" s="34">
        <v>18497425707</v>
      </c>
    </row>
    <row r="77" spans="1:26" ht="13.5" hidden="1">
      <c r="A77" s="36" t="s">
        <v>31</v>
      </c>
      <c r="B77" s="18"/>
      <c r="C77" s="18"/>
      <c r="D77" s="19">
        <v>3287777607</v>
      </c>
      <c r="E77" s="20">
        <v>3287777607</v>
      </c>
      <c r="F77" s="20">
        <v>351998844</v>
      </c>
      <c r="G77" s="20">
        <v>196595235</v>
      </c>
      <c r="H77" s="20">
        <v>252870523</v>
      </c>
      <c r="I77" s="20">
        <v>801464602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801464602</v>
      </c>
      <c r="W77" s="20">
        <v>838322772</v>
      </c>
      <c r="X77" s="20"/>
      <c r="Y77" s="19"/>
      <c r="Z77" s="22">
        <v>3287777607</v>
      </c>
    </row>
    <row r="78" spans="1:26" ht="13.5" hidden="1">
      <c r="A78" s="37" t="s">
        <v>32</v>
      </c>
      <c r="B78" s="18"/>
      <c r="C78" s="18"/>
      <c r="D78" s="19">
        <v>15007935651</v>
      </c>
      <c r="E78" s="20">
        <v>15007935651</v>
      </c>
      <c r="F78" s="20">
        <v>634687543</v>
      </c>
      <c r="G78" s="20">
        <v>2427326997</v>
      </c>
      <c r="H78" s="20">
        <v>1623461710</v>
      </c>
      <c r="I78" s="20">
        <v>4685476250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4685476250</v>
      </c>
      <c r="W78" s="20">
        <v>3969354790</v>
      </c>
      <c r="X78" s="20"/>
      <c r="Y78" s="19"/>
      <c r="Z78" s="22">
        <v>15007935651</v>
      </c>
    </row>
    <row r="79" spans="1:26" ht="13.5" hidden="1">
      <c r="A79" s="38" t="s">
        <v>95</v>
      </c>
      <c r="B79" s="18"/>
      <c r="C79" s="18"/>
      <c r="D79" s="19">
        <v>10673968894</v>
      </c>
      <c r="E79" s="20">
        <v>10673968894</v>
      </c>
      <c r="F79" s="20">
        <v>354070234</v>
      </c>
      <c r="G79" s="20">
        <v>1873258567</v>
      </c>
      <c r="H79" s="20">
        <v>1160612017</v>
      </c>
      <c r="I79" s="20">
        <v>3387940818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3387940818</v>
      </c>
      <c r="W79" s="20">
        <v>3098097454</v>
      </c>
      <c r="X79" s="20"/>
      <c r="Y79" s="19"/>
      <c r="Z79" s="22">
        <v>10673968894</v>
      </c>
    </row>
    <row r="80" spans="1:26" ht="13.5" hidden="1">
      <c r="A80" s="38" t="s">
        <v>96</v>
      </c>
      <c r="B80" s="18"/>
      <c r="C80" s="18"/>
      <c r="D80" s="19">
        <v>2394257361</v>
      </c>
      <c r="E80" s="20">
        <v>2394257361</v>
      </c>
      <c r="F80" s="20">
        <v>121219440</v>
      </c>
      <c r="G80" s="20">
        <v>344308047</v>
      </c>
      <c r="H80" s="20">
        <v>257284615</v>
      </c>
      <c r="I80" s="20">
        <v>722812102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722812102</v>
      </c>
      <c r="W80" s="20">
        <v>442445030</v>
      </c>
      <c r="X80" s="20"/>
      <c r="Y80" s="19"/>
      <c r="Z80" s="22">
        <v>2394257361</v>
      </c>
    </row>
    <row r="81" spans="1:26" ht="13.5" hidden="1">
      <c r="A81" s="38" t="s">
        <v>97</v>
      </c>
      <c r="B81" s="18"/>
      <c r="C81" s="18"/>
      <c r="D81" s="19">
        <v>802462878</v>
      </c>
      <c r="E81" s="20">
        <v>802462878</v>
      </c>
      <c r="F81" s="20">
        <v>50492090</v>
      </c>
      <c r="G81" s="20">
        <v>131410414</v>
      </c>
      <c r="H81" s="20">
        <v>100973317</v>
      </c>
      <c r="I81" s="20">
        <v>282875821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282875821</v>
      </c>
      <c r="W81" s="20">
        <v>163085630</v>
      </c>
      <c r="X81" s="20"/>
      <c r="Y81" s="19"/>
      <c r="Z81" s="22">
        <v>802462878</v>
      </c>
    </row>
    <row r="82" spans="1:26" ht="13.5" hidden="1">
      <c r="A82" s="38" t="s">
        <v>98</v>
      </c>
      <c r="B82" s="18"/>
      <c r="C82" s="18"/>
      <c r="D82" s="19">
        <v>1067474513</v>
      </c>
      <c r="E82" s="20">
        <v>1067474513</v>
      </c>
      <c r="F82" s="20">
        <v>104264692</v>
      </c>
      <c r="G82" s="20">
        <v>72325435</v>
      </c>
      <c r="H82" s="20">
        <v>100299350</v>
      </c>
      <c r="I82" s="20">
        <v>276889477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276889477</v>
      </c>
      <c r="W82" s="20">
        <v>248290652</v>
      </c>
      <c r="X82" s="20"/>
      <c r="Y82" s="19"/>
      <c r="Z82" s="22">
        <v>1067474513</v>
      </c>
    </row>
    <row r="83" spans="1:26" ht="13.5" hidden="1">
      <c r="A83" s="38" t="s">
        <v>99</v>
      </c>
      <c r="B83" s="18"/>
      <c r="C83" s="18"/>
      <c r="D83" s="19">
        <v>69772005</v>
      </c>
      <c r="E83" s="20">
        <v>69772005</v>
      </c>
      <c r="F83" s="20">
        <v>4641087</v>
      </c>
      <c r="G83" s="20">
        <v>6024534</v>
      </c>
      <c r="H83" s="20">
        <v>4292411</v>
      </c>
      <c r="I83" s="20">
        <v>14958032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14958032</v>
      </c>
      <c r="W83" s="20">
        <v>17436024</v>
      </c>
      <c r="X83" s="20"/>
      <c r="Y83" s="19"/>
      <c r="Z83" s="22">
        <v>69772005</v>
      </c>
    </row>
    <row r="84" spans="1:26" ht="13.5" hidden="1">
      <c r="A84" s="39" t="s">
        <v>100</v>
      </c>
      <c r="B84" s="27"/>
      <c r="C84" s="27"/>
      <c r="D84" s="28">
        <v>201712449</v>
      </c>
      <c r="E84" s="29">
        <v>201712449</v>
      </c>
      <c r="F84" s="29">
        <v>25957274</v>
      </c>
      <c r="G84" s="29">
        <v>30598355</v>
      </c>
      <c r="H84" s="29">
        <v>31197561</v>
      </c>
      <c r="I84" s="29">
        <v>87753190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87753190</v>
      </c>
      <c r="W84" s="29">
        <v>50407941</v>
      </c>
      <c r="X84" s="29"/>
      <c r="Y84" s="28"/>
      <c r="Z84" s="30">
        <v>201712449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6486614000</v>
      </c>
      <c r="E5" s="59">
        <v>6486614000</v>
      </c>
      <c r="F5" s="59">
        <v>282537979</v>
      </c>
      <c r="G5" s="59">
        <v>356570629</v>
      </c>
      <c r="H5" s="59">
        <v>1214395891</v>
      </c>
      <c r="I5" s="59">
        <v>1853504499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1853504499</v>
      </c>
      <c r="W5" s="59">
        <v>1621653500</v>
      </c>
      <c r="X5" s="59">
        <v>231850999</v>
      </c>
      <c r="Y5" s="60">
        <v>14.3</v>
      </c>
      <c r="Z5" s="61">
        <v>6486614000</v>
      </c>
    </row>
    <row r="6" spans="1:26" ht="13.5">
      <c r="A6" s="57" t="s">
        <v>32</v>
      </c>
      <c r="B6" s="18">
        <v>0</v>
      </c>
      <c r="C6" s="18">
        <v>0</v>
      </c>
      <c r="D6" s="58">
        <v>21433468400</v>
      </c>
      <c r="E6" s="59">
        <v>21433468400</v>
      </c>
      <c r="F6" s="59">
        <v>1500913478</v>
      </c>
      <c r="G6" s="59">
        <v>1742703979</v>
      </c>
      <c r="H6" s="59">
        <v>1752017418</v>
      </c>
      <c r="I6" s="59">
        <v>4995634875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4995634875</v>
      </c>
      <c r="W6" s="59">
        <v>5358367100</v>
      </c>
      <c r="X6" s="59">
        <v>-362732225</v>
      </c>
      <c r="Y6" s="60">
        <v>-6.77</v>
      </c>
      <c r="Z6" s="61">
        <v>21433468400</v>
      </c>
    </row>
    <row r="7" spans="1:26" ht="13.5">
      <c r="A7" s="57" t="s">
        <v>33</v>
      </c>
      <c r="B7" s="18">
        <v>0</v>
      </c>
      <c r="C7" s="18">
        <v>0</v>
      </c>
      <c r="D7" s="58">
        <v>306055000</v>
      </c>
      <c r="E7" s="59">
        <v>306055000</v>
      </c>
      <c r="F7" s="59">
        <v>20656787</v>
      </c>
      <c r="G7" s="59">
        <v>8261636</v>
      </c>
      <c r="H7" s="59">
        <v>33452756</v>
      </c>
      <c r="I7" s="59">
        <v>62371179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62371179</v>
      </c>
      <c r="W7" s="59">
        <v>76513750</v>
      </c>
      <c r="X7" s="59">
        <v>-14142571</v>
      </c>
      <c r="Y7" s="60">
        <v>-18.48</v>
      </c>
      <c r="Z7" s="61">
        <v>306055000</v>
      </c>
    </row>
    <row r="8" spans="1:26" ht="13.5">
      <c r="A8" s="57" t="s">
        <v>34</v>
      </c>
      <c r="B8" s="18">
        <v>0</v>
      </c>
      <c r="C8" s="18">
        <v>0</v>
      </c>
      <c r="D8" s="58">
        <v>5146290000</v>
      </c>
      <c r="E8" s="59">
        <v>5146290000</v>
      </c>
      <c r="F8" s="59">
        <v>224853675</v>
      </c>
      <c r="G8" s="59">
        <v>631080242</v>
      </c>
      <c r="H8" s="59">
        <v>387116204</v>
      </c>
      <c r="I8" s="59">
        <v>1243050121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1243050121</v>
      </c>
      <c r="W8" s="59">
        <v>1286572500</v>
      </c>
      <c r="X8" s="59">
        <v>-43522379</v>
      </c>
      <c r="Y8" s="60">
        <v>-3.38</v>
      </c>
      <c r="Z8" s="61">
        <v>5146290000</v>
      </c>
    </row>
    <row r="9" spans="1:26" ht="13.5">
      <c r="A9" s="57" t="s">
        <v>35</v>
      </c>
      <c r="B9" s="18">
        <v>0</v>
      </c>
      <c r="C9" s="18">
        <v>0</v>
      </c>
      <c r="D9" s="58">
        <v>3397616600</v>
      </c>
      <c r="E9" s="59">
        <v>3397616600</v>
      </c>
      <c r="F9" s="59">
        <v>193344658</v>
      </c>
      <c r="G9" s="59">
        <v>240212552</v>
      </c>
      <c r="H9" s="59">
        <v>196750126</v>
      </c>
      <c r="I9" s="59">
        <v>630307336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630307336</v>
      </c>
      <c r="W9" s="59">
        <v>849404150</v>
      </c>
      <c r="X9" s="59">
        <v>-219096814</v>
      </c>
      <c r="Y9" s="60">
        <v>-25.79</v>
      </c>
      <c r="Z9" s="61">
        <v>3397616600</v>
      </c>
    </row>
    <row r="10" spans="1:26" ht="25.5">
      <c r="A10" s="62" t="s">
        <v>87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36770044000</v>
      </c>
      <c r="E10" s="65">
        <f t="shared" si="0"/>
        <v>36770044000</v>
      </c>
      <c r="F10" s="65">
        <f t="shared" si="0"/>
        <v>2222306577</v>
      </c>
      <c r="G10" s="65">
        <f t="shared" si="0"/>
        <v>2978829038</v>
      </c>
      <c r="H10" s="65">
        <f t="shared" si="0"/>
        <v>3583732395</v>
      </c>
      <c r="I10" s="65">
        <f t="shared" si="0"/>
        <v>8784868010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8784868010</v>
      </c>
      <c r="W10" s="65">
        <f t="shared" si="0"/>
        <v>9192511000</v>
      </c>
      <c r="X10" s="65">
        <f t="shared" si="0"/>
        <v>-407642990</v>
      </c>
      <c r="Y10" s="66">
        <f>+IF(W10&lt;&gt;0,(X10/W10)*100,0)</f>
        <v>-4.434511854269198</v>
      </c>
      <c r="Z10" s="67">
        <f t="shared" si="0"/>
        <v>36770044000</v>
      </c>
    </row>
    <row r="11" spans="1:26" ht="13.5">
      <c r="A11" s="57" t="s">
        <v>36</v>
      </c>
      <c r="B11" s="18">
        <v>0</v>
      </c>
      <c r="C11" s="18">
        <v>0</v>
      </c>
      <c r="D11" s="58">
        <v>8155691063</v>
      </c>
      <c r="E11" s="59">
        <v>8155691063</v>
      </c>
      <c r="F11" s="59">
        <v>629476935</v>
      </c>
      <c r="G11" s="59">
        <v>645836229</v>
      </c>
      <c r="H11" s="59">
        <v>669506889</v>
      </c>
      <c r="I11" s="59">
        <v>1944820053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1944820053</v>
      </c>
      <c r="W11" s="59">
        <v>2038922766</v>
      </c>
      <c r="X11" s="59">
        <v>-94102713</v>
      </c>
      <c r="Y11" s="60">
        <v>-4.62</v>
      </c>
      <c r="Z11" s="61">
        <v>8155691063</v>
      </c>
    </row>
    <row r="12" spans="1:26" ht="13.5">
      <c r="A12" s="57" t="s">
        <v>37</v>
      </c>
      <c r="B12" s="18">
        <v>0</v>
      </c>
      <c r="C12" s="18">
        <v>0</v>
      </c>
      <c r="D12" s="58">
        <v>124154000</v>
      </c>
      <c r="E12" s="59">
        <v>124154000</v>
      </c>
      <c r="F12" s="59">
        <v>10430080</v>
      </c>
      <c r="G12" s="59">
        <v>9378866</v>
      </c>
      <c r="H12" s="59">
        <v>9418369</v>
      </c>
      <c r="I12" s="59">
        <v>29227315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29227315</v>
      </c>
      <c r="W12" s="59">
        <v>31038500</v>
      </c>
      <c r="X12" s="59">
        <v>-1811185</v>
      </c>
      <c r="Y12" s="60">
        <v>-5.84</v>
      </c>
      <c r="Z12" s="61">
        <v>124154000</v>
      </c>
    </row>
    <row r="13" spans="1:26" ht="13.5">
      <c r="A13" s="57" t="s">
        <v>88</v>
      </c>
      <c r="B13" s="18">
        <v>0</v>
      </c>
      <c r="C13" s="18">
        <v>0</v>
      </c>
      <c r="D13" s="58">
        <v>2345442990</v>
      </c>
      <c r="E13" s="59">
        <v>2345442990</v>
      </c>
      <c r="F13" s="59">
        <v>132948470</v>
      </c>
      <c r="G13" s="59">
        <v>132721725</v>
      </c>
      <c r="H13" s="59">
        <v>143137124</v>
      </c>
      <c r="I13" s="59">
        <v>408807319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408807319</v>
      </c>
      <c r="W13" s="59">
        <v>586360748</v>
      </c>
      <c r="X13" s="59">
        <v>-177553429</v>
      </c>
      <c r="Y13" s="60">
        <v>-30.28</v>
      </c>
      <c r="Z13" s="61">
        <v>2345442990</v>
      </c>
    </row>
    <row r="14" spans="1:26" ht="13.5">
      <c r="A14" s="57" t="s">
        <v>38</v>
      </c>
      <c r="B14" s="18">
        <v>0</v>
      </c>
      <c r="C14" s="18">
        <v>0</v>
      </c>
      <c r="D14" s="58">
        <v>1403071000</v>
      </c>
      <c r="E14" s="59">
        <v>1403071000</v>
      </c>
      <c r="F14" s="59">
        <v>117257774</v>
      </c>
      <c r="G14" s="59">
        <v>-11381798</v>
      </c>
      <c r="H14" s="59">
        <v>208024492</v>
      </c>
      <c r="I14" s="59">
        <v>313900468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313900468</v>
      </c>
      <c r="W14" s="59">
        <v>350767750</v>
      </c>
      <c r="X14" s="59">
        <v>-36867282</v>
      </c>
      <c r="Y14" s="60">
        <v>-10.51</v>
      </c>
      <c r="Z14" s="61">
        <v>1403071000</v>
      </c>
    </row>
    <row r="15" spans="1:26" ht="13.5">
      <c r="A15" s="57" t="s">
        <v>39</v>
      </c>
      <c r="B15" s="18">
        <v>0</v>
      </c>
      <c r="C15" s="18">
        <v>0</v>
      </c>
      <c r="D15" s="58">
        <v>12315394000</v>
      </c>
      <c r="E15" s="59">
        <v>12315394000</v>
      </c>
      <c r="F15" s="59">
        <v>1397511681</v>
      </c>
      <c r="G15" s="59">
        <v>1406915635</v>
      </c>
      <c r="H15" s="59">
        <v>959342744</v>
      </c>
      <c r="I15" s="59">
        <v>3763770060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3763770060</v>
      </c>
      <c r="W15" s="59">
        <v>3078848500</v>
      </c>
      <c r="X15" s="59">
        <v>684921560</v>
      </c>
      <c r="Y15" s="60">
        <v>22.25</v>
      </c>
      <c r="Z15" s="61">
        <v>12315394000</v>
      </c>
    </row>
    <row r="16" spans="1:26" ht="13.5">
      <c r="A16" s="68" t="s">
        <v>40</v>
      </c>
      <c r="B16" s="18">
        <v>0</v>
      </c>
      <c r="C16" s="18">
        <v>0</v>
      </c>
      <c r="D16" s="58">
        <v>175397000</v>
      </c>
      <c r="E16" s="59">
        <v>175397000</v>
      </c>
      <c r="F16" s="59">
        <v>-488486</v>
      </c>
      <c r="G16" s="59">
        <v>7904407</v>
      </c>
      <c r="H16" s="59">
        <v>6801125</v>
      </c>
      <c r="I16" s="59">
        <v>14217046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14217046</v>
      </c>
      <c r="W16" s="59">
        <v>43849250</v>
      </c>
      <c r="X16" s="59">
        <v>-29632204</v>
      </c>
      <c r="Y16" s="60">
        <v>-67.58</v>
      </c>
      <c r="Z16" s="61">
        <v>175397000</v>
      </c>
    </row>
    <row r="17" spans="1:26" ht="13.5">
      <c r="A17" s="57" t="s">
        <v>41</v>
      </c>
      <c r="B17" s="18">
        <v>0</v>
      </c>
      <c r="C17" s="18">
        <v>0</v>
      </c>
      <c r="D17" s="58">
        <v>9441778769</v>
      </c>
      <c r="E17" s="59">
        <v>9441778769</v>
      </c>
      <c r="F17" s="59">
        <v>264913449</v>
      </c>
      <c r="G17" s="59">
        <v>697850442</v>
      </c>
      <c r="H17" s="59">
        <v>989163215</v>
      </c>
      <c r="I17" s="59">
        <v>1951927106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1951927106</v>
      </c>
      <c r="W17" s="59">
        <v>2360444692</v>
      </c>
      <c r="X17" s="59">
        <v>-408517586</v>
      </c>
      <c r="Y17" s="60">
        <v>-17.31</v>
      </c>
      <c r="Z17" s="61">
        <v>9441778769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33960928822</v>
      </c>
      <c r="E18" s="72">
        <f t="shared" si="1"/>
        <v>33960928822</v>
      </c>
      <c r="F18" s="72">
        <f t="shared" si="1"/>
        <v>2552049903</v>
      </c>
      <c r="G18" s="72">
        <f t="shared" si="1"/>
        <v>2889225506</v>
      </c>
      <c r="H18" s="72">
        <f t="shared" si="1"/>
        <v>2985393958</v>
      </c>
      <c r="I18" s="72">
        <f t="shared" si="1"/>
        <v>8426669367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8426669367</v>
      </c>
      <c r="W18" s="72">
        <f t="shared" si="1"/>
        <v>8490232206</v>
      </c>
      <c r="X18" s="72">
        <f t="shared" si="1"/>
        <v>-63562839</v>
      </c>
      <c r="Y18" s="66">
        <f>+IF(W18&lt;&gt;0,(X18/W18)*100,0)</f>
        <v>-0.7486584283888077</v>
      </c>
      <c r="Z18" s="73">
        <f t="shared" si="1"/>
        <v>33960928822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2809115178</v>
      </c>
      <c r="E19" s="76">
        <f t="shared" si="2"/>
        <v>2809115178</v>
      </c>
      <c r="F19" s="76">
        <f t="shared" si="2"/>
        <v>-329743326</v>
      </c>
      <c r="G19" s="76">
        <f t="shared" si="2"/>
        <v>89603532</v>
      </c>
      <c r="H19" s="76">
        <f t="shared" si="2"/>
        <v>598338437</v>
      </c>
      <c r="I19" s="76">
        <f t="shared" si="2"/>
        <v>358198643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358198643</v>
      </c>
      <c r="W19" s="76">
        <f>IF(E10=E18,0,W10-W18)</f>
        <v>702278794</v>
      </c>
      <c r="X19" s="76">
        <f t="shared" si="2"/>
        <v>-344080151</v>
      </c>
      <c r="Y19" s="77">
        <f>+IF(W19&lt;&gt;0,(X19/W19)*100,0)</f>
        <v>-48.994808605882525</v>
      </c>
      <c r="Z19" s="78">
        <f t="shared" si="2"/>
        <v>2809115178</v>
      </c>
    </row>
    <row r="20" spans="1:26" ht="13.5">
      <c r="A20" s="57" t="s">
        <v>44</v>
      </c>
      <c r="B20" s="18">
        <v>0</v>
      </c>
      <c r="C20" s="18">
        <v>0</v>
      </c>
      <c r="D20" s="58">
        <v>2524743000</v>
      </c>
      <c r="E20" s="59">
        <v>2524743000</v>
      </c>
      <c r="F20" s="59">
        <v>53958000</v>
      </c>
      <c r="G20" s="59">
        <v>22803993</v>
      </c>
      <c r="H20" s="59">
        <v>91004991</v>
      </c>
      <c r="I20" s="59">
        <v>167766984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167766984</v>
      </c>
      <c r="W20" s="59">
        <v>631185750</v>
      </c>
      <c r="X20" s="59">
        <v>-463418766</v>
      </c>
      <c r="Y20" s="60">
        <v>-73.42</v>
      </c>
      <c r="Z20" s="61">
        <v>2524743000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5333858178</v>
      </c>
      <c r="E22" s="87">
        <f t="shared" si="3"/>
        <v>5333858178</v>
      </c>
      <c r="F22" s="87">
        <f t="shared" si="3"/>
        <v>-275785326</v>
      </c>
      <c r="G22" s="87">
        <f t="shared" si="3"/>
        <v>112407525</v>
      </c>
      <c r="H22" s="87">
        <f t="shared" si="3"/>
        <v>689343428</v>
      </c>
      <c r="I22" s="87">
        <f t="shared" si="3"/>
        <v>525965627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525965627</v>
      </c>
      <c r="W22" s="87">
        <f t="shared" si="3"/>
        <v>1333464544</v>
      </c>
      <c r="X22" s="87">
        <f t="shared" si="3"/>
        <v>-807498917</v>
      </c>
      <c r="Y22" s="88">
        <f>+IF(W22&lt;&gt;0,(X22/W22)*100,0)</f>
        <v>-60.556459534930084</v>
      </c>
      <c r="Z22" s="89">
        <f t="shared" si="3"/>
        <v>5333858178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5333858178</v>
      </c>
      <c r="E24" s="76">
        <f t="shared" si="4"/>
        <v>5333858178</v>
      </c>
      <c r="F24" s="76">
        <f t="shared" si="4"/>
        <v>-275785326</v>
      </c>
      <c r="G24" s="76">
        <f t="shared" si="4"/>
        <v>112407525</v>
      </c>
      <c r="H24" s="76">
        <f t="shared" si="4"/>
        <v>689343428</v>
      </c>
      <c r="I24" s="76">
        <f t="shared" si="4"/>
        <v>525965627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525965627</v>
      </c>
      <c r="W24" s="76">
        <f t="shared" si="4"/>
        <v>1333464544</v>
      </c>
      <c r="X24" s="76">
        <f t="shared" si="4"/>
        <v>-807498917</v>
      </c>
      <c r="Y24" s="77">
        <f>+IF(W24&lt;&gt;0,(X24/W24)*100,0)</f>
        <v>-60.556459534930084</v>
      </c>
      <c r="Z24" s="78">
        <f t="shared" si="4"/>
        <v>5333858178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7595073000</v>
      </c>
      <c r="E27" s="99">
        <v>7595073000</v>
      </c>
      <c r="F27" s="99">
        <v>65249000</v>
      </c>
      <c r="G27" s="99">
        <v>181740000</v>
      </c>
      <c r="H27" s="99">
        <v>273906000</v>
      </c>
      <c r="I27" s="99">
        <v>520895000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520895000</v>
      </c>
      <c r="W27" s="99">
        <v>1898768250</v>
      </c>
      <c r="X27" s="99">
        <v>-1377873250</v>
      </c>
      <c r="Y27" s="100">
        <v>-72.57</v>
      </c>
      <c r="Z27" s="101">
        <v>7595073000</v>
      </c>
    </row>
    <row r="28" spans="1:26" ht="13.5">
      <c r="A28" s="102" t="s">
        <v>44</v>
      </c>
      <c r="B28" s="18">
        <v>0</v>
      </c>
      <c r="C28" s="18">
        <v>0</v>
      </c>
      <c r="D28" s="58">
        <v>2524743000</v>
      </c>
      <c r="E28" s="59">
        <v>2524743000</v>
      </c>
      <c r="F28" s="59">
        <v>53928000</v>
      </c>
      <c r="G28" s="59">
        <v>41579000</v>
      </c>
      <c r="H28" s="59">
        <v>69741000</v>
      </c>
      <c r="I28" s="59">
        <v>165248000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165248000</v>
      </c>
      <c r="W28" s="59">
        <v>631185750</v>
      </c>
      <c r="X28" s="59">
        <v>-465937750</v>
      </c>
      <c r="Y28" s="60">
        <v>-73.82</v>
      </c>
      <c r="Z28" s="61">
        <v>2524743000</v>
      </c>
    </row>
    <row r="29" spans="1:26" ht="13.5">
      <c r="A29" s="57" t="s">
        <v>92</v>
      </c>
      <c r="B29" s="18">
        <v>0</v>
      </c>
      <c r="C29" s="18">
        <v>0</v>
      </c>
      <c r="D29" s="58">
        <v>448870000</v>
      </c>
      <c r="E29" s="59">
        <v>448870000</v>
      </c>
      <c r="F29" s="59">
        <v>7267000</v>
      </c>
      <c r="G29" s="59">
        <v>52940000</v>
      </c>
      <c r="H29" s="59">
        <v>52828000</v>
      </c>
      <c r="I29" s="59">
        <v>113035000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113035000</v>
      </c>
      <c r="W29" s="59">
        <v>112217500</v>
      </c>
      <c r="X29" s="59">
        <v>817500</v>
      </c>
      <c r="Y29" s="60">
        <v>0.73</v>
      </c>
      <c r="Z29" s="61">
        <v>448870000</v>
      </c>
    </row>
    <row r="30" spans="1:26" ht="13.5">
      <c r="A30" s="57" t="s">
        <v>48</v>
      </c>
      <c r="B30" s="18">
        <v>0</v>
      </c>
      <c r="C30" s="18">
        <v>0</v>
      </c>
      <c r="D30" s="58">
        <v>1458631000</v>
      </c>
      <c r="E30" s="59">
        <v>1458631000</v>
      </c>
      <c r="F30" s="59">
        <v>2230000</v>
      </c>
      <c r="G30" s="59">
        <v>4368000</v>
      </c>
      <c r="H30" s="59">
        <v>105751000</v>
      </c>
      <c r="I30" s="59">
        <v>112349000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112349000</v>
      </c>
      <c r="W30" s="59">
        <v>364657750</v>
      </c>
      <c r="X30" s="59">
        <v>-252308750</v>
      </c>
      <c r="Y30" s="60">
        <v>-69.19</v>
      </c>
      <c r="Z30" s="61">
        <v>1458631000</v>
      </c>
    </row>
    <row r="31" spans="1:26" ht="13.5">
      <c r="A31" s="57" t="s">
        <v>49</v>
      </c>
      <c r="B31" s="18">
        <v>0</v>
      </c>
      <c r="C31" s="18">
        <v>0</v>
      </c>
      <c r="D31" s="58">
        <v>3162829000</v>
      </c>
      <c r="E31" s="59">
        <v>3162829000</v>
      </c>
      <c r="F31" s="59">
        <v>1824000</v>
      </c>
      <c r="G31" s="59">
        <v>82853000</v>
      </c>
      <c r="H31" s="59">
        <v>45586000</v>
      </c>
      <c r="I31" s="59">
        <v>130263000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130263000</v>
      </c>
      <c r="W31" s="59">
        <v>790707250</v>
      </c>
      <c r="X31" s="59">
        <v>-660444250</v>
      </c>
      <c r="Y31" s="60">
        <v>-83.53</v>
      </c>
      <c r="Z31" s="61">
        <v>3162829000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7595073000</v>
      </c>
      <c r="E32" s="99">
        <f t="shared" si="5"/>
        <v>7595073000</v>
      </c>
      <c r="F32" s="99">
        <f t="shared" si="5"/>
        <v>65249000</v>
      </c>
      <c r="G32" s="99">
        <f t="shared" si="5"/>
        <v>181740000</v>
      </c>
      <c r="H32" s="99">
        <f t="shared" si="5"/>
        <v>273906000</v>
      </c>
      <c r="I32" s="99">
        <f t="shared" si="5"/>
        <v>520895000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520895000</v>
      </c>
      <c r="W32" s="99">
        <f t="shared" si="5"/>
        <v>1898768250</v>
      </c>
      <c r="X32" s="99">
        <f t="shared" si="5"/>
        <v>-1377873250</v>
      </c>
      <c r="Y32" s="100">
        <f>+IF(W32&lt;&gt;0,(X32/W32)*100,0)</f>
        <v>-72.56668895743333</v>
      </c>
      <c r="Z32" s="101">
        <f t="shared" si="5"/>
        <v>7595073000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12542939000</v>
      </c>
      <c r="E35" s="59">
        <v>12542939000</v>
      </c>
      <c r="F35" s="59">
        <v>14983719000</v>
      </c>
      <c r="G35" s="59">
        <v>14983719000</v>
      </c>
      <c r="H35" s="59">
        <v>12609686000</v>
      </c>
      <c r="I35" s="59">
        <v>12609686000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12609686000</v>
      </c>
      <c r="W35" s="59">
        <v>3135734750</v>
      </c>
      <c r="X35" s="59">
        <v>9473951250</v>
      </c>
      <c r="Y35" s="60">
        <v>302.13</v>
      </c>
      <c r="Z35" s="61">
        <v>12542939000</v>
      </c>
    </row>
    <row r="36" spans="1:26" ht="13.5">
      <c r="A36" s="57" t="s">
        <v>53</v>
      </c>
      <c r="B36" s="18">
        <v>0</v>
      </c>
      <c r="C36" s="18">
        <v>0</v>
      </c>
      <c r="D36" s="58">
        <v>50700320000</v>
      </c>
      <c r="E36" s="59">
        <v>50700320000</v>
      </c>
      <c r="F36" s="59">
        <v>45125312000</v>
      </c>
      <c r="G36" s="59">
        <v>45125312000</v>
      </c>
      <c r="H36" s="59">
        <v>46200599000</v>
      </c>
      <c r="I36" s="59">
        <v>46200599000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46200599000</v>
      </c>
      <c r="W36" s="59">
        <v>12675080000</v>
      </c>
      <c r="X36" s="59">
        <v>33525519000</v>
      </c>
      <c r="Y36" s="60">
        <v>264.5</v>
      </c>
      <c r="Z36" s="61">
        <v>50700320000</v>
      </c>
    </row>
    <row r="37" spans="1:26" ht="13.5">
      <c r="A37" s="57" t="s">
        <v>54</v>
      </c>
      <c r="B37" s="18">
        <v>0</v>
      </c>
      <c r="C37" s="18">
        <v>0</v>
      </c>
      <c r="D37" s="58">
        <v>9726817000</v>
      </c>
      <c r="E37" s="59">
        <v>9726817000</v>
      </c>
      <c r="F37" s="59">
        <v>15692173000</v>
      </c>
      <c r="G37" s="59">
        <v>15692173000</v>
      </c>
      <c r="H37" s="59">
        <v>11452569000</v>
      </c>
      <c r="I37" s="59">
        <v>11452569000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11452569000</v>
      </c>
      <c r="W37" s="59">
        <v>2431704250</v>
      </c>
      <c r="X37" s="59">
        <v>9020864750</v>
      </c>
      <c r="Y37" s="60">
        <v>370.97</v>
      </c>
      <c r="Z37" s="61">
        <v>9726817000</v>
      </c>
    </row>
    <row r="38" spans="1:26" ht="13.5">
      <c r="A38" s="57" t="s">
        <v>55</v>
      </c>
      <c r="B38" s="18">
        <v>0</v>
      </c>
      <c r="C38" s="18">
        <v>0</v>
      </c>
      <c r="D38" s="58">
        <v>17753101000</v>
      </c>
      <c r="E38" s="59">
        <v>17753101000</v>
      </c>
      <c r="F38" s="59">
        <v>15542597000</v>
      </c>
      <c r="G38" s="59">
        <v>15542597000</v>
      </c>
      <c r="H38" s="59">
        <v>15921275000</v>
      </c>
      <c r="I38" s="59">
        <v>15921275000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15921275000</v>
      </c>
      <c r="W38" s="59">
        <v>4438275250</v>
      </c>
      <c r="X38" s="59">
        <v>11482999750</v>
      </c>
      <c r="Y38" s="60">
        <v>258.73</v>
      </c>
      <c r="Z38" s="61">
        <v>17753101000</v>
      </c>
    </row>
    <row r="39" spans="1:26" ht="13.5">
      <c r="A39" s="57" t="s">
        <v>56</v>
      </c>
      <c r="B39" s="18">
        <v>0</v>
      </c>
      <c r="C39" s="18">
        <v>0</v>
      </c>
      <c r="D39" s="58">
        <v>35763341000</v>
      </c>
      <c r="E39" s="59">
        <v>35763341000</v>
      </c>
      <c r="F39" s="59">
        <v>28874261000</v>
      </c>
      <c r="G39" s="59">
        <v>28874261000</v>
      </c>
      <c r="H39" s="59">
        <v>31436441000</v>
      </c>
      <c r="I39" s="59">
        <v>31436441000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31436441000</v>
      </c>
      <c r="W39" s="59">
        <v>8940835250</v>
      </c>
      <c r="X39" s="59">
        <v>22495605750</v>
      </c>
      <c r="Y39" s="60">
        <v>251.61</v>
      </c>
      <c r="Z39" s="61">
        <v>35763341000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7390717823</v>
      </c>
      <c r="E42" s="59">
        <v>7390717823</v>
      </c>
      <c r="F42" s="59">
        <v>508652000</v>
      </c>
      <c r="G42" s="59">
        <v>-41443000</v>
      </c>
      <c r="H42" s="59">
        <v>-632013000</v>
      </c>
      <c r="I42" s="59">
        <v>-164804000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-164804000</v>
      </c>
      <c r="W42" s="59">
        <v>708459186</v>
      </c>
      <c r="X42" s="59">
        <v>-873263186</v>
      </c>
      <c r="Y42" s="60">
        <v>-123.26</v>
      </c>
      <c r="Z42" s="61">
        <v>7390717823</v>
      </c>
    </row>
    <row r="43" spans="1:26" ht="13.5">
      <c r="A43" s="57" t="s">
        <v>59</v>
      </c>
      <c r="B43" s="18">
        <v>0</v>
      </c>
      <c r="C43" s="18">
        <v>0</v>
      </c>
      <c r="D43" s="58">
        <v>-7890629076</v>
      </c>
      <c r="E43" s="59">
        <v>-7890629076</v>
      </c>
      <c r="F43" s="59">
        <v>-270643000</v>
      </c>
      <c r="G43" s="59">
        <v>-417838000</v>
      </c>
      <c r="H43" s="59">
        <v>-422984000</v>
      </c>
      <c r="I43" s="59">
        <v>-1111465000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-1111465000</v>
      </c>
      <c r="W43" s="59">
        <v>-1972657269</v>
      </c>
      <c r="X43" s="59">
        <v>861192269</v>
      </c>
      <c r="Y43" s="60">
        <v>-43.66</v>
      </c>
      <c r="Z43" s="61">
        <v>-7890629076</v>
      </c>
    </row>
    <row r="44" spans="1:26" ht="13.5">
      <c r="A44" s="57" t="s">
        <v>60</v>
      </c>
      <c r="B44" s="18">
        <v>0</v>
      </c>
      <c r="C44" s="18">
        <v>0</v>
      </c>
      <c r="D44" s="58">
        <v>1043480236</v>
      </c>
      <c r="E44" s="59">
        <v>1043480236</v>
      </c>
      <c r="F44" s="59">
        <v>-450475000</v>
      </c>
      <c r="G44" s="59">
        <v>571530000</v>
      </c>
      <c r="H44" s="59">
        <v>-133284000</v>
      </c>
      <c r="I44" s="59">
        <v>-12229000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-12229000</v>
      </c>
      <c r="W44" s="59">
        <v>-103787691</v>
      </c>
      <c r="X44" s="59">
        <v>91558691</v>
      </c>
      <c r="Y44" s="60">
        <v>-88.22</v>
      </c>
      <c r="Z44" s="61">
        <v>1043480236</v>
      </c>
    </row>
    <row r="45" spans="1:26" ht="13.5">
      <c r="A45" s="69" t="s">
        <v>61</v>
      </c>
      <c r="B45" s="21">
        <v>0</v>
      </c>
      <c r="C45" s="21">
        <v>0</v>
      </c>
      <c r="D45" s="98">
        <v>4296288787</v>
      </c>
      <c r="E45" s="99">
        <v>4296288787</v>
      </c>
      <c r="F45" s="99">
        <v>4761791000</v>
      </c>
      <c r="G45" s="99">
        <v>4874040000</v>
      </c>
      <c r="H45" s="99">
        <v>3685759000</v>
      </c>
      <c r="I45" s="99">
        <v>3685759000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3685759000</v>
      </c>
      <c r="W45" s="99">
        <v>2384734030</v>
      </c>
      <c r="X45" s="99">
        <v>1301024970</v>
      </c>
      <c r="Y45" s="100">
        <v>54.56</v>
      </c>
      <c r="Z45" s="101">
        <v>4296288787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2884434532</v>
      </c>
      <c r="C49" s="51">
        <v>0</v>
      </c>
      <c r="D49" s="128">
        <v>903822640</v>
      </c>
      <c r="E49" s="53">
        <v>628894106</v>
      </c>
      <c r="F49" s="53">
        <v>0</v>
      </c>
      <c r="G49" s="53">
        <v>0</v>
      </c>
      <c r="H49" s="53">
        <v>0</v>
      </c>
      <c r="I49" s="53">
        <v>641138020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513710642</v>
      </c>
      <c r="W49" s="53">
        <v>480469554</v>
      </c>
      <c r="X49" s="53">
        <v>2009351128</v>
      </c>
      <c r="Y49" s="53">
        <v>9499075703</v>
      </c>
      <c r="Z49" s="129">
        <v>17560896325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1792030527</v>
      </c>
      <c r="C51" s="51">
        <v>0</v>
      </c>
      <c r="D51" s="128">
        <v>179425993</v>
      </c>
      <c r="E51" s="53">
        <v>21705571</v>
      </c>
      <c r="F51" s="53">
        <v>0</v>
      </c>
      <c r="G51" s="53">
        <v>0</v>
      </c>
      <c r="H51" s="53">
        <v>0</v>
      </c>
      <c r="I51" s="53">
        <v>121516010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27559177</v>
      </c>
      <c r="W51" s="53">
        <v>9146498</v>
      </c>
      <c r="X51" s="53">
        <v>3178300</v>
      </c>
      <c r="Y51" s="53">
        <v>1433917</v>
      </c>
      <c r="Z51" s="129">
        <v>2155995993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95.33031165338014</v>
      </c>
      <c r="E58" s="7">
        <f t="shared" si="6"/>
        <v>95.33031165338014</v>
      </c>
      <c r="F58" s="7">
        <f t="shared" si="6"/>
        <v>127.10035479193446</v>
      </c>
      <c r="G58" s="7">
        <f t="shared" si="6"/>
        <v>89.16817807624781</v>
      </c>
      <c r="H58" s="7">
        <f t="shared" si="6"/>
        <v>52.8745248915928</v>
      </c>
      <c r="I58" s="7">
        <f t="shared" si="6"/>
        <v>83.33038861829347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83.33038861829347</v>
      </c>
      <c r="W58" s="7">
        <f t="shared" si="6"/>
        <v>102.87178687768164</v>
      </c>
      <c r="X58" s="7">
        <f t="shared" si="6"/>
        <v>0</v>
      </c>
      <c r="Y58" s="7">
        <f t="shared" si="6"/>
        <v>0</v>
      </c>
      <c r="Z58" s="8">
        <f t="shared" si="6"/>
        <v>95.33031165338014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94.81334918836765</v>
      </c>
      <c r="E59" s="10">
        <f t="shared" si="7"/>
        <v>94.81334918836765</v>
      </c>
      <c r="F59" s="10">
        <f t="shared" si="7"/>
        <v>168.24046803376325</v>
      </c>
      <c r="G59" s="10">
        <f t="shared" si="7"/>
        <v>87.59126372570795</v>
      </c>
      <c r="H59" s="10">
        <f t="shared" si="7"/>
        <v>28.201738270700655</v>
      </c>
      <c r="I59" s="10">
        <f t="shared" si="7"/>
        <v>60.731797457397285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60.731797457397285</v>
      </c>
      <c r="W59" s="10">
        <f t="shared" si="7"/>
        <v>94.81334918836765</v>
      </c>
      <c r="X59" s="10">
        <f t="shared" si="7"/>
        <v>0</v>
      </c>
      <c r="Y59" s="10">
        <f t="shared" si="7"/>
        <v>0</v>
      </c>
      <c r="Z59" s="11">
        <f t="shared" si="7"/>
        <v>94.81334918836765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95.47522418256861</v>
      </c>
      <c r="E60" s="13">
        <f t="shared" si="7"/>
        <v>95.47522418256861</v>
      </c>
      <c r="F60" s="13">
        <f t="shared" si="7"/>
        <v>119.51508373356081</v>
      </c>
      <c r="G60" s="13">
        <f t="shared" si="7"/>
        <v>89.46814942688553</v>
      </c>
      <c r="H60" s="13">
        <f t="shared" si="7"/>
        <v>69.83241076430896</v>
      </c>
      <c r="I60" s="13">
        <f t="shared" si="7"/>
        <v>91.60915708436357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91.60915708436357</v>
      </c>
      <c r="W60" s="13">
        <f t="shared" si="7"/>
        <v>105.28205154141081</v>
      </c>
      <c r="X60" s="13">
        <f t="shared" si="7"/>
        <v>0</v>
      </c>
      <c r="Y60" s="13">
        <f t="shared" si="7"/>
        <v>0</v>
      </c>
      <c r="Z60" s="14">
        <f t="shared" si="7"/>
        <v>95.47522418256861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96.695561977571</v>
      </c>
      <c r="E61" s="13">
        <f t="shared" si="7"/>
        <v>96.695561977571</v>
      </c>
      <c r="F61" s="13">
        <f t="shared" si="7"/>
        <v>110.50302119404647</v>
      </c>
      <c r="G61" s="13">
        <f t="shared" si="7"/>
        <v>90.00194486134606</v>
      </c>
      <c r="H61" s="13">
        <f t="shared" si="7"/>
        <v>70.0458073646093</v>
      </c>
      <c r="I61" s="13">
        <f t="shared" si="7"/>
        <v>89.99997602102677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89.99997602102677</v>
      </c>
      <c r="W61" s="13">
        <f t="shared" si="7"/>
        <v>111.74092779217195</v>
      </c>
      <c r="X61" s="13">
        <f t="shared" si="7"/>
        <v>0</v>
      </c>
      <c r="Y61" s="13">
        <f t="shared" si="7"/>
        <v>0</v>
      </c>
      <c r="Z61" s="14">
        <f t="shared" si="7"/>
        <v>96.695561977571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95.23830901749815</v>
      </c>
      <c r="E62" s="13">
        <f t="shared" si="7"/>
        <v>95.23830901749815</v>
      </c>
      <c r="F62" s="13">
        <f t="shared" si="7"/>
        <v>84.53906209565761</v>
      </c>
      <c r="G62" s="13">
        <f t="shared" si="7"/>
        <v>96.51647314223251</v>
      </c>
      <c r="H62" s="13">
        <f t="shared" si="7"/>
        <v>71.48465919625504</v>
      </c>
      <c r="I62" s="13">
        <f t="shared" si="7"/>
        <v>83.11839921973126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83.11839921973126</v>
      </c>
      <c r="W62" s="13">
        <f t="shared" si="7"/>
        <v>97.17534969437405</v>
      </c>
      <c r="X62" s="13">
        <f t="shared" si="7"/>
        <v>0</v>
      </c>
      <c r="Y62" s="13">
        <f t="shared" si="7"/>
        <v>0</v>
      </c>
      <c r="Z62" s="14">
        <f t="shared" si="7"/>
        <v>95.23830901749815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87.83837190610467</v>
      </c>
      <c r="E63" s="13">
        <f t="shared" si="7"/>
        <v>87.83837190610467</v>
      </c>
      <c r="F63" s="13">
        <f t="shared" si="7"/>
        <v>0</v>
      </c>
      <c r="G63" s="13">
        <f t="shared" si="7"/>
        <v>78.44227231137673</v>
      </c>
      <c r="H63" s="13">
        <f t="shared" si="7"/>
        <v>33.235908809999565</v>
      </c>
      <c r="I63" s="13">
        <f t="shared" si="7"/>
        <v>87.99989933787312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87.99989933787312</v>
      </c>
      <c r="W63" s="13">
        <f t="shared" si="7"/>
        <v>89.6248901367756</v>
      </c>
      <c r="X63" s="13">
        <f t="shared" si="7"/>
        <v>0</v>
      </c>
      <c r="Y63" s="13">
        <f t="shared" si="7"/>
        <v>0</v>
      </c>
      <c r="Z63" s="14">
        <f t="shared" si="7"/>
        <v>87.83837190610467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97.34128182680382</v>
      </c>
      <c r="E64" s="13">
        <f t="shared" si="7"/>
        <v>97.34128182680382</v>
      </c>
      <c r="F64" s="13">
        <f t="shared" si="7"/>
        <v>177.51820397801617</v>
      </c>
      <c r="G64" s="13">
        <f t="shared" si="7"/>
        <v>147.74952466682478</v>
      </c>
      <c r="H64" s="13">
        <f t="shared" si="7"/>
        <v>141.03833771866664</v>
      </c>
      <c r="I64" s="13">
        <f t="shared" si="7"/>
        <v>156.44913926700747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156.44913926700747</v>
      </c>
      <c r="W64" s="13">
        <f t="shared" si="7"/>
        <v>97.34128182680382</v>
      </c>
      <c r="X64" s="13">
        <f t="shared" si="7"/>
        <v>0</v>
      </c>
      <c r="Y64" s="13">
        <f t="shared" si="7"/>
        <v>0</v>
      </c>
      <c r="Z64" s="14">
        <f t="shared" si="7"/>
        <v>97.34128182680382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100.00022810114916</v>
      </c>
      <c r="E65" s="13">
        <f t="shared" si="7"/>
        <v>100.00022810114916</v>
      </c>
      <c r="F65" s="13">
        <f t="shared" si="7"/>
        <v>28.366703757773852</v>
      </c>
      <c r="G65" s="13">
        <f t="shared" si="7"/>
        <v>34.2498073317669</v>
      </c>
      <c r="H65" s="13">
        <f t="shared" si="7"/>
        <v>-32.02776505764929</v>
      </c>
      <c r="I65" s="13">
        <f t="shared" si="7"/>
        <v>100.00037735184672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100.00037735184672</v>
      </c>
      <c r="W65" s="13">
        <f t="shared" si="7"/>
        <v>94.94505043316408</v>
      </c>
      <c r="X65" s="13">
        <f t="shared" si="7"/>
        <v>0</v>
      </c>
      <c r="Y65" s="13">
        <f t="shared" si="7"/>
        <v>0</v>
      </c>
      <c r="Z65" s="14">
        <f t="shared" si="7"/>
        <v>100.00022810114916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99.96290968961743</v>
      </c>
      <c r="G66" s="16">
        <f t="shared" si="7"/>
        <v>99.9925466810223</v>
      </c>
      <c r="H66" s="16">
        <f t="shared" si="7"/>
        <v>100.04186148814043</v>
      </c>
      <c r="I66" s="16">
        <f t="shared" si="7"/>
        <v>99.99585606510684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99.99585606510684</v>
      </c>
      <c r="W66" s="16">
        <f t="shared" si="7"/>
        <v>100.00233219833015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101</v>
      </c>
      <c r="B67" s="23"/>
      <c r="C67" s="23"/>
      <c r="D67" s="24">
        <v>27871791400</v>
      </c>
      <c r="E67" s="25">
        <v>27871791400</v>
      </c>
      <c r="F67" s="25">
        <v>1779481264</v>
      </c>
      <c r="G67" s="25">
        <v>2095526723</v>
      </c>
      <c r="H67" s="25">
        <v>2959071506</v>
      </c>
      <c r="I67" s="25">
        <v>6834079493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6834079493</v>
      </c>
      <c r="W67" s="25">
        <v>6967947850</v>
      </c>
      <c r="X67" s="25"/>
      <c r="Y67" s="24"/>
      <c r="Z67" s="26">
        <v>27871791400</v>
      </c>
    </row>
    <row r="68" spans="1:26" ht="13.5" hidden="1">
      <c r="A68" s="36" t="s">
        <v>31</v>
      </c>
      <c r="B68" s="18"/>
      <c r="C68" s="18"/>
      <c r="D68" s="19">
        <v>6395445000</v>
      </c>
      <c r="E68" s="20">
        <v>6395445000</v>
      </c>
      <c r="F68" s="20">
        <v>277462376</v>
      </c>
      <c r="G68" s="20">
        <v>350112542</v>
      </c>
      <c r="H68" s="20">
        <v>1206067501</v>
      </c>
      <c r="I68" s="20">
        <v>1833642419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1833642419</v>
      </c>
      <c r="W68" s="20">
        <v>1598861250</v>
      </c>
      <c r="X68" s="20"/>
      <c r="Y68" s="19"/>
      <c r="Z68" s="22">
        <v>6395445000</v>
      </c>
    </row>
    <row r="69" spans="1:26" ht="13.5" hidden="1">
      <c r="A69" s="37" t="s">
        <v>32</v>
      </c>
      <c r="B69" s="18"/>
      <c r="C69" s="18"/>
      <c r="D69" s="19">
        <v>21433468400</v>
      </c>
      <c r="E69" s="20">
        <v>21433468400</v>
      </c>
      <c r="F69" s="20">
        <v>1500913478</v>
      </c>
      <c r="G69" s="20">
        <v>1742703979</v>
      </c>
      <c r="H69" s="20">
        <v>1752017418</v>
      </c>
      <c r="I69" s="20">
        <v>4995634875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4995634875</v>
      </c>
      <c r="W69" s="20">
        <v>5358367100</v>
      </c>
      <c r="X69" s="20"/>
      <c r="Y69" s="19"/>
      <c r="Z69" s="22">
        <v>21433468400</v>
      </c>
    </row>
    <row r="70" spans="1:26" ht="13.5" hidden="1">
      <c r="A70" s="38" t="s">
        <v>95</v>
      </c>
      <c r="B70" s="18"/>
      <c r="C70" s="18"/>
      <c r="D70" s="19">
        <v>13276206000</v>
      </c>
      <c r="E70" s="20">
        <v>13276206000</v>
      </c>
      <c r="F70" s="20">
        <v>952107000</v>
      </c>
      <c r="G70" s="20">
        <v>1090052000</v>
      </c>
      <c r="H70" s="20">
        <v>978404027</v>
      </c>
      <c r="I70" s="20">
        <v>3020563027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3020563027</v>
      </c>
      <c r="W70" s="20">
        <v>3319051500</v>
      </c>
      <c r="X70" s="20"/>
      <c r="Y70" s="19"/>
      <c r="Z70" s="22">
        <v>13276206000</v>
      </c>
    </row>
    <row r="71" spans="1:26" ht="13.5" hidden="1">
      <c r="A71" s="38" t="s">
        <v>96</v>
      </c>
      <c r="B71" s="18"/>
      <c r="C71" s="18"/>
      <c r="D71" s="19">
        <v>4241132000</v>
      </c>
      <c r="E71" s="20">
        <v>4241132000</v>
      </c>
      <c r="F71" s="20">
        <v>366470827</v>
      </c>
      <c r="G71" s="20">
        <v>284917166</v>
      </c>
      <c r="H71" s="20">
        <v>372878605</v>
      </c>
      <c r="I71" s="20">
        <v>1024266598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1024266598</v>
      </c>
      <c r="W71" s="20">
        <v>1060283000</v>
      </c>
      <c r="X71" s="20"/>
      <c r="Y71" s="19"/>
      <c r="Z71" s="22">
        <v>4241132000</v>
      </c>
    </row>
    <row r="72" spans="1:26" ht="13.5" hidden="1">
      <c r="A72" s="38" t="s">
        <v>97</v>
      </c>
      <c r="B72" s="18"/>
      <c r="C72" s="18"/>
      <c r="D72" s="19">
        <v>2490824400</v>
      </c>
      <c r="E72" s="20">
        <v>2490824400</v>
      </c>
      <c r="F72" s="20"/>
      <c r="G72" s="20">
        <v>189944778</v>
      </c>
      <c r="H72" s="20">
        <v>435513892</v>
      </c>
      <c r="I72" s="20">
        <v>625458670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625458670</v>
      </c>
      <c r="W72" s="20">
        <v>622706100</v>
      </c>
      <c r="X72" s="20"/>
      <c r="Y72" s="19"/>
      <c r="Z72" s="22">
        <v>2490824400</v>
      </c>
    </row>
    <row r="73" spans="1:26" ht="13.5" hidden="1">
      <c r="A73" s="38" t="s">
        <v>98</v>
      </c>
      <c r="B73" s="18"/>
      <c r="C73" s="18"/>
      <c r="D73" s="19">
        <v>986904000</v>
      </c>
      <c r="E73" s="20">
        <v>986904000</v>
      </c>
      <c r="F73" s="20">
        <v>82814042</v>
      </c>
      <c r="G73" s="20">
        <v>82128183</v>
      </c>
      <c r="H73" s="20">
        <v>66857708</v>
      </c>
      <c r="I73" s="20">
        <v>231799933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231799933</v>
      </c>
      <c r="W73" s="20">
        <v>246726000</v>
      </c>
      <c r="X73" s="20"/>
      <c r="Y73" s="19"/>
      <c r="Z73" s="22">
        <v>986904000</v>
      </c>
    </row>
    <row r="74" spans="1:26" ht="13.5" hidden="1">
      <c r="A74" s="38" t="s">
        <v>99</v>
      </c>
      <c r="B74" s="18"/>
      <c r="C74" s="18"/>
      <c r="D74" s="19">
        <v>438402000</v>
      </c>
      <c r="E74" s="20">
        <v>438402000</v>
      </c>
      <c r="F74" s="20">
        <v>99521609</v>
      </c>
      <c r="G74" s="20">
        <v>95661852</v>
      </c>
      <c r="H74" s="20">
        <v>-101636814</v>
      </c>
      <c r="I74" s="20">
        <v>93546647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93546647</v>
      </c>
      <c r="W74" s="20">
        <v>109600500</v>
      </c>
      <c r="X74" s="20"/>
      <c r="Y74" s="19"/>
      <c r="Z74" s="22">
        <v>438402000</v>
      </c>
    </row>
    <row r="75" spans="1:26" ht="13.5" hidden="1">
      <c r="A75" s="39" t="s">
        <v>100</v>
      </c>
      <c r="B75" s="27"/>
      <c r="C75" s="27"/>
      <c r="D75" s="28">
        <v>42878000</v>
      </c>
      <c r="E75" s="29">
        <v>42878000</v>
      </c>
      <c r="F75" s="29">
        <v>1105410</v>
      </c>
      <c r="G75" s="29">
        <v>2710202</v>
      </c>
      <c r="H75" s="29">
        <v>986587</v>
      </c>
      <c r="I75" s="29">
        <v>4802199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4802199</v>
      </c>
      <c r="W75" s="29">
        <v>10719500</v>
      </c>
      <c r="X75" s="29"/>
      <c r="Y75" s="28"/>
      <c r="Z75" s="30">
        <v>42878000</v>
      </c>
    </row>
    <row r="76" spans="1:26" ht="13.5" hidden="1">
      <c r="A76" s="41" t="s">
        <v>102</v>
      </c>
      <c r="B76" s="31"/>
      <c r="C76" s="31"/>
      <c r="D76" s="32">
        <v>26570265605</v>
      </c>
      <c r="E76" s="33">
        <v>26570265605</v>
      </c>
      <c r="F76" s="33">
        <v>2261727000</v>
      </c>
      <c r="G76" s="33">
        <v>1868543000</v>
      </c>
      <c r="H76" s="33">
        <v>1564595000</v>
      </c>
      <c r="I76" s="33">
        <v>5694865000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5694865000</v>
      </c>
      <c r="W76" s="33">
        <v>7168052462</v>
      </c>
      <c r="X76" s="33"/>
      <c r="Y76" s="32"/>
      <c r="Z76" s="34">
        <v>26570265605</v>
      </c>
    </row>
    <row r="77" spans="1:26" ht="13.5" hidden="1">
      <c r="A77" s="36" t="s">
        <v>31</v>
      </c>
      <c r="B77" s="18"/>
      <c r="C77" s="18"/>
      <c r="D77" s="19">
        <v>6063735600</v>
      </c>
      <c r="E77" s="20">
        <v>6063735600</v>
      </c>
      <c r="F77" s="20">
        <v>466804000</v>
      </c>
      <c r="G77" s="20">
        <v>306668000</v>
      </c>
      <c r="H77" s="20">
        <v>340132000</v>
      </c>
      <c r="I77" s="20">
        <v>1113604000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1113604000</v>
      </c>
      <c r="W77" s="20">
        <v>1515933900</v>
      </c>
      <c r="X77" s="20"/>
      <c r="Y77" s="19"/>
      <c r="Z77" s="22">
        <v>6063735600</v>
      </c>
    </row>
    <row r="78" spans="1:26" ht="13.5" hidden="1">
      <c r="A78" s="37" t="s">
        <v>32</v>
      </c>
      <c r="B78" s="18"/>
      <c r="C78" s="18"/>
      <c r="D78" s="19">
        <v>20463652005</v>
      </c>
      <c r="E78" s="20">
        <v>20463652005</v>
      </c>
      <c r="F78" s="20">
        <v>1793818000</v>
      </c>
      <c r="G78" s="20">
        <v>1559165000</v>
      </c>
      <c r="H78" s="20">
        <v>1223476000</v>
      </c>
      <c r="I78" s="20">
        <v>4576459000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4576459000</v>
      </c>
      <c r="W78" s="20">
        <v>5641398812</v>
      </c>
      <c r="X78" s="20"/>
      <c r="Y78" s="19"/>
      <c r="Z78" s="22">
        <v>20463652005</v>
      </c>
    </row>
    <row r="79" spans="1:26" ht="13.5" hidden="1">
      <c r="A79" s="38" t="s">
        <v>95</v>
      </c>
      <c r="B79" s="18"/>
      <c r="C79" s="18"/>
      <c r="D79" s="19">
        <v>12837502001</v>
      </c>
      <c r="E79" s="20">
        <v>12837502001</v>
      </c>
      <c r="F79" s="20">
        <v>1052107000</v>
      </c>
      <c r="G79" s="20">
        <v>981068000</v>
      </c>
      <c r="H79" s="20">
        <v>685331000</v>
      </c>
      <c r="I79" s="20">
        <v>2718506000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2718506000</v>
      </c>
      <c r="W79" s="20">
        <v>3708738940</v>
      </c>
      <c r="X79" s="20"/>
      <c r="Y79" s="19"/>
      <c r="Z79" s="22">
        <v>12837502001</v>
      </c>
    </row>
    <row r="80" spans="1:26" ht="13.5" hidden="1">
      <c r="A80" s="38" t="s">
        <v>96</v>
      </c>
      <c r="B80" s="18"/>
      <c r="C80" s="18"/>
      <c r="D80" s="19">
        <v>4039182400</v>
      </c>
      <c r="E80" s="20">
        <v>4039182400</v>
      </c>
      <c r="F80" s="20">
        <v>309811000</v>
      </c>
      <c r="G80" s="20">
        <v>274992000</v>
      </c>
      <c r="H80" s="20">
        <v>266551000</v>
      </c>
      <c r="I80" s="20">
        <v>851354000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851354000</v>
      </c>
      <c r="W80" s="20">
        <v>1030333713</v>
      </c>
      <c r="X80" s="20"/>
      <c r="Y80" s="19"/>
      <c r="Z80" s="22">
        <v>4039182400</v>
      </c>
    </row>
    <row r="81" spans="1:26" ht="13.5" hidden="1">
      <c r="A81" s="38" t="s">
        <v>97</v>
      </c>
      <c r="B81" s="18"/>
      <c r="C81" s="18"/>
      <c r="D81" s="19">
        <v>2187899600</v>
      </c>
      <c r="E81" s="20">
        <v>2187899600</v>
      </c>
      <c r="F81" s="20">
        <v>256659000</v>
      </c>
      <c r="G81" s="20">
        <v>148997000</v>
      </c>
      <c r="H81" s="20">
        <v>144747000</v>
      </c>
      <c r="I81" s="20">
        <v>550403000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550403000</v>
      </c>
      <c r="W81" s="20">
        <v>558099658</v>
      </c>
      <c r="X81" s="20"/>
      <c r="Y81" s="19"/>
      <c r="Z81" s="22">
        <v>2187899600</v>
      </c>
    </row>
    <row r="82" spans="1:26" ht="13.5" hidden="1">
      <c r="A82" s="38" t="s">
        <v>98</v>
      </c>
      <c r="B82" s="18"/>
      <c r="C82" s="18"/>
      <c r="D82" s="19">
        <v>960665004</v>
      </c>
      <c r="E82" s="20">
        <v>960665004</v>
      </c>
      <c r="F82" s="20">
        <v>147010000</v>
      </c>
      <c r="G82" s="20">
        <v>121344000</v>
      </c>
      <c r="H82" s="20">
        <v>94295000</v>
      </c>
      <c r="I82" s="20">
        <v>362649000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362649000</v>
      </c>
      <c r="W82" s="20">
        <v>240166251</v>
      </c>
      <c r="X82" s="20"/>
      <c r="Y82" s="19"/>
      <c r="Z82" s="22">
        <v>960665004</v>
      </c>
    </row>
    <row r="83" spans="1:26" ht="13.5" hidden="1">
      <c r="A83" s="38" t="s">
        <v>99</v>
      </c>
      <c r="B83" s="18"/>
      <c r="C83" s="18"/>
      <c r="D83" s="19">
        <v>438403000</v>
      </c>
      <c r="E83" s="20">
        <v>438403000</v>
      </c>
      <c r="F83" s="20">
        <v>28231000</v>
      </c>
      <c r="G83" s="20">
        <v>32764000</v>
      </c>
      <c r="H83" s="20">
        <v>32552000</v>
      </c>
      <c r="I83" s="20">
        <v>93547000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93547000</v>
      </c>
      <c r="W83" s="20">
        <v>104060250</v>
      </c>
      <c r="X83" s="20"/>
      <c r="Y83" s="19"/>
      <c r="Z83" s="22">
        <v>438403000</v>
      </c>
    </row>
    <row r="84" spans="1:26" ht="13.5" hidden="1">
      <c r="A84" s="39" t="s">
        <v>100</v>
      </c>
      <c r="B84" s="27"/>
      <c r="C84" s="27"/>
      <c r="D84" s="28">
        <v>42878000</v>
      </c>
      <c r="E84" s="29">
        <v>42878000</v>
      </c>
      <c r="F84" s="29">
        <v>1105000</v>
      </c>
      <c r="G84" s="29">
        <v>2710000</v>
      </c>
      <c r="H84" s="29">
        <v>987000</v>
      </c>
      <c r="I84" s="29">
        <v>4802000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4802000</v>
      </c>
      <c r="W84" s="29">
        <v>10719750</v>
      </c>
      <c r="X84" s="29"/>
      <c r="Y84" s="28"/>
      <c r="Z84" s="30">
        <v>42878000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4051438834</v>
      </c>
      <c r="C5" s="18">
        <v>0</v>
      </c>
      <c r="D5" s="58">
        <v>4464237900</v>
      </c>
      <c r="E5" s="59">
        <v>4464237900</v>
      </c>
      <c r="F5" s="59">
        <v>351588702</v>
      </c>
      <c r="G5" s="59">
        <v>367275791</v>
      </c>
      <c r="H5" s="59">
        <v>328127796</v>
      </c>
      <c r="I5" s="59">
        <v>1046992289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1046992289</v>
      </c>
      <c r="W5" s="59">
        <v>1116059475</v>
      </c>
      <c r="X5" s="59">
        <v>-69067186</v>
      </c>
      <c r="Y5" s="60">
        <v>-6.19</v>
      </c>
      <c r="Z5" s="61">
        <v>4464237900</v>
      </c>
    </row>
    <row r="6" spans="1:26" ht="13.5">
      <c r="A6" s="57" t="s">
        <v>32</v>
      </c>
      <c r="B6" s="18">
        <v>11900322109</v>
      </c>
      <c r="C6" s="18">
        <v>0</v>
      </c>
      <c r="D6" s="58">
        <v>13191544911</v>
      </c>
      <c r="E6" s="59">
        <v>13191544911</v>
      </c>
      <c r="F6" s="59">
        <v>989838751</v>
      </c>
      <c r="G6" s="59">
        <v>1203630108</v>
      </c>
      <c r="H6" s="59">
        <v>1141722254</v>
      </c>
      <c r="I6" s="59">
        <v>3335191113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3335191113</v>
      </c>
      <c r="W6" s="59">
        <v>3297886228</v>
      </c>
      <c r="X6" s="59">
        <v>37304885</v>
      </c>
      <c r="Y6" s="60">
        <v>1.13</v>
      </c>
      <c r="Z6" s="61">
        <v>13191544911</v>
      </c>
    </row>
    <row r="7" spans="1:26" ht="13.5">
      <c r="A7" s="57" t="s">
        <v>33</v>
      </c>
      <c r="B7" s="18">
        <v>62236529</v>
      </c>
      <c r="C7" s="18">
        <v>0</v>
      </c>
      <c r="D7" s="58">
        <v>38337400</v>
      </c>
      <c r="E7" s="59">
        <v>38337400</v>
      </c>
      <c r="F7" s="59">
        <v>2956750</v>
      </c>
      <c r="G7" s="59">
        <v>3396376</v>
      </c>
      <c r="H7" s="59">
        <v>1902131</v>
      </c>
      <c r="I7" s="59">
        <v>8255257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8255257</v>
      </c>
      <c r="W7" s="59">
        <v>9584350</v>
      </c>
      <c r="X7" s="59">
        <v>-1329093</v>
      </c>
      <c r="Y7" s="60">
        <v>-13.87</v>
      </c>
      <c r="Z7" s="61">
        <v>38337400</v>
      </c>
    </row>
    <row r="8" spans="1:26" ht="13.5">
      <c r="A8" s="57" t="s">
        <v>34</v>
      </c>
      <c r="B8" s="18">
        <v>2592462962</v>
      </c>
      <c r="C8" s="18">
        <v>0</v>
      </c>
      <c r="D8" s="58">
        <v>2927897331</v>
      </c>
      <c r="E8" s="59">
        <v>2927897331</v>
      </c>
      <c r="F8" s="59">
        <v>627401593</v>
      </c>
      <c r="G8" s="59">
        <v>-104000638</v>
      </c>
      <c r="H8" s="59">
        <v>450218163</v>
      </c>
      <c r="I8" s="59">
        <v>973619118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973619118</v>
      </c>
      <c r="W8" s="59">
        <v>731974333</v>
      </c>
      <c r="X8" s="59">
        <v>241644785</v>
      </c>
      <c r="Y8" s="60">
        <v>33.01</v>
      </c>
      <c r="Z8" s="61">
        <v>2927897331</v>
      </c>
    </row>
    <row r="9" spans="1:26" ht="13.5">
      <c r="A9" s="57" t="s">
        <v>35</v>
      </c>
      <c r="B9" s="18">
        <v>1237883281</v>
      </c>
      <c r="C9" s="18">
        <v>0</v>
      </c>
      <c r="D9" s="58">
        <v>1549977642</v>
      </c>
      <c r="E9" s="59">
        <v>1549977642</v>
      </c>
      <c r="F9" s="59">
        <v>78952187</v>
      </c>
      <c r="G9" s="59">
        <v>99026129</v>
      </c>
      <c r="H9" s="59">
        <v>115368601</v>
      </c>
      <c r="I9" s="59">
        <v>293346917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293346917</v>
      </c>
      <c r="W9" s="59">
        <v>387494411</v>
      </c>
      <c r="X9" s="59">
        <v>-94147494</v>
      </c>
      <c r="Y9" s="60">
        <v>-24.3</v>
      </c>
      <c r="Z9" s="61">
        <v>1549977642</v>
      </c>
    </row>
    <row r="10" spans="1:26" ht="25.5">
      <c r="A10" s="62" t="s">
        <v>87</v>
      </c>
      <c r="B10" s="63">
        <f>SUM(B5:B9)</f>
        <v>19844343715</v>
      </c>
      <c r="C10" s="63">
        <f>SUM(C5:C9)</f>
        <v>0</v>
      </c>
      <c r="D10" s="64">
        <f aca="true" t="shared" si="0" ref="D10:Z10">SUM(D5:D9)</f>
        <v>22171995184</v>
      </c>
      <c r="E10" s="65">
        <f t="shared" si="0"/>
        <v>22171995184</v>
      </c>
      <c r="F10" s="65">
        <f t="shared" si="0"/>
        <v>2050737983</v>
      </c>
      <c r="G10" s="65">
        <f t="shared" si="0"/>
        <v>1569327766</v>
      </c>
      <c r="H10" s="65">
        <f t="shared" si="0"/>
        <v>2037338945</v>
      </c>
      <c r="I10" s="65">
        <f t="shared" si="0"/>
        <v>5657404694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5657404694</v>
      </c>
      <c r="W10" s="65">
        <f t="shared" si="0"/>
        <v>5542998797</v>
      </c>
      <c r="X10" s="65">
        <f t="shared" si="0"/>
        <v>114405897</v>
      </c>
      <c r="Y10" s="66">
        <f>+IF(W10&lt;&gt;0,(X10/W10)*100,0)</f>
        <v>2.0639711677714803</v>
      </c>
      <c r="Z10" s="67">
        <f t="shared" si="0"/>
        <v>22171995184</v>
      </c>
    </row>
    <row r="11" spans="1:26" ht="13.5">
      <c r="A11" s="57" t="s">
        <v>36</v>
      </c>
      <c r="B11" s="18">
        <v>5225703079</v>
      </c>
      <c r="C11" s="18">
        <v>0</v>
      </c>
      <c r="D11" s="58">
        <v>6138037835</v>
      </c>
      <c r="E11" s="59">
        <v>6138037835</v>
      </c>
      <c r="F11" s="59">
        <v>466472499</v>
      </c>
      <c r="G11" s="59">
        <v>460772627</v>
      </c>
      <c r="H11" s="59">
        <v>463895586</v>
      </c>
      <c r="I11" s="59">
        <v>1391140712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1391140712</v>
      </c>
      <c r="W11" s="59">
        <v>1534509459</v>
      </c>
      <c r="X11" s="59">
        <v>-143368747</v>
      </c>
      <c r="Y11" s="60">
        <v>-9.34</v>
      </c>
      <c r="Z11" s="61">
        <v>6138037835</v>
      </c>
    </row>
    <row r="12" spans="1:26" ht="13.5">
      <c r="A12" s="57" t="s">
        <v>37</v>
      </c>
      <c r="B12" s="18">
        <v>92573295</v>
      </c>
      <c r="C12" s="18">
        <v>0</v>
      </c>
      <c r="D12" s="58">
        <v>103223043</v>
      </c>
      <c r="E12" s="59">
        <v>103223043</v>
      </c>
      <c r="F12" s="59">
        <v>7957790</v>
      </c>
      <c r="G12" s="59">
        <v>8037062</v>
      </c>
      <c r="H12" s="59">
        <v>8468494</v>
      </c>
      <c r="I12" s="59">
        <v>24463346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24463346</v>
      </c>
      <c r="W12" s="59">
        <v>25805761</v>
      </c>
      <c r="X12" s="59">
        <v>-1342415</v>
      </c>
      <c r="Y12" s="60">
        <v>-5.2</v>
      </c>
      <c r="Z12" s="61">
        <v>103223043</v>
      </c>
    </row>
    <row r="13" spans="1:26" ht="13.5">
      <c r="A13" s="57" t="s">
        <v>88</v>
      </c>
      <c r="B13" s="18">
        <v>1108772254</v>
      </c>
      <c r="C13" s="18">
        <v>0</v>
      </c>
      <c r="D13" s="58">
        <v>954409263</v>
      </c>
      <c r="E13" s="59">
        <v>954409263</v>
      </c>
      <c r="F13" s="59">
        <v>74709080</v>
      </c>
      <c r="G13" s="59">
        <v>74857792</v>
      </c>
      <c r="H13" s="59">
        <v>74630403</v>
      </c>
      <c r="I13" s="59">
        <v>224197275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224197275</v>
      </c>
      <c r="W13" s="59">
        <v>238602316</v>
      </c>
      <c r="X13" s="59">
        <v>-14405041</v>
      </c>
      <c r="Y13" s="60">
        <v>-6.04</v>
      </c>
      <c r="Z13" s="61">
        <v>954409263</v>
      </c>
    </row>
    <row r="14" spans="1:26" ht="13.5">
      <c r="A14" s="57" t="s">
        <v>38</v>
      </c>
      <c r="B14" s="18">
        <v>739074833</v>
      </c>
      <c r="C14" s="18">
        <v>0</v>
      </c>
      <c r="D14" s="58">
        <v>859248349</v>
      </c>
      <c r="E14" s="59">
        <v>859248349</v>
      </c>
      <c r="F14" s="59">
        <v>-11234</v>
      </c>
      <c r="G14" s="59">
        <v>1333977</v>
      </c>
      <c r="H14" s="59">
        <v>89362029</v>
      </c>
      <c r="I14" s="59">
        <v>90684772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90684772</v>
      </c>
      <c r="W14" s="59">
        <v>214812087</v>
      </c>
      <c r="X14" s="59">
        <v>-124127315</v>
      </c>
      <c r="Y14" s="60">
        <v>-57.78</v>
      </c>
      <c r="Z14" s="61">
        <v>859248349</v>
      </c>
    </row>
    <row r="15" spans="1:26" ht="13.5">
      <c r="A15" s="57" t="s">
        <v>39</v>
      </c>
      <c r="B15" s="18">
        <v>7252748480</v>
      </c>
      <c r="C15" s="18">
        <v>0</v>
      </c>
      <c r="D15" s="58">
        <v>8140562467</v>
      </c>
      <c r="E15" s="59">
        <v>8140562467</v>
      </c>
      <c r="F15" s="59">
        <v>131855072</v>
      </c>
      <c r="G15" s="59">
        <v>916076079</v>
      </c>
      <c r="H15" s="59">
        <v>865582943</v>
      </c>
      <c r="I15" s="59">
        <v>1913514094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1913514094</v>
      </c>
      <c r="W15" s="59">
        <v>2035140617</v>
      </c>
      <c r="X15" s="59">
        <v>-121626523</v>
      </c>
      <c r="Y15" s="60">
        <v>-5.98</v>
      </c>
      <c r="Z15" s="61">
        <v>8140562467</v>
      </c>
    </row>
    <row r="16" spans="1:26" ht="13.5">
      <c r="A16" s="68" t="s">
        <v>40</v>
      </c>
      <c r="B16" s="18">
        <v>17290290</v>
      </c>
      <c r="C16" s="18">
        <v>0</v>
      </c>
      <c r="D16" s="58">
        <v>242917500</v>
      </c>
      <c r="E16" s="59">
        <v>242917500</v>
      </c>
      <c r="F16" s="59">
        <v>83249</v>
      </c>
      <c r="G16" s="59">
        <v>817037</v>
      </c>
      <c r="H16" s="59">
        <v>14128050</v>
      </c>
      <c r="I16" s="59">
        <v>15028336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15028336</v>
      </c>
      <c r="W16" s="59">
        <v>60729375</v>
      </c>
      <c r="X16" s="59">
        <v>-45701039</v>
      </c>
      <c r="Y16" s="60">
        <v>-75.25</v>
      </c>
      <c r="Z16" s="61">
        <v>242917500</v>
      </c>
    </row>
    <row r="17" spans="1:26" ht="13.5">
      <c r="A17" s="57" t="s">
        <v>41</v>
      </c>
      <c r="B17" s="18">
        <v>5627522071</v>
      </c>
      <c r="C17" s="18">
        <v>0</v>
      </c>
      <c r="D17" s="58">
        <v>5733596728</v>
      </c>
      <c r="E17" s="59">
        <v>5733596728</v>
      </c>
      <c r="F17" s="59">
        <v>264892801</v>
      </c>
      <c r="G17" s="59">
        <v>226510161</v>
      </c>
      <c r="H17" s="59">
        <v>396139144</v>
      </c>
      <c r="I17" s="59">
        <v>887542106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887542106</v>
      </c>
      <c r="W17" s="59">
        <v>1433399182</v>
      </c>
      <c r="X17" s="59">
        <v>-545857076</v>
      </c>
      <c r="Y17" s="60">
        <v>-38.08</v>
      </c>
      <c r="Z17" s="61">
        <v>5733596728</v>
      </c>
    </row>
    <row r="18" spans="1:26" ht="13.5">
      <c r="A18" s="69" t="s">
        <v>42</v>
      </c>
      <c r="B18" s="70">
        <f>SUM(B11:B17)</f>
        <v>20063684302</v>
      </c>
      <c r="C18" s="70">
        <f>SUM(C11:C17)</f>
        <v>0</v>
      </c>
      <c r="D18" s="71">
        <f aca="true" t="shared" si="1" ref="D18:Z18">SUM(D11:D17)</f>
        <v>22171995185</v>
      </c>
      <c r="E18" s="72">
        <f t="shared" si="1"/>
        <v>22171995185</v>
      </c>
      <c r="F18" s="72">
        <f t="shared" si="1"/>
        <v>945959257</v>
      </c>
      <c r="G18" s="72">
        <f t="shared" si="1"/>
        <v>1688404735</v>
      </c>
      <c r="H18" s="72">
        <f t="shared" si="1"/>
        <v>1912206649</v>
      </c>
      <c r="I18" s="72">
        <f t="shared" si="1"/>
        <v>4546570641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4546570641</v>
      </c>
      <c r="W18" s="72">
        <f t="shared" si="1"/>
        <v>5542998797</v>
      </c>
      <c r="X18" s="72">
        <f t="shared" si="1"/>
        <v>-996428156</v>
      </c>
      <c r="Y18" s="66">
        <f>+IF(W18&lt;&gt;0,(X18/W18)*100,0)</f>
        <v>-17.97633722271941</v>
      </c>
      <c r="Z18" s="73">
        <f t="shared" si="1"/>
        <v>22171995185</v>
      </c>
    </row>
    <row r="19" spans="1:26" ht="13.5">
      <c r="A19" s="69" t="s">
        <v>43</v>
      </c>
      <c r="B19" s="74">
        <f>+B10-B18</f>
        <v>-219340587</v>
      </c>
      <c r="C19" s="74">
        <f>+C10-C18</f>
        <v>0</v>
      </c>
      <c r="D19" s="75">
        <f aca="true" t="shared" si="2" ref="D19:Z19">+D10-D18</f>
        <v>-1</v>
      </c>
      <c r="E19" s="76">
        <f t="shared" si="2"/>
        <v>-1</v>
      </c>
      <c r="F19" s="76">
        <f t="shared" si="2"/>
        <v>1104778726</v>
      </c>
      <c r="G19" s="76">
        <f t="shared" si="2"/>
        <v>-119076969</v>
      </c>
      <c r="H19" s="76">
        <f t="shared" si="2"/>
        <v>125132296</v>
      </c>
      <c r="I19" s="76">
        <f t="shared" si="2"/>
        <v>1110834053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1110834053</v>
      </c>
      <c r="W19" s="76">
        <f>IF(E10=E18,0,W10-W18)</f>
        <v>0</v>
      </c>
      <c r="X19" s="76">
        <f t="shared" si="2"/>
        <v>1110834053</v>
      </c>
      <c r="Y19" s="77">
        <f>+IF(W19&lt;&gt;0,(X19/W19)*100,0)</f>
        <v>0</v>
      </c>
      <c r="Z19" s="78">
        <f t="shared" si="2"/>
        <v>-1</v>
      </c>
    </row>
    <row r="20" spans="1:26" ht="13.5">
      <c r="A20" s="57" t="s">
        <v>44</v>
      </c>
      <c r="B20" s="18">
        <v>2151373224</v>
      </c>
      <c r="C20" s="18">
        <v>0</v>
      </c>
      <c r="D20" s="58">
        <v>2097038969</v>
      </c>
      <c r="E20" s="59">
        <v>2097038969</v>
      </c>
      <c r="F20" s="59">
        <v>33967978</v>
      </c>
      <c r="G20" s="59">
        <v>85777407</v>
      </c>
      <c r="H20" s="59">
        <v>169936140</v>
      </c>
      <c r="I20" s="59">
        <v>289681525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289681525</v>
      </c>
      <c r="W20" s="59">
        <v>524259742</v>
      </c>
      <c r="X20" s="59">
        <v>-234578217</v>
      </c>
      <c r="Y20" s="60">
        <v>-44.74</v>
      </c>
      <c r="Z20" s="61">
        <v>2097038969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1932032637</v>
      </c>
      <c r="C22" s="85">
        <f>SUM(C19:C21)</f>
        <v>0</v>
      </c>
      <c r="D22" s="86">
        <f aca="true" t="shared" si="3" ref="D22:Z22">SUM(D19:D21)</f>
        <v>2097038968</v>
      </c>
      <c r="E22" s="87">
        <f t="shared" si="3"/>
        <v>2097038968</v>
      </c>
      <c r="F22" s="87">
        <f t="shared" si="3"/>
        <v>1138746704</v>
      </c>
      <c r="G22" s="87">
        <f t="shared" si="3"/>
        <v>-33299562</v>
      </c>
      <c r="H22" s="87">
        <f t="shared" si="3"/>
        <v>295068436</v>
      </c>
      <c r="I22" s="87">
        <f t="shared" si="3"/>
        <v>1400515578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1400515578</v>
      </c>
      <c r="W22" s="87">
        <f t="shared" si="3"/>
        <v>524259742</v>
      </c>
      <c r="X22" s="87">
        <f t="shared" si="3"/>
        <v>876255836</v>
      </c>
      <c r="Y22" s="88">
        <f>+IF(W22&lt;&gt;0,(X22/W22)*100,0)</f>
        <v>167.14154565009497</v>
      </c>
      <c r="Z22" s="89">
        <f t="shared" si="3"/>
        <v>2097038968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1932032637</v>
      </c>
      <c r="C24" s="74">
        <f>SUM(C22:C23)</f>
        <v>0</v>
      </c>
      <c r="D24" s="75">
        <f aca="true" t="shared" si="4" ref="D24:Z24">SUM(D22:D23)</f>
        <v>2097038968</v>
      </c>
      <c r="E24" s="76">
        <f t="shared" si="4"/>
        <v>2097038968</v>
      </c>
      <c r="F24" s="76">
        <f t="shared" si="4"/>
        <v>1138746704</v>
      </c>
      <c r="G24" s="76">
        <f t="shared" si="4"/>
        <v>-33299562</v>
      </c>
      <c r="H24" s="76">
        <f t="shared" si="4"/>
        <v>295068436</v>
      </c>
      <c r="I24" s="76">
        <f t="shared" si="4"/>
        <v>1400515578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1400515578</v>
      </c>
      <c r="W24" s="76">
        <f t="shared" si="4"/>
        <v>524259742</v>
      </c>
      <c r="X24" s="76">
        <f t="shared" si="4"/>
        <v>876255836</v>
      </c>
      <c r="Y24" s="77">
        <f>+IF(W24&lt;&gt;0,(X24/W24)*100,0)</f>
        <v>167.14154565009497</v>
      </c>
      <c r="Z24" s="78">
        <f t="shared" si="4"/>
        <v>2097038968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4553450685</v>
      </c>
      <c r="C27" s="21">
        <v>0</v>
      </c>
      <c r="D27" s="98">
        <v>4345256415</v>
      </c>
      <c r="E27" s="99">
        <v>4345256415</v>
      </c>
      <c r="F27" s="99">
        <v>15149929</v>
      </c>
      <c r="G27" s="99">
        <v>174108956</v>
      </c>
      <c r="H27" s="99">
        <v>323983387</v>
      </c>
      <c r="I27" s="99">
        <v>513242272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513242272</v>
      </c>
      <c r="W27" s="99">
        <v>1086314104</v>
      </c>
      <c r="X27" s="99">
        <v>-573071832</v>
      </c>
      <c r="Y27" s="100">
        <v>-52.75</v>
      </c>
      <c r="Z27" s="101">
        <v>4345256415</v>
      </c>
    </row>
    <row r="28" spans="1:26" ht="13.5">
      <c r="A28" s="102" t="s">
        <v>44</v>
      </c>
      <c r="B28" s="18">
        <v>2151545533</v>
      </c>
      <c r="C28" s="18">
        <v>0</v>
      </c>
      <c r="D28" s="58">
        <v>2097038969</v>
      </c>
      <c r="E28" s="59">
        <v>2097038969</v>
      </c>
      <c r="F28" s="59">
        <v>33967978</v>
      </c>
      <c r="G28" s="59">
        <v>85777407</v>
      </c>
      <c r="H28" s="59">
        <v>192749582</v>
      </c>
      <c r="I28" s="59">
        <v>312494967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312494967</v>
      </c>
      <c r="W28" s="59">
        <v>524259742</v>
      </c>
      <c r="X28" s="59">
        <v>-211764775</v>
      </c>
      <c r="Y28" s="60">
        <v>-40.39</v>
      </c>
      <c r="Z28" s="61">
        <v>2097038969</v>
      </c>
    </row>
    <row r="29" spans="1:26" ht="13.5">
      <c r="A29" s="57" t="s">
        <v>92</v>
      </c>
      <c r="B29" s="18">
        <v>86435402</v>
      </c>
      <c r="C29" s="18">
        <v>0</v>
      </c>
      <c r="D29" s="58">
        <v>95900000</v>
      </c>
      <c r="E29" s="59">
        <v>95900000</v>
      </c>
      <c r="F29" s="59">
        <v>1440760</v>
      </c>
      <c r="G29" s="59">
        <v>4395640</v>
      </c>
      <c r="H29" s="59">
        <v>5988531</v>
      </c>
      <c r="I29" s="59">
        <v>11824931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11824931</v>
      </c>
      <c r="W29" s="59">
        <v>23975000</v>
      </c>
      <c r="X29" s="59">
        <v>-12150069</v>
      </c>
      <c r="Y29" s="60">
        <v>-50.68</v>
      </c>
      <c r="Z29" s="61">
        <v>95900000</v>
      </c>
    </row>
    <row r="30" spans="1:26" ht="13.5">
      <c r="A30" s="57" t="s">
        <v>48</v>
      </c>
      <c r="B30" s="18">
        <v>2129535221</v>
      </c>
      <c r="C30" s="18">
        <v>0</v>
      </c>
      <c r="D30" s="58">
        <v>1600000000</v>
      </c>
      <c r="E30" s="59">
        <v>1600000000</v>
      </c>
      <c r="F30" s="59">
        <v>-20099458</v>
      </c>
      <c r="G30" s="59">
        <v>70075293</v>
      </c>
      <c r="H30" s="59">
        <v>98779796</v>
      </c>
      <c r="I30" s="59">
        <v>148755631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148755631</v>
      </c>
      <c r="W30" s="59">
        <v>400000000</v>
      </c>
      <c r="X30" s="59">
        <v>-251244369</v>
      </c>
      <c r="Y30" s="60">
        <v>-62.81</v>
      </c>
      <c r="Z30" s="61">
        <v>1600000000</v>
      </c>
    </row>
    <row r="31" spans="1:26" ht="13.5">
      <c r="A31" s="57" t="s">
        <v>49</v>
      </c>
      <c r="B31" s="18">
        <v>185934530</v>
      </c>
      <c r="C31" s="18">
        <v>0</v>
      </c>
      <c r="D31" s="58">
        <v>552317446</v>
      </c>
      <c r="E31" s="59">
        <v>552317446</v>
      </c>
      <c r="F31" s="59">
        <v>-159352</v>
      </c>
      <c r="G31" s="59">
        <v>13860616</v>
      </c>
      <c r="H31" s="59">
        <v>26465478</v>
      </c>
      <c r="I31" s="59">
        <v>40166742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40166742</v>
      </c>
      <c r="W31" s="59">
        <v>138079362</v>
      </c>
      <c r="X31" s="59">
        <v>-97912620</v>
      </c>
      <c r="Y31" s="60">
        <v>-70.91</v>
      </c>
      <c r="Z31" s="61">
        <v>552317446</v>
      </c>
    </row>
    <row r="32" spans="1:26" ht="13.5">
      <c r="A32" s="69" t="s">
        <v>50</v>
      </c>
      <c r="B32" s="21">
        <f>SUM(B28:B31)</f>
        <v>4553450686</v>
      </c>
      <c r="C32" s="21">
        <f>SUM(C28:C31)</f>
        <v>0</v>
      </c>
      <c r="D32" s="98">
        <f aca="true" t="shared" si="5" ref="D32:Z32">SUM(D28:D31)</f>
        <v>4345256415</v>
      </c>
      <c r="E32" s="99">
        <f t="shared" si="5"/>
        <v>4345256415</v>
      </c>
      <c r="F32" s="99">
        <f t="shared" si="5"/>
        <v>15149928</v>
      </c>
      <c r="G32" s="99">
        <f t="shared" si="5"/>
        <v>174108956</v>
      </c>
      <c r="H32" s="99">
        <f t="shared" si="5"/>
        <v>323983387</v>
      </c>
      <c r="I32" s="99">
        <f t="shared" si="5"/>
        <v>513242271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513242271</v>
      </c>
      <c r="W32" s="99">
        <f t="shared" si="5"/>
        <v>1086314104</v>
      </c>
      <c r="X32" s="99">
        <f t="shared" si="5"/>
        <v>-573071833</v>
      </c>
      <c r="Y32" s="100">
        <f>+IF(W32&lt;&gt;0,(X32/W32)*100,0)</f>
        <v>-52.753787407329845</v>
      </c>
      <c r="Z32" s="101">
        <f t="shared" si="5"/>
        <v>4345256415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5572259739</v>
      </c>
      <c r="C35" s="18">
        <v>0</v>
      </c>
      <c r="D35" s="58">
        <v>6099364705</v>
      </c>
      <c r="E35" s="59">
        <v>6099364705</v>
      </c>
      <c r="F35" s="59">
        <v>5157583990</v>
      </c>
      <c r="G35" s="59">
        <v>4398433889</v>
      </c>
      <c r="H35" s="59">
        <v>4486012628</v>
      </c>
      <c r="I35" s="59">
        <v>4486012628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4486012628</v>
      </c>
      <c r="W35" s="59">
        <v>1524841176</v>
      </c>
      <c r="X35" s="59">
        <v>2961171452</v>
      </c>
      <c r="Y35" s="60">
        <v>194.2</v>
      </c>
      <c r="Z35" s="61">
        <v>6099364705</v>
      </c>
    </row>
    <row r="36" spans="1:26" ht="13.5">
      <c r="A36" s="57" t="s">
        <v>53</v>
      </c>
      <c r="B36" s="18">
        <v>24380383844</v>
      </c>
      <c r="C36" s="18">
        <v>0</v>
      </c>
      <c r="D36" s="58">
        <v>26867869155</v>
      </c>
      <c r="E36" s="59">
        <v>26867869155</v>
      </c>
      <c r="F36" s="59">
        <v>23342643366</v>
      </c>
      <c r="G36" s="59">
        <v>24425183420</v>
      </c>
      <c r="H36" s="59">
        <v>24675857613</v>
      </c>
      <c r="I36" s="59">
        <v>24675857613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24675857613</v>
      </c>
      <c r="W36" s="59">
        <v>6716967289</v>
      </c>
      <c r="X36" s="59">
        <v>17958890324</v>
      </c>
      <c r="Y36" s="60">
        <v>267.37</v>
      </c>
      <c r="Z36" s="61">
        <v>26867869155</v>
      </c>
    </row>
    <row r="37" spans="1:26" ht="13.5">
      <c r="A37" s="57" t="s">
        <v>54</v>
      </c>
      <c r="B37" s="18">
        <v>6356418542</v>
      </c>
      <c r="C37" s="18">
        <v>0</v>
      </c>
      <c r="D37" s="58">
        <v>6755051455</v>
      </c>
      <c r="E37" s="59">
        <v>6755051455</v>
      </c>
      <c r="F37" s="59">
        <v>4070210565</v>
      </c>
      <c r="G37" s="59">
        <v>4210900622</v>
      </c>
      <c r="H37" s="59">
        <v>3630791528</v>
      </c>
      <c r="I37" s="59">
        <v>3630791528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3630791528</v>
      </c>
      <c r="W37" s="59">
        <v>1688762864</v>
      </c>
      <c r="X37" s="59">
        <v>1942028664</v>
      </c>
      <c r="Y37" s="60">
        <v>115</v>
      </c>
      <c r="Z37" s="61">
        <v>6755051455</v>
      </c>
    </row>
    <row r="38" spans="1:26" ht="13.5">
      <c r="A38" s="57" t="s">
        <v>55</v>
      </c>
      <c r="B38" s="18">
        <v>9808423931</v>
      </c>
      <c r="C38" s="18">
        <v>0</v>
      </c>
      <c r="D38" s="58">
        <v>10637585364</v>
      </c>
      <c r="E38" s="59">
        <v>10637585364</v>
      </c>
      <c r="F38" s="59">
        <v>9546167212</v>
      </c>
      <c r="G38" s="59">
        <v>9702907693</v>
      </c>
      <c r="H38" s="59">
        <v>10335901822</v>
      </c>
      <c r="I38" s="59">
        <v>10335901822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10335901822</v>
      </c>
      <c r="W38" s="59">
        <v>2659396341</v>
      </c>
      <c r="X38" s="59">
        <v>7676505481</v>
      </c>
      <c r="Y38" s="60">
        <v>288.66</v>
      </c>
      <c r="Z38" s="61">
        <v>10637585364</v>
      </c>
    </row>
    <row r="39" spans="1:26" ht="13.5">
      <c r="A39" s="57" t="s">
        <v>56</v>
      </c>
      <c r="B39" s="18">
        <v>13787801110</v>
      </c>
      <c r="C39" s="18">
        <v>0</v>
      </c>
      <c r="D39" s="58">
        <v>15574597041</v>
      </c>
      <c r="E39" s="59">
        <v>15574597041</v>
      </c>
      <c r="F39" s="59">
        <v>14883849579</v>
      </c>
      <c r="G39" s="59">
        <v>14909808994</v>
      </c>
      <c r="H39" s="59">
        <v>15195176891</v>
      </c>
      <c r="I39" s="59">
        <v>15195176891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15195176891</v>
      </c>
      <c r="W39" s="59">
        <v>3893649260</v>
      </c>
      <c r="X39" s="59">
        <v>11301527631</v>
      </c>
      <c r="Y39" s="60">
        <v>290.26</v>
      </c>
      <c r="Z39" s="61">
        <v>15574597041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-1206940480</v>
      </c>
      <c r="C42" s="18">
        <v>0</v>
      </c>
      <c r="D42" s="58">
        <v>3265324438</v>
      </c>
      <c r="E42" s="59">
        <v>3265324438</v>
      </c>
      <c r="F42" s="59">
        <v>-520453931</v>
      </c>
      <c r="G42" s="59">
        <v>-632646854</v>
      </c>
      <c r="H42" s="59">
        <v>-225139181</v>
      </c>
      <c r="I42" s="59">
        <v>-1378239966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-1378239966</v>
      </c>
      <c r="W42" s="59">
        <v>863581980</v>
      </c>
      <c r="X42" s="59">
        <v>-2241821946</v>
      </c>
      <c r="Y42" s="60">
        <v>-259.6</v>
      </c>
      <c r="Z42" s="61">
        <v>3265324438</v>
      </c>
    </row>
    <row r="43" spans="1:26" ht="13.5">
      <c r="A43" s="57" t="s">
        <v>59</v>
      </c>
      <c r="B43" s="18">
        <v>-684532271</v>
      </c>
      <c r="C43" s="18">
        <v>0</v>
      </c>
      <c r="D43" s="58">
        <v>-4231679485</v>
      </c>
      <c r="E43" s="59">
        <v>-4231679485</v>
      </c>
      <c r="F43" s="59">
        <v>-322702318</v>
      </c>
      <c r="G43" s="59">
        <v>378221484</v>
      </c>
      <c r="H43" s="59">
        <v>-327970589</v>
      </c>
      <c r="I43" s="59">
        <v>-272451423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-272451423</v>
      </c>
      <c r="W43" s="59">
        <v>-1180197056</v>
      </c>
      <c r="X43" s="59">
        <v>907745633</v>
      </c>
      <c r="Y43" s="60">
        <v>-76.91</v>
      </c>
      <c r="Z43" s="61">
        <v>-4231679485</v>
      </c>
    </row>
    <row r="44" spans="1:26" ht="13.5">
      <c r="A44" s="57" t="s">
        <v>60</v>
      </c>
      <c r="B44" s="18">
        <v>2285640486</v>
      </c>
      <c r="C44" s="18">
        <v>0</v>
      </c>
      <c r="D44" s="58">
        <v>980551635</v>
      </c>
      <c r="E44" s="59">
        <v>980551635</v>
      </c>
      <c r="F44" s="59">
        <v>-103741050</v>
      </c>
      <c r="G44" s="59">
        <v>3207799</v>
      </c>
      <c r="H44" s="59">
        <v>632158854</v>
      </c>
      <c r="I44" s="59">
        <v>531625603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531625603</v>
      </c>
      <c r="W44" s="59">
        <v>-154861679</v>
      </c>
      <c r="X44" s="59">
        <v>686487282</v>
      </c>
      <c r="Y44" s="60">
        <v>-443.29</v>
      </c>
      <c r="Z44" s="61">
        <v>980551635</v>
      </c>
    </row>
    <row r="45" spans="1:26" ht="13.5">
      <c r="A45" s="69" t="s">
        <v>61</v>
      </c>
      <c r="B45" s="21">
        <v>1115444267</v>
      </c>
      <c r="C45" s="21">
        <v>0</v>
      </c>
      <c r="D45" s="98">
        <v>1690570946</v>
      </c>
      <c r="E45" s="99">
        <v>1690570946</v>
      </c>
      <c r="F45" s="99">
        <v>729477061</v>
      </c>
      <c r="G45" s="99">
        <v>478259490</v>
      </c>
      <c r="H45" s="99">
        <v>557308574</v>
      </c>
      <c r="I45" s="99">
        <v>557308574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557308574</v>
      </c>
      <c r="W45" s="99">
        <v>1204897603</v>
      </c>
      <c r="X45" s="99">
        <v>-647589029</v>
      </c>
      <c r="Y45" s="100">
        <v>-53.75</v>
      </c>
      <c r="Z45" s="101">
        <v>1690570946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1723725478</v>
      </c>
      <c r="C49" s="51">
        <v>0</v>
      </c>
      <c r="D49" s="128">
        <v>253264379</v>
      </c>
      <c r="E49" s="53">
        <v>129920020</v>
      </c>
      <c r="F49" s="53">
        <v>0</v>
      </c>
      <c r="G49" s="53">
        <v>0</v>
      </c>
      <c r="H49" s="53">
        <v>0</v>
      </c>
      <c r="I49" s="53">
        <v>143939619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111273337</v>
      </c>
      <c r="W49" s="53">
        <v>242405713</v>
      </c>
      <c r="X49" s="53">
        <v>831823456</v>
      </c>
      <c r="Y49" s="53">
        <v>2690418813</v>
      </c>
      <c r="Z49" s="129">
        <v>6126770815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2000900056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2000900056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98.10285924897802</v>
      </c>
      <c r="C58" s="5">
        <f>IF(C67=0,0,+(C76/C67)*100)</f>
        <v>0</v>
      </c>
      <c r="D58" s="6">
        <f aca="true" t="shared" si="6" ref="D58:Z58">IF(D67=0,0,+(D76/D67)*100)</f>
        <v>94.37057485674939</v>
      </c>
      <c r="E58" s="7">
        <f t="shared" si="6"/>
        <v>94.37057485674939</v>
      </c>
      <c r="F58" s="7">
        <f t="shared" si="6"/>
        <v>100.00000007330902</v>
      </c>
      <c r="G58" s="7">
        <f t="shared" si="6"/>
        <v>100.00000006253077</v>
      </c>
      <c r="H58" s="7">
        <f t="shared" si="6"/>
        <v>100.00000006698069</v>
      </c>
      <c r="I58" s="7">
        <f t="shared" si="6"/>
        <v>100.00000006732091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100.00000006732091</v>
      </c>
      <c r="W58" s="7">
        <f t="shared" si="6"/>
        <v>99.82857529891655</v>
      </c>
      <c r="X58" s="7">
        <f t="shared" si="6"/>
        <v>0</v>
      </c>
      <c r="Y58" s="7">
        <f t="shared" si="6"/>
        <v>0</v>
      </c>
      <c r="Z58" s="8">
        <f t="shared" si="6"/>
        <v>94.37057485674939</v>
      </c>
    </row>
    <row r="59" spans="1:26" ht="13.5">
      <c r="A59" s="36" t="s">
        <v>31</v>
      </c>
      <c r="B59" s="9">
        <f aca="true" t="shared" si="7" ref="B59:Z66">IF(B68=0,0,+(B77/B68)*100)</f>
        <v>99.4073721217631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94.96378721214656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7" t="s">
        <v>32</v>
      </c>
      <c r="B60" s="12">
        <f t="shared" si="7"/>
        <v>97.61836928946946</v>
      </c>
      <c r="C60" s="12">
        <f t="shared" si="7"/>
        <v>0</v>
      </c>
      <c r="D60" s="3">
        <f t="shared" si="7"/>
        <v>94.86499686298949</v>
      </c>
      <c r="E60" s="13">
        <f t="shared" si="7"/>
        <v>94.86499686298949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102.28065444955065</v>
      </c>
      <c r="X60" s="13">
        <f t="shared" si="7"/>
        <v>0</v>
      </c>
      <c r="Y60" s="13">
        <f t="shared" si="7"/>
        <v>0</v>
      </c>
      <c r="Z60" s="14">
        <f t="shared" si="7"/>
        <v>94.86499686298949</v>
      </c>
    </row>
    <row r="61" spans="1:26" ht="13.5">
      <c r="A61" s="38" t="s">
        <v>95</v>
      </c>
      <c r="B61" s="12">
        <f t="shared" si="7"/>
        <v>97.7622120606839</v>
      </c>
      <c r="C61" s="12">
        <f t="shared" si="7"/>
        <v>0</v>
      </c>
      <c r="D61" s="3">
        <f t="shared" si="7"/>
        <v>93.98613486063509</v>
      </c>
      <c r="E61" s="13">
        <f t="shared" si="7"/>
        <v>93.98613486063509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105.10301218917166</v>
      </c>
      <c r="X61" s="13">
        <f t="shared" si="7"/>
        <v>0</v>
      </c>
      <c r="Y61" s="13">
        <f t="shared" si="7"/>
        <v>0</v>
      </c>
      <c r="Z61" s="14">
        <f t="shared" si="7"/>
        <v>93.98613486063509</v>
      </c>
    </row>
    <row r="62" spans="1:26" ht="13.5">
      <c r="A62" s="38" t="s">
        <v>96</v>
      </c>
      <c r="B62" s="12">
        <f t="shared" si="7"/>
        <v>94.93488320391924</v>
      </c>
      <c r="C62" s="12">
        <f t="shared" si="7"/>
        <v>0</v>
      </c>
      <c r="D62" s="3">
        <f t="shared" si="7"/>
        <v>89.35900271049488</v>
      </c>
      <c r="E62" s="13">
        <f t="shared" si="7"/>
        <v>89.35900271049488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89.14383449400299</v>
      </c>
      <c r="X62" s="13">
        <f t="shared" si="7"/>
        <v>0</v>
      </c>
      <c r="Y62" s="13">
        <f t="shared" si="7"/>
        <v>0</v>
      </c>
      <c r="Z62" s="14">
        <f t="shared" si="7"/>
        <v>89.35900271049488</v>
      </c>
    </row>
    <row r="63" spans="1:26" ht="13.5">
      <c r="A63" s="38" t="s">
        <v>97</v>
      </c>
      <c r="B63" s="12">
        <f t="shared" si="7"/>
        <v>92.2122296157268</v>
      </c>
      <c r="C63" s="12">
        <f t="shared" si="7"/>
        <v>0</v>
      </c>
      <c r="D63" s="3">
        <f t="shared" si="7"/>
        <v>95.35071455538618</v>
      </c>
      <c r="E63" s="13">
        <f t="shared" si="7"/>
        <v>95.35071455538618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96.91855996853693</v>
      </c>
      <c r="X63" s="13">
        <f t="shared" si="7"/>
        <v>0</v>
      </c>
      <c r="Y63" s="13">
        <f t="shared" si="7"/>
        <v>0</v>
      </c>
      <c r="Z63" s="14">
        <f t="shared" si="7"/>
        <v>95.35071455538618</v>
      </c>
    </row>
    <row r="64" spans="1:26" ht="13.5">
      <c r="A64" s="38" t="s">
        <v>98</v>
      </c>
      <c r="B64" s="12">
        <f t="shared" si="7"/>
        <v>93.08119625845993</v>
      </c>
      <c r="C64" s="12">
        <f t="shared" si="7"/>
        <v>0</v>
      </c>
      <c r="D64" s="3">
        <f t="shared" si="7"/>
        <v>90.38702733581209</v>
      </c>
      <c r="E64" s="13">
        <f t="shared" si="7"/>
        <v>90.38702733581209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90.19452118670111</v>
      </c>
      <c r="X64" s="13">
        <f t="shared" si="7"/>
        <v>0</v>
      </c>
      <c r="Y64" s="13">
        <f t="shared" si="7"/>
        <v>0</v>
      </c>
      <c r="Z64" s="14">
        <f t="shared" si="7"/>
        <v>90.38702733581209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55.57283651595832</v>
      </c>
      <c r="E66" s="16">
        <f t="shared" si="7"/>
        <v>55.57283651595832</v>
      </c>
      <c r="F66" s="16">
        <f t="shared" si="7"/>
        <v>100.00000441287318</v>
      </c>
      <c r="G66" s="16">
        <f t="shared" si="7"/>
        <v>100.00000353277521</v>
      </c>
      <c r="H66" s="16">
        <f t="shared" si="7"/>
        <v>100.00000432569003</v>
      </c>
      <c r="I66" s="16">
        <f t="shared" si="7"/>
        <v>100.00000404940108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100.00000404940108</v>
      </c>
      <c r="W66" s="16">
        <f t="shared" si="7"/>
        <v>55.63842467464815</v>
      </c>
      <c r="X66" s="16">
        <f t="shared" si="7"/>
        <v>0</v>
      </c>
      <c r="Y66" s="16">
        <f t="shared" si="7"/>
        <v>0</v>
      </c>
      <c r="Z66" s="17">
        <f t="shared" si="7"/>
        <v>55.57283651595832</v>
      </c>
    </row>
    <row r="67" spans="1:26" ht="13.5" hidden="1">
      <c r="A67" s="40" t="s">
        <v>101</v>
      </c>
      <c r="B67" s="23">
        <v>16205001228</v>
      </c>
      <c r="C67" s="23"/>
      <c r="D67" s="24">
        <v>17896314710</v>
      </c>
      <c r="E67" s="25">
        <v>17896314710</v>
      </c>
      <c r="F67" s="25">
        <v>1364088426</v>
      </c>
      <c r="G67" s="25">
        <v>1599212257</v>
      </c>
      <c r="H67" s="25">
        <v>1492967749</v>
      </c>
      <c r="I67" s="25">
        <v>4456268432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4456268432</v>
      </c>
      <c r="W67" s="25">
        <v>4474078678</v>
      </c>
      <c r="X67" s="25"/>
      <c r="Y67" s="24"/>
      <c r="Z67" s="26">
        <v>17896314710</v>
      </c>
    </row>
    <row r="68" spans="1:26" ht="13.5" hidden="1">
      <c r="A68" s="36" t="s">
        <v>31</v>
      </c>
      <c r="B68" s="18">
        <v>4051438834</v>
      </c>
      <c r="C68" s="18"/>
      <c r="D68" s="19">
        <v>4464237900</v>
      </c>
      <c r="E68" s="20">
        <v>4464237900</v>
      </c>
      <c r="F68" s="20">
        <v>351588702</v>
      </c>
      <c r="G68" s="20">
        <v>367275791</v>
      </c>
      <c r="H68" s="20">
        <v>328127796</v>
      </c>
      <c r="I68" s="20">
        <v>1046992289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1046992289</v>
      </c>
      <c r="W68" s="20">
        <v>1116059475</v>
      </c>
      <c r="X68" s="20"/>
      <c r="Y68" s="19"/>
      <c r="Z68" s="22">
        <v>4464237900</v>
      </c>
    </row>
    <row r="69" spans="1:26" ht="13.5" hidden="1">
      <c r="A69" s="37" t="s">
        <v>32</v>
      </c>
      <c r="B69" s="18">
        <v>11900322109</v>
      </c>
      <c r="C69" s="18"/>
      <c r="D69" s="19">
        <v>13191544911</v>
      </c>
      <c r="E69" s="20">
        <v>13191544911</v>
      </c>
      <c r="F69" s="20">
        <v>989838751</v>
      </c>
      <c r="G69" s="20">
        <v>1203630108</v>
      </c>
      <c r="H69" s="20">
        <v>1141722254</v>
      </c>
      <c r="I69" s="20">
        <v>3335191113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3335191113</v>
      </c>
      <c r="W69" s="20">
        <v>3297886228</v>
      </c>
      <c r="X69" s="20"/>
      <c r="Y69" s="19"/>
      <c r="Z69" s="22">
        <v>13191544911</v>
      </c>
    </row>
    <row r="70" spans="1:26" ht="13.5" hidden="1">
      <c r="A70" s="38" t="s">
        <v>95</v>
      </c>
      <c r="B70" s="18">
        <v>8317790472</v>
      </c>
      <c r="C70" s="18"/>
      <c r="D70" s="19">
        <v>9012285900</v>
      </c>
      <c r="E70" s="20">
        <v>9012285900</v>
      </c>
      <c r="F70" s="20">
        <v>696089349</v>
      </c>
      <c r="G70" s="20">
        <v>839895720</v>
      </c>
      <c r="H70" s="20">
        <v>785448722</v>
      </c>
      <c r="I70" s="20">
        <v>2321433791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2321433791</v>
      </c>
      <c r="W70" s="20">
        <v>2253071475</v>
      </c>
      <c r="X70" s="20"/>
      <c r="Y70" s="19"/>
      <c r="Z70" s="22">
        <v>9012285900</v>
      </c>
    </row>
    <row r="71" spans="1:26" ht="13.5" hidden="1">
      <c r="A71" s="38" t="s">
        <v>96</v>
      </c>
      <c r="B71" s="18">
        <v>2334330298</v>
      </c>
      <c r="C71" s="18"/>
      <c r="D71" s="19">
        <v>2739883801</v>
      </c>
      <c r="E71" s="20">
        <v>2739883801</v>
      </c>
      <c r="F71" s="20">
        <v>182079170</v>
      </c>
      <c r="G71" s="20">
        <v>227776382</v>
      </c>
      <c r="H71" s="20">
        <v>233602114</v>
      </c>
      <c r="I71" s="20">
        <v>643457666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643457666</v>
      </c>
      <c r="W71" s="20">
        <v>684970950</v>
      </c>
      <c r="X71" s="20"/>
      <c r="Y71" s="19"/>
      <c r="Z71" s="22">
        <v>2739883801</v>
      </c>
    </row>
    <row r="72" spans="1:26" ht="13.5" hidden="1">
      <c r="A72" s="38" t="s">
        <v>97</v>
      </c>
      <c r="B72" s="18">
        <v>606043523</v>
      </c>
      <c r="C72" s="18"/>
      <c r="D72" s="19">
        <v>660034910</v>
      </c>
      <c r="E72" s="20">
        <v>660034910</v>
      </c>
      <c r="F72" s="20">
        <v>49954416</v>
      </c>
      <c r="G72" s="20">
        <v>54217990</v>
      </c>
      <c r="H72" s="20">
        <v>52716730</v>
      </c>
      <c r="I72" s="20">
        <v>156889136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156889136</v>
      </c>
      <c r="W72" s="20">
        <v>165008728</v>
      </c>
      <c r="X72" s="20"/>
      <c r="Y72" s="19"/>
      <c r="Z72" s="22">
        <v>660034910</v>
      </c>
    </row>
    <row r="73" spans="1:26" ht="13.5" hidden="1">
      <c r="A73" s="38" t="s">
        <v>98</v>
      </c>
      <c r="B73" s="18">
        <v>642157816</v>
      </c>
      <c r="C73" s="18"/>
      <c r="D73" s="19">
        <v>779340300</v>
      </c>
      <c r="E73" s="20">
        <v>779340300</v>
      </c>
      <c r="F73" s="20">
        <v>61715816</v>
      </c>
      <c r="G73" s="20">
        <v>81740016</v>
      </c>
      <c r="H73" s="20">
        <v>69954688</v>
      </c>
      <c r="I73" s="20">
        <v>213410520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213410520</v>
      </c>
      <c r="W73" s="20">
        <v>194835075</v>
      </c>
      <c r="X73" s="20"/>
      <c r="Y73" s="19"/>
      <c r="Z73" s="22">
        <v>779340300</v>
      </c>
    </row>
    <row r="74" spans="1:26" ht="13.5" hidden="1">
      <c r="A74" s="38" t="s">
        <v>99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>
        <v>253240285</v>
      </c>
      <c r="C75" s="27"/>
      <c r="D75" s="28">
        <v>240531899</v>
      </c>
      <c r="E75" s="29">
        <v>240531899</v>
      </c>
      <c r="F75" s="29">
        <v>22660973</v>
      </c>
      <c r="G75" s="29">
        <v>28306358</v>
      </c>
      <c r="H75" s="29">
        <v>23117699</v>
      </c>
      <c r="I75" s="29">
        <v>74085030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74085030</v>
      </c>
      <c r="W75" s="29">
        <v>60132975</v>
      </c>
      <c r="X75" s="29"/>
      <c r="Y75" s="28"/>
      <c r="Z75" s="30">
        <v>240531899</v>
      </c>
    </row>
    <row r="76" spans="1:26" ht="13.5" hidden="1">
      <c r="A76" s="41" t="s">
        <v>102</v>
      </c>
      <c r="B76" s="31">
        <v>15897569546</v>
      </c>
      <c r="C76" s="31"/>
      <c r="D76" s="32">
        <v>16888855070</v>
      </c>
      <c r="E76" s="33">
        <v>16888855070</v>
      </c>
      <c r="F76" s="33">
        <v>1364088427</v>
      </c>
      <c r="G76" s="33">
        <v>1599212258</v>
      </c>
      <c r="H76" s="33">
        <v>1492967750</v>
      </c>
      <c r="I76" s="33">
        <v>4456268435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4456268435</v>
      </c>
      <c r="W76" s="33">
        <v>4466409002</v>
      </c>
      <c r="X76" s="33"/>
      <c r="Y76" s="32"/>
      <c r="Z76" s="34">
        <v>16888855070</v>
      </c>
    </row>
    <row r="77" spans="1:26" ht="13.5" hidden="1">
      <c r="A77" s="36" t="s">
        <v>31</v>
      </c>
      <c r="B77" s="18">
        <v>4027428878</v>
      </c>
      <c r="C77" s="18"/>
      <c r="D77" s="19">
        <v>4241026005</v>
      </c>
      <c r="E77" s="20">
        <v>4241026005</v>
      </c>
      <c r="F77" s="20">
        <v>351588702</v>
      </c>
      <c r="G77" s="20">
        <v>367275791</v>
      </c>
      <c r="H77" s="20">
        <v>328127796</v>
      </c>
      <c r="I77" s="20">
        <v>1046992289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1046992289</v>
      </c>
      <c r="W77" s="20">
        <v>1059852345</v>
      </c>
      <c r="X77" s="20"/>
      <c r="Y77" s="19"/>
      <c r="Z77" s="22">
        <v>4241026005</v>
      </c>
    </row>
    <row r="78" spans="1:26" ht="13.5" hidden="1">
      <c r="A78" s="37" t="s">
        <v>32</v>
      </c>
      <c r="B78" s="18">
        <v>11616900383</v>
      </c>
      <c r="C78" s="18"/>
      <c r="D78" s="19">
        <v>12514158666</v>
      </c>
      <c r="E78" s="20">
        <v>12514158666</v>
      </c>
      <c r="F78" s="20">
        <v>989838751</v>
      </c>
      <c r="G78" s="20">
        <v>1203630108</v>
      </c>
      <c r="H78" s="20">
        <v>1141722254</v>
      </c>
      <c r="I78" s="20">
        <v>3335191113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3335191113</v>
      </c>
      <c r="W78" s="20">
        <v>3373099617</v>
      </c>
      <c r="X78" s="20"/>
      <c r="Y78" s="19"/>
      <c r="Z78" s="22">
        <v>12514158666</v>
      </c>
    </row>
    <row r="79" spans="1:26" ht="13.5" hidden="1">
      <c r="A79" s="38" t="s">
        <v>95</v>
      </c>
      <c r="B79" s="18">
        <v>8131655960</v>
      </c>
      <c r="C79" s="18"/>
      <c r="D79" s="19">
        <v>8470299180</v>
      </c>
      <c r="E79" s="20">
        <v>8470299180</v>
      </c>
      <c r="F79" s="20">
        <v>696089349</v>
      </c>
      <c r="G79" s="20">
        <v>839895720</v>
      </c>
      <c r="H79" s="20">
        <v>785448722</v>
      </c>
      <c r="I79" s="20">
        <v>2321433791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2321433791</v>
      </c>
      <c r="W79" s="20">
        <v>2368045987</v>
      </c>
      <c r="X79" s="20"/>
      <c r="Y79" s="19"/>
      <c r="Z79" s="22">
        <v>8470299180</v>
      </c>
    </row>
    <row r="80" spans="1:26" ht="13.5" hidden="1">
      <c r="A80" s="38" t="s">
        <v>96</v>
      </c>
      <c r="B80" s="18">
        <v>2216093742</v>
      </c>
      <c r="C80" s="18"/>
      <c r="D80" s="19">
        <v>2448332840</v>
      </c>
      <c r="E80" s="20">
        <v>2448332840</v>
      </c>
      <c r="F80" s="20">
        <v>182079170</v>
      </c>
      <c r="G80" s="20">
        <v>227776382</v>
      </c>
      <c r="H80" s="20">
        <v>233602114</v>
      </c>
      <c r="I80" s="20">
        <v>643457666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643457666</v>
      </c>
      <c r="W80" s="20">
        <v>610609370</v>
      </c>
      <c r="X80" s="20"/>
      <c r="Y80" s="19"/>
      <c r="Z80" s="22">
        <v>2448332840</v>
      </c>
    </row>
    <row r="81" spans="1:26" ht="13.5" hidden="1">
      <c r="A81" s="38" t="s">
        <v>97</v>
      </c>
      <c r="B81" s="18">
        <v>558846245</v>
      </c>
      <c r="C81" s="18"/>
      <c r="D81" s="19">
        <v>629348003</v>
      </c>
      <c r="E81" s="20">
        <v>629348003</v>
      </c>
      <c r="F81" s="20">
        <v>49954416</v>
      </c>
      <c r="G81" s="20">
        <v>54217990</v>
      </c>
      <c r="H81" s="20">
        <v>52716730</v>
      </c>
      <c r="I81" s="20">
        <v>156889136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156889136</v>
      </c>
      <c r="W81" s="20">
        <v>159924083</v>
      </c>
      <c r="X81" s="20"/>
      <c r="Y81" s="19"/>
      <c r="Z81" s="22">
        <v>629348003</v>
      </c>
    </row>
    <row r="82" spans="1:26" ht="13.5" hidden="1">
      <c r="A82" s="38" t="s">
        <v>98</v>
      </c>
      <c r="B82" s="18">
        <v>597728177</v>
      </c>
      <c r="C82" s="18"/>
      <c r="D82" s="19">
        <v>704422530</v>
      </c>
      <c r="E82" s="20">
        <v>704422530</v>
      </c>
      <c r="F82" s="20">
        <v>61715816</v>
      </c>
      <c r="G82" s="20">
        <v>81740016</v>
      </c>
      <c r="H82" s="20">
        <v>69954688</v>
      </c>
      <c r="I82" s="20">
        <v>213410520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213410520</v>
      </c>
      <c r="W82" s="20">
        <v>175730563</v>
      </c>
      <c r="X82" s="20"/>
      <c r="Y82" s="19"/>
      <c r="Z82" s="22">
        <v>704422530</v>
      </c>
    </row>
    <row r="83" spans="1:26" ht="13.5" hidden="1">
      <c r="A83" s="38" t="s">
        <v>99</v>
      </c>
      <c r="B83" s="18">
        <v>112576259</v>
      </c>
      <c r="C83" s="18"/>
      <c r="D83" s="19">
        <v>261756113</v>
      </c>
      <c r="E83" s="20">
        <v>261756113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58789614</v>
      </c>
      <c r="X83" s="20"/>
      <c r="Y83" s="19"/>
      <c r="Z83" s="22">
        <v>261756113</v>
      </c>
    </row>
    <row r="84" spans="1:26" ht="13.5" hidden="1">
      <c r="A84" s="39" t="s">
        <v>100</v>
      </c>
      <c r="B84" s="27">
        <v>253240285</v>
      </c>
      <c r="C84" s="27"/>
      <c r="D84" s="28">
        <v>133670399</v>
      </c>
      <c r="E84" s="29">
        <v>133670399</v>
      </c>
      <c r="F84" s="29">
        <v>22660974</v>
      </c>
      <c r="G84" s="29">
        <v>28306359</v>
      </c>
      <c r="H84" s="29">
        <v>23117700</v>
      </c>
      <c r="I84" s="29">
        <v>74085033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74085033</v>
      </c>
      <c r="W84" s="29">
        <v>33457040</v>
      </c>
      <c r="X84" s="29"/>
      <c r="Y84" s="28"/>
      <c r="Z84" s="30">
        <v>133670399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410973552</v>
      </c>
      <c r="C5" s="18">
        <v>0</v>
      </c>
      <c r="D5" s="58">
        <v>469468333</v>
      </c>
      <c r="E5" s="59">
        <v>469468332</v>
      </c>
      <c r="F5" s="59">
        <v>39073176</v>
      </c>
      <c r="G5" s="59">
        <v>38026295</v>
      </c>
      <c r="H5" s="59">
        <v>39059671</v>
      </c>
      <c r="I5" s="59">
        <v>116159142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116159142</v>
      </c>
      <c r="W5" s="59">
        <v>117367083</v>
      </c>
      <c r="X5" s="59">
        <v>-1207941</v>
      </c>
      <c r="Y5" s="60">
        <v>-1.03</v>
      </c>
      <c r="Z5" s="61">
        <v>469468332</v>
      </c>
    </row>
    <row r="6" spans="1:26" ht="13.5">
      <c r="A6" s="57" t="s">
        <v>32</v>
      </c>
      <c r="B6" s="18">
        <v>2591388035</v>
      </c>
      <c r="C6" s="18">
        <v>0</v>
      </c>
      <c r="D6" s="58">
        <v>3062771611</v>
      </c>
      <c r="E6" s="59">
        <v>3062771614</v>
      </c>
      <c r="F6" s="59">
        <v>289340849</v>
      </c>
      <c r="G6" s="59">
        <v>315963193</v>
      </c>
      <c r="H6" s="59">
        <v>294115358</v>
      </c>
      <c r="I6" s="59">
        <v>899419400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899419400</v>
      </c>
      <c r="W6" s="59">
        <v>765692904</v>
      </c>
      <c r="X6" s="59">
        <v>133726496</v>
      </c>
      <c r="Y6" s="60">
        <v>17.46</v>
      </c>
      <c r="Z6" s="61">
        <v>3062771614</v>
      </c>
    </row>
    <row r="7" spans="1:26" ht="13.5">
      <c r="A7" s="57" t="s">
        <v>33</v>
      </c>
      <c r="B7" s="18">
        <v>10583616</v>
      </c>
      <c r="C7" s="18">
        <v>0</v>
      </c>
      <c r="D7" s="58">
        <v>8569222</v>
      </c>
      <c r="E7" s="59">
        <v>8569222</v>
      </c>
      <c r="F7" s="59">
        <v>0</v>
      </c>
      <c r="G7" s="59">
        <v>865607</v>
      </c>
      <c r="H7" s="59">
        <v>627072</v>
      </c>
      <c r="I7" s="59">
        <v>1492679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1492679</v>
      </c>
      <c r="W7" s="59">
        <v>2142306</v>
      </c>
      <c r="X7" s="59">
        <v>-649627</v>
      </c>
      <c r="Y7" s="60">
        <v>-30.32</v>
      </c>
      <c r="Z7" s="61">
        <v>8569222</v>
      </c>
    </row>
    <row r="8" spans="1:26" ht="13.5">
      <c r="A8" s="57" t="s">
        <v>34</v>
      </c>
      <c r="B8" s="18">
        <v>650260665</v>
      </c>
      <c r="C8" s="18">
        <v>0</v>
      </c>
      <c r="D8" s="58">
        <v>685819286</v>
      </c>
      <c r="E8" s="59">
        <v>685819286</v>
      </c>
      <c r="F8" s="59">
        <v>240464000</v>
      </c>
      <c r="G8" s="59">
        <v>3793376</v>
      </c>
      <c r="H8" s="59">
        <v>3863623</v>
      </c>
      <c r="I8" s="59">
        <v>248120999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248120999</v>
      </c>
      <c r="W8" s="59">
        <v>171454822</v>
      </c>
      <c r="X8" s="59">
        <v>76666177</v>
      </c>
      <c r="Y8" s="60">
        <v>44.72</v>
      </c>
      <c r="Z8" s="61">
        <v>685819286</v>
      </c>
    </row>
    <row r="9" spans="1:26" ht="13.5">
      <c r="A9" s="57" t="s">
        <v>35</v>
      </c>
      <c r="B9" s="18">
        <v>178291548</v>
      </c>
      <c r="C9" s="18">
        <v>0</v>
      </c>
      <c r="D9" s="58">
        <v>114765423</v>
      </c>
      <c r="E9" s="59">
        <v>114765422</v>
      </c>
      <c r="F9" s="59">
        <v>805272</v>
      </c>
      <c r="G9" s="59">
        <v>18373531</v>
      </c>
      <c r="H9" s="59">
        <v>-4628993</v>
      </c>
      <c r="I9" s="59">
        <v>14549810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14549810</v>
      </c>
      <c r="W9" s="59">
        <v>28691356</v>
      </c>
      <c r="X9" s="59">
        <v>-14141546</v>
      </c>
      <c r="Y9" s="60">
        <v>-49.29</v>
      </c>
      <c r="Z9" s="61">
        <v>114765422</v>
      </c>
    </row>
    <row r="10" spans="1:26" ht="25.5">
      <c r="A10" s="62" t="s">
        <v>87</v>
      </c>
      <c r="B10" s="63">
        <f>SUM(B5:B9)</f>
        <v>3841497416</v>
      </c>
      <c r="C10" s="63">
        <f>SUM(C5:C9)</f>
        <v>0</v>
      </c>
      <c r="D10" s="64">
        <f aca="true" t="shared" si="0" ref="D10:Z10">SUM(D5:D9)</f>
        <v>4341393875</v>
      </c>
      <c r="E10" s="65">
        <f t="shared" si="0"/>
        <v>4341393876</v>
      </c>
      <c r="F10" s="65">
        <f t="shared" si="0"/>
        <v>569683297</v>
      </c>
      <c r="G10" s="65">
        <f t="shared" si="0"/>
        <v>377022002</v>
      </c>
      <c r="H10" s="65">
        <f t="shared" si="0"/>
        <v>333036731</v>
      </c>
      <c r="I10" s="65">
        <f t="shared" si="0"/>
        <v>1279742030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1279742030</v>
      </c>
      <c r="W10" s="65">
        <f t="shared" si="0"/>
        <v>1085348471</v>
      </c>
      <c r="X10" s="65">
        <f t="shared" si="0"/>
        <v>194393559</v>
      </c>
      <c r="Y10" s="66">
        <f>+IF(W10&lt;&gt;0,(X10/W10)*100,0)</f>
        <v>17.91070464409398</v>
      </c>
      <c r="Z10" s="67">
        <f t="shared" si="0"/>
        <v>4341393876</v>
      </c>
    </row>
    <row r="11" spans="1:26" ht="13.5">
      <c r="A11" s="57" t="s">
        <v>36</v>
      </c>
      <c r="B11" s="18">
        <v>754322662</v>
      </c>
      <c r="C11" s="18">
        <v>0</v>
      </c>
      <c r="D11" s="58">
        <v>827885986</v>
      </c>
      <c r="E11" s="59">
        <v>827885986</v>
      </c>
      <c r="F11" s="59">
        <v>69379669</v>
      </c>
      <c r="G11" s="59">
        <v>69270975</v>
      </c>
      <c r="H11" s="59">
        <v>70724378</v>
      </c>
      <c r="I11" s="59">
        <v>209375022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209375022</v>
      </c>
      <c r="W11" s="59">
        <v>206971497</v>
      </c>
      <c r="X11" s="59">
        <v>2403525</v>
      </c>
      <c r="Y11" s="60">
        <v>1.16</v>
      </c>
      <c r="Z11" s="61">
        <v>827885986</v>
      </c>
    </row>
    <row r="12" spans="1:26" ht="13.5">
      <c r="A12" s="57" t="s">
        <v>37</v>
      </c>
      <c r="B12" s="18">
        <v>26661222</v>
      </c>
      <c r="C12" s="18">
        <v>0</v>
      </c>
      <c r="D12" s="58">
        <v>41851729</v>
      </c>
      <c r="E12" s="59">
        <v>41851724</v>
      </c>
      <c r="F12" s="59">
        <v>2222103</v>
      </c>
      <c r="G12" s="59">
        <v>2221696</v>
      </c>
      <c r="H12" s="59">
        <v>2257674</v>
      </c>
      <c r="I12" s="59">
        <v>6701473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6701473</v>
      </c>
      <c r="W12" s="59">
        <v>10462931</v>
      </c>
      <c r="X12" s="59">
        <v>-3761458</v>
      </c>
      <c r="Y12" s="60">
        <v>-35.95</v>
      </c>
      <c r="Z12" s="61">
        <v>41851724</v>
      </c>
    </row>
    <row r="13" spans="1:26" ht="13.5">
      <c r="A13" s="57" t="s">
        <v>88</v>
      </c>
      <c r="B13" s="18">
        <v>513855529</v>
      </c>
      <c r="C13" s="18">
        <v>0</v>
      </c>
      <c r="D13" s="58">
        <v>206187810</v>
      </c>
      <c r="E13" s="59">
        <v>206187810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51546953</v>
      </c>
      <c r="X13" s="59">
        <v>-51546953</v>
      </c>
      <c r="Y13" s="60">
        <v>-100</v>
      </c>
      <c r="Z13" s="61">
        <v>206187810</v>
      </c>
    </row>
    <row r="14" spans="1:26" ht="13.5">
      <c r="A14" s="57" t="s">
        <v>38</v>
      </c>
      <c r="B14" s="18">
        <v>13191180</v>
      </c>
      <c r="C14" s="18">
        <v>0</v>
      </c>
      <c r="D14" s="58">
        <v>11342570</v>
      </c>
      <c r="E14" s="59">
        <v>11342570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2835643</v>
      </c>
      <c r="X14" s="59">
        <v>-2835643</v>
      </c>
      <c r="Y14" s="60">
        <v>-100</v>
      </c>
      <c r="Z14" s="61">
        <v>11342570</v>
      </c>
    </row>
    <row r="15" spans="1:26" ht="13.5">
      <c r="A15" s="57" t="s">
        <v>39</v>
      </c>
      <c r="B15" s="18">
        <v>1836587241</v>
      </c>
      <c r="C15" s="18">
        <v>0</v>
      </c>
      <c r="D15" s="58">
        <v>1888144300</v>
      </c>
      <c r="E15" s="59">
        <v>1892144300</v>
      </c>
      <c r="F15" s="59">
        <v>41419302</v>
      </c>
      <c r="G15" s="59">
        <v>222944286</v>
      </c>
      <c r="H15" s="59">
        <v>207783881</v>
      </c>
      <c r="I15" s="59">
        <v>472147469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472147469</v>
      </c>
      <c r="W15" s="59">
        <v>473036075</v>
      </c>
      <c r="X15" s="59">
        <v>-888606</v>
      </c>
      <c r="Y15" s="60">
        <v>-0.19</v>
      </c>
      <c r="Z15" s="61">
        <v>1892144300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1204553632</v>
      </c>
      <c r="C17" s="18">
        <v>0</v>
      </c>
      <c r="D17" s="58">
        <v>1221010344</v>
      </c>
      <c r="E17" s="59">
        <v>1374614140</v>
      </c>
      <c r="F17" s="59">
        <v>36206510</v>
      </c>
      <c r="G17" s="59">
        <v>60660302</v>
      </c>
      <c r="H17" s="59">
        <v>75383910</v>
      </c>
      <c r="I17" s="59">
        <v>172250722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172250722</v>
      </c>
      <c r="W17" s="59">
        <v>343653535</v>
      </c>
      <c r="X17" s="59">
        <v>-171402813</v>
      </c>
      <c r="Y17" s="60">
        <v>-49.88</v>
      </c>
      <c r="Z17" s="61">
        <v>1374614140</v>
      </c>
    </row>
    <row r="18" spans="1:26" ht="13.5">
      <c r="A18" s="69" t="s">
        <v>42</v>
      </c>
      <c r="B18" s="70">
        <f>SUM(B11:B17)</f>
        <v>4349171466</v>
      </c>
      <c r="C18" s="70">
        <f>SUM(C11:C17)</f>
        <v>0</v>
      </c>
      <c r="D18" s="71">
        <f aca="true" t="shared" si="1" ref="D18:Z18">SUM(D11:D17)</f>
        <v>4196422739</v>
      </c>
      <c r="E18" s="72">
        <f t="shared" si="1"/>
        <v>4354026530</v>
      </c>
      <c r="F18" s="72">
        <f t="shared" si="1"/>
        <v>149227584</v>
      </c>
      <c r="G18" s="72">
        <f t="shared" si="1"/>
        <v>355097259</v>
      </c>
      <c r="H18" s="72">
        <f t="shared" si="1"/>
        <v>356149843</v>
      </c>
      <c r="I18" s="72">
        <f t="shared" si="1"/>
        <v>860474686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860474686</v>
      </c>
      <c r="W18" s="72">
        <f t="shared" si="1"/>
        <v>1088506634</v>
      </c>
      <c r="X18" s="72">
        <f t="shared" si="1"/>
        <v>-228031948</v>
      </c>
      <c r="Y18" s="66">
        <f>+IF(W18&lt;&gt;0,(X18/W18)*100,0)</f>
        <v>-20.949063687562237</v>
      </c>
      <c r="Z18" s="73">
        <f t="shared" si="1"/>
        <v>4354026530</v>
      </c>
    </row>
    <row r="19" spans="1:26" ht="13.5">
      <c r="A19" s="69" t="s">
        <v>43</v>
      </c>
      <c r="B19" s="74">
        <f>+B10-B18</f>
        <v>-507674050</v>
      </c>
      <c r="C19" s="74">
        <f>+C10-C18</f>
        <v>0</v>
      </c>
      <c r="D19" s="75">
        <f aca="true" t="shared" si="2" ref="D19:Z19">+D10-D18</f>
        <v>144971136</v>
      </c>
      <c r="E19" s="76">
        <f t="shared" si="2"/>
        <v>-12632654</v>
      </c>
      <c r="F19" s="76">
        <f t="shared" si="2"/>
        <v>420455713</v>
      </c>
      <c r="G19" s="76">
        <f t="shared" si="2"/>
        <v>21924743</v>
      </c>
      <c r="H19" s="76">
        <f t="shared" si="2"/>
        <v>-23113112</v>
      </c>
      <c r="I19" s="76">
        <f t="shared" si="2"/>
        <v>419267344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419267344</v>
      </c>
      <c r="W19" s="76">
        <f>IF(E10=E18,0,W10-W18)</f>
        <v>-3158163</v>
      </c>
      <c r="X19" s="76">
        <f t="shared" si="2"/>
        <v>422425507</v>
      </c>
      <c r="Y19" s="77">
        <f>+IF(W19&lt;&gt;0,(X19/W19)*100,0)</f>
        <v>-13375.671458376277</v>
      </c>
      <c r="Z19" s="78">
        <f t="shared" si="2"/>
        <v>-12632654</v>
      </c>
    </row>
    <row r="20" spans="1:26" ht="13.5">
      <c r="A20" s="57" t="s">
        <v>44</v>
      </c>
      <c r="B20" s="18">
        <v>192185185</v>
      </c>
      <c r="C20" s="18">
        <v>0</v>
      </c>
      <c r="D20" s="58">
        <v>181132652</v>
      </c>
      <c r="E20" s="59">
        <v>181132652</v>
      </c>
      <c r="F20" s="59">
        <v>0</v>
      </c>
      <c r="G20" s="59">
        <v>2227835</v>
      </c>
      <c r="H20" s="59">
        <v>19593445</v>
      </c>
      <c r="I20" s="59">
        <v>21821280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21821280</v>
      </c>
      <c r="W20" s="59">
        <v>45283163</v>
      </c>
      <c r="X20" s="59">
        <v>-23461883</v>
      </c>
      <c r="Y20" s="60">
        <v>-51.81</v>
      </c>
      <c r="Z20" s="61">
        <v>181132652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-315488865</v>
      </c>
      <c r="C22" s="85">
        <f>SUM(C19:C21)</f>
        <v>0</v>
      </c>
      <c r="D22" s="86">
        <f aca="true" t="shared" si="3" ref="D22:Z22">SUM(D19:D21)</f>
        <v>326103788</v>
      </c>
      <c r="E22" s="87">
        <f t="shared" si="3"/>
        <v>168499998</v>
      </c>
      <c r="F22" s="87">
        <f t="shared" si="3"/>
        <v>420455713</v>
      </c>
      <c r="G22" s="87">
        <f t="shared" si="3"/>
        <v>24152578</v>
      </c>
      <c r="H22" s="87">
        <f t="shared" si="3"/>
        <v>-3519667</v>
      </c>
      <c r="I22" s="87">
        <f t="shared" si="3"/>
        <v>441088624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441088624</v>
      </c>
      <c r="W22" s="87">
        <f t="shared" si="3"/>
        <v>42125000</v>
      </c>
      <c r="X22" s="87">
        <f t="shared" si="3"/>
        <v>398963624</v>
      </c>
      <c r="Y22" s="88">
        <f>+IF(W22&lt;&gt;0,(X22/W22)*100,0)</f>
        <v>947.094656379822</v>
      </c>
      <c r="Z22" s="89">
        <f t="shared" si="3"/>
        <v>168499998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-315488865</v>
      </c>
      <c r="C24" s="74">
        <f>SUM(C22:C23)</f>
        <v>0</v>
      </c>
      <c r="D24" s="75">
        <f aca="true" t="shared" si="4" ref="D24:Z24">SUM(D22:D23)</f>
        <v>326103788</v>
      </c>
      <c r="E24" s="76">
        <f t="shared" si="4"/>
        <v>168499998</v>
      </c>
      <c r="F24" s="76">
        <f t="shared" si="4"/>
        <v>420455713</v>
      </c>
      <c r="G24" s="76">
        <f t="shared" si="4"/>
        <v>24152578</v>
      </c>
      <c r="H24" s="76">
        <f t="shared" si="4"/>
        <v>-3519667</v>
      </c>
      <c r="I24" s="76">
        <f t="shared" si="4"/>
        <v>441088624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441088624</v>
      </c>
      <c r="W24" s="76">
        <f t="shared" si="4"/>
        <v>42125000</v>
      </c>
      <c r="X24" s="76">
        <f t="shared" si="4"/>
        <v>398963624</v>
      </c>
      <c r="Y24" s="77">
        <f>+IF(W24&lt;&gt;0,(X24/W24)*100,0)</f>
        <v>947.094656379822</v>
      </c>
      <c r="Z24" s="78">
        <f t="shared" si="4"/>
        <v>168499998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246664966</v>
      </c>
      <c r="C27" s="21">
        <v>0</v>
      </c>
      <c r="D27" s="98">
        <v>326103788</v>
      </c>
      <c r="E27" s="99">
        <v>335203789</v>
      </c>
      <c r="F27" s="99">
        <v>2256362</v>
      </c>
      <c r="G27" s="99">
        <v>22158534</v>
      </c>
      <c r="H27" s="99">
        <v>22530284</v>
      </c>
      <c r="I27" s="99">
        <v>46945180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46945180</v>
      </c>
      <c r="W27" s="99">
        <v>83800947</v>
      </c>
      <c r="X27" s="99">
        <v>-36855767</v>
      </c>
      <c r="Y27" s="100">
        <v>-43.98</v>
      </c>
      <c r="Z27" s="101">
        <v>335203789</v>
      </c>
    </row>
    <row r="28" spans="1:26" ht="13.5">
      <c r="A28" s="102" t="s">
        <v>44</v>
      </c>
      <c r="B28" s="18">
        <v>201664066</v>
      </c>
      <c r="C28" s="18">
        <v>0</v>
      </c>
      <c r="D28" s="58">
        <v>181132652</v>
      </c>
      <c r="E28" s="59">
        <v>242603789</v>
      </c>
      <c r="F28" s="59">
        <v>1830505</v>
      </c>
      <c r="G28" s="59">
        <v>16506678</v>
      </c>
      <c r="H28" s="59">
        <v>21733454</v>
      </c>
      <c r="I28" s="59">
        <v>40070637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40070637</v>
      </c>
      <c r="W28" s="59">
        <v>60650947</v>
      </c>
      <c r="X28" s="59">
        <v>-20580310</v>
      </c>
      <c r="Y28" s="60">
        <v>-33.93</v>
      </c>
      <c r="Z28" s="61">
        <v>242603789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45000901</v>
      </c>
      <c r="C31" s="18">
        <v>0</v>
      </c>
      <c r="D31" s="58">
        <v>144971136</v>
      </c>
      <c r="E31" s="59">
        <v>92600000</v>
      </c>
      <c r="F31" s="59">
        <v>425857</v>
      </c>
      <c r="G31" s="59">
        <v>5651855</v>
      </c>
      <c r="H31" s="59">
        <v>796830</v>
      </c>
      <c r="I31" s="59">
        <v>6874542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6874542</v>
      </c>
      <c r="W31" s="59">
        <v>23150000</v>
      </c>
      <c r="X31" s="59">
        <v>-16275458</v>
      </c>
      <c r="Y31" s="60">
        <v>-70.3</v>
      </c>
      <c r="Z31" s="61">
        <v>92600000</v>
      </c>
    </row>
    <row r="32" spans="1:26" ht="13.5">
      <c r="A32" s="69" t="s">
        <v>50</v>
      </c>
      <c r="B32" s="21">
        <f>SUM(B28:B31)</f>
        <v>246664967</v>
      </c>
      <c r="C32" s="21">
        <f>SUM(C28:C31)</f>
        <v>0</v>
      </c>
      <c r="D32" s="98">
        <f aca="true" t="shared" si="5" ref="D32:Z32">SUM(D28:D31)</f>
        <v>326103788</v>
      </c>
      <c r="E32" s="99">
        <f t="shared" si="5"/>
        <v>335203789</v>
      </c>
      <c r="F32" s="99">
        <f t="shared" si="5"/>
        <v>2256362</v>
      </c>
      <c r="G32" s="99">
        <f t="shared" si="5"/>
        <v>22158533</v>
      </c>
      <c r="H32" s="99">
        <f t="shared" si="5"/>
        <v>22530284</v>
      </c>
      <c r="I32" s="99">
        <f t="shared" si="5"/>
        <v>46945179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46945179</v>
      </c>
      <c r="W32" s="99">
        <f t="shared" si="5"/>
        <v>83800947</v>
      </c>
      <c r="X32" s="99">
        <f t="shared" si="5"/>
        <v>-36855768</v>
      </c>
      <c r="Y32" s="100">
        <f>+IF(W32&lt;&gt;0,(X32/W32)*100,0)</f>
        <v>-43.98013306460606</v>
      </c>
      <c r="Z32" s="101">
        <f t="shared" si="5"/>
        <v>335203789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686501414</v>
      </c>
      <c r="C35" s="18">
        <v>0</v>
      </c>
      <c r="D35" s="58">
        <v>2146731501</v>
      </c>
      <c r="E35" s="59">
        <v>2146731501</v>
      </c>
      <c r="F35" s="59">
        <v>864971633</v>
      </c>
      <c r="G35" s="59">
        <v>865261884</v>
      </c>
      <c r="H35" s="59">
        <v>853399568</v>
      </c>
      <c r="I35" s="59">
        <v>853399568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853399568</v>
      </c>
      <c r="W35" s="59">
        <v>536682875</v>
      </c>
      <c r="X35" s="59">
        <v>316716693</v>
      </c>
      <c r="Y35" s="60">
        <v>59.01</v>
      </c>
      <c r="Z35" s="61">
        <v>2146731501</v>
      </c>
    </row>
    <row r="36" spans="1:26" ht="13.5">
      <c r="A36" s="57" t="s">
        <v>53</v>
      </c>
      <c r="B36" s="18">
        <v>11588890426</v>
      </c>
      <c r="C36" s="18">
        <v>0</v>
      </c>
      <c r="D36" s="58">
        <v>10550501089</v>
      </c>
      <c r="E36" s="59">
        <v>10559601089</v>
      </c>
      <c r="F36" s="59">
        <v>10597932669</v>
      </c>
      <c r="G36" s="59">
        <v>11587320885</v>
      </c>
      <c r="H36" s="59">
        <v>11507371723</v>
      </c>
      <c r="I36" s="59">
        <v>11507371723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11507371723</v>
      </c>
      <c r="W36" s="59">
        <v>2639900272</v>
      </c>
      <c r="X36" s="59">
        <v>8867471451</v>
      </c>
      <c r="Y36" s="60">
        <v>335.9</v>
      </c>
      <c r="Z36" s="61">
        <v>10559601089</v>
      </c>
    </row>
    <row r="37" spans="1:26" ht="13.5">
      <c r="A37" s="57" t="s">
        <v>54</v>
      </c>
      <c r="B37" s="18">
        <v>738531709</v>
      </c>
      <c r="C37" s="18">
        <v>0</v>
      </c>
      <c r="D37" s="58">
        <v>556277771</v>
      </c>
      <c r="E37" s="59">
        <v>556277771</v>
      </c>
      <c r="F37" s="59">
        <v>521319824</v>
      </c>
      <c r="G37" s="59">
        <v>773151217</v>
      </c>
      <c r="H37" s="59">
        <v>1015856871</v>
      </c>
      <c r="I37" s="59">
        <v>1015856871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1015856871</v>
      </c>
      <c r="W37" s="59">
        <v>139069443</v>
      </c>
      <c r="X37" s="59">
        <v>876787428</v>
      </c>
      <c r="Y37" s="60">
        <v>630.47</v>
      </c>
      <c r="Z37" s="61">
        <v>556277771</v>
      </c>
    </row>
    <row r="38" spans="1:26" ht="13.5">
      <c r="A38" s="57" t="s">
        <v>55</v>
      </c>
      <c r="B38" s="18">
        <v>347259111</v>
      </c>
      <c r="C38" s="18">
        <v>0</v>
      </c>
      <c r="D38" s="58">
        <v>395906828</v>
      </c>
      <c r="E38" s="59">
        <v>395906828</v>
      </c>
      <c r="F38" s="59">
        <v>347259111</v>
      </c>
      <c r="G38" s="59">
        <v>347259111</v>
      </c>
      <c r="H38" s="59">
        <v>347259111</v>
      </c>
      <c r="I38" s="59">
        <v>347259111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347259111</v>
      </c>
      <c r="W38" s="59">
        <v>98976707</v>
      </c>
      <c r="X38" s="59">
        <v>248282404</v>
      </c>
      <c r="Y38" s="60">
        <v>250.85</v>
      </c>
      <c r="Z38" s="61">
        <v>395906828</v>
      </c>
    </row>
    <row r="39" spans="1:26" ht="13.5">
      <c r="A39" s="57" t="s">
        <v>56</v>
      </c>
      <c r="B39" s="18">
        <v>11189601020</v>
      </c>
      <c r="C39" s="18">
        <v>0</v>
      </c>
      <c r="D39" s="58">
        <v>11745047991</v>
      </c>
      <c r="E39" s="59">
        <v>11754147991</v>
      </c>
      <c r="F39" s="59">
        <v>10594325367</v>
      </c>
      <c r="G39" s="59">
        <v>11332172441</v>
      </c>
      <c r="H39" s="59">
        <v>10997655309</v>
      </c>
      <c r="I39" s="59">
        <v>10997655309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10997655309</v>
      </c>
      <c r="W39" s="59">
        <v>2938536998</v>
      </c>
      <c r="X39" s="59">
        <v>8059118311</v>
      </c>
      <c r="Y39" s="60">
        <v>274.26</v>
      </c>
      <c r="Z39" s="61">
        <v>11754147991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273324578</v>
      </c>
      <c r="C42" s="18">
        <v>0</v>
      </c>
      <c r="D42" s="58">
        <v>501672689</v>
      </c>
      <c r="E42" s="59">
        <v>459272692</v>
      </c>
      <c r="F42" s="59">
        <v>131575082</v>
      </c>
      <c r="G42" s="59">
        <v>-146402666</v>
      </c>
      <c r="H42" s="59">
        <v>-77066116</v>
      </c>
      <c r="I42" s="59">
        <v>-91893700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-91893700</v>
      </c>
      <c r="W42" s="59">
        <v>29972274</v>
      </c>
      <c r="X42" s="59">
        <v>-121865974</v>
      </c>
      <c r="Y42" s="60">
        <v>-406.6</v>
      </c>
      <c r="Z42" s="61">
        <v>459272692</v>
      </c>
    </row>
    <row r="43" spans="1:26" ht="13.5">
      <c r="A43" s="57" t="s">
        <v>59</v>
      </c>
      <c r="B43" s="18">
        <v>-246562277</v>
      </c>
      <c r="C43" s="18">
        <v>0</v>
      </c>
      <c r="D43" s="58">
        <v>-324779957</v>
      </c>
      <c r="E43" s="59">
        <v>-113879957</v>
      </c>
      <c r="F43" s="59">
        <v>-23509364</v>
      </c>
      <c r="G43" s="59">
        <v>-3557730</v>
      </c>
      <c r="H43" s="59">
        <v>-8027034</v>
      </c>
      <c r="I43" s="59">
        <v>-35094128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-35094128</v>
      </c>
      <c r="W43" s="59">
        <v>17530574</v>
      </c>
      <c r="X43" s="59">
        <v>-52624702</v>
      </c>
      <c r="Y43" s="60">
        <v>-300.19</v>
      </c>
      <c r="Z43" s="61">
        <v>-113879957</v>
      </c>
    </row>
    <row r="44" spans="1:26" ht="13.5">
      <c r="A44" s="57" t="s">
        <v>60</v>
      </c>
      <c r="B44" s="18">
        <v>-26843751</v>
      </c>
      <c r="C44" s="18">
        <v>0</v>
      </c>
      <c r="D44" s="58">
        <v>0</v>
      </c>
      <c r="E44" s="59">
        <v>0</v>
      </c>
      <c r="F44" s="59">
        <v>-6108411</v>
      </c>
      <c r="G44" s="59">
        <v>-3321758</v>
      </c>
      <c r="H44" s="59">
        <v>83128268</v>
      </c>
      <c r="I44" s="59">
        <v>73698099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73698099</v>
      </c>
      <c r="W44" s="59">
        <v>0</v>
      </c>
      <c r="X44" s="59">
        <v>73698099</v>
      </c>
      <c r="Y44" s="60">
        <v>0</v>
      </c>
      <c r="Z44" s="61">
        <v>0</v>
      </c>
    </row>
    <row r="45" spans="1:26" ht="13.5">
      <c r="A45" s="69" t="s">
        <v>61</v>
      </c>
      <c r="B45" s="21">
        <v>127704334</v>
      </c>
      <c r="C45" s="21">
        <v>0</v>
      </c>
      <c r="D45" s="98">
        <v>176892733</v>
      </c>
      <c r="E45" s="99">
        <v>345392735</v>
      </c>
      <c r="F45" s="99">
        <v>113557590</v>
      </c>
      <c r="G45" s="99">
        <v>-39724564</v>
      </c>
      <c r="H45" s="99">
        <v>-41689446</v>
      </c>
      <c r="I45" s="99">
        <v>-41689446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-41689446</v>
      </c>
      <c r="W45" s="99">
        <v>47502848</v>
      </c>
      <c r="X45" s="99">
        <v>-89192294</v>
      </c>
      <c r="Y45" s="100">
        <v>-187.76</v>
      </c>
      <c r="Z45" s="101">
        <v>345392735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260538511</v>
      </c>
      <c r="C49" s="51">
        <v>0</v>
      </c>
      <c r="D49" s="128">
        <v>179071272</v>
      </c>
      <c r="E49" s="53">
        <v>146291209</v>
      </c>
      <c r="F49" s="53">
        <v>0</v>
      </c>
      <c r="G49" s="53">
        <v>0</v>
      </c>
      <c r="H49" s="53">
        <v>0</v>
      </c>
      <c r="I49" s="53">
        <v>2916934501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3502835493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203478167</v>
      </c>
      <c r="C51" s="51">
        <v>0</v>
      </c>
      <c r="D51" s="128">
        <v>6801644</v>
      </c>
      <c r="E51" s="53">
        <v>1630834</v>
      </c>
      <c r="F51" s="53">
        <v>0</v>
      </c>
      <c r="G51" s="53">
        <v>0</v>
      </c>
      <c r="H51" s="53">
        <v>0</v>
      </c>
      <c r="I51" s="53">
        <v>451690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212362335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84.38492416287718</v>
      </c>
      <c r="C58" s="5">
        <f>IF(C67=0,0,+(C76/C67)*100)</f>
        <v>0</v>
      </c>
      <c r="D58" s="6">
        <f aca="true" t="shared" si="6" ref="D58:Z58">IF(D67=0,0,+(D76/D67)*100)</f>
        <v>84.3216062286434</v>
      </c>
      <c r="E58" s="7">
        <f t="shared" si="6"/>
        <v>84.22045011196145</v>
      </c>
      <c r="F58" s="7">
        <f t="shared" si="6"/>
        <v>82.08208133332934</v>
      </c>
      <c r="G58" s="7">
        <f t="shared" si="6"/>
        <v>75.66983983123636</v>
      </c>
      <c r="H58" s="7">
        <f t="shared" si="6"/>
        <v>81.38810013610325</v>
      </c>
      <c r="I58" s="7">
        <f t="shared" si="6"/>
        <v>79.62076793429563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79.62076793429563</v>
      </c>
      <c r="W58" s="7">
        <f t="shared" si="6"/>
        <v>88.46788275860372</v>
      </c>
      <c r="X58" s="7">
        <f t="shared" si="6"/>
        <v>0</v>
      </c>
      <c r="Y58" s="7">
        <f t="shared" si="6"/>
        <v>0</v>
      </c>
      <c r="Z58" s="8">
        <f t="shared" si="6"/>
        <v>84.22045011196145</v>
      </c>
    </row>
    <row r="59" spans="1:26" ht="13.5">
      <c r="A59" s="36" t="s">
        <v>31</v>
      </c>
      <c r="B59" s="9">
        <f aca="true" t="shared" si="7" ref="B59:Z66">IF(B68=0,0,+(B77/B68)*100)</f>
        <v>93.78500711890094</v>
      </c>
      <c r="C59" s="9">
        <f t="shared" si="7"/>
        <v>0</v>
      </c>
      <c r="D59" s="2">
        <f t="shared" si="7"/>
        <v>82.48361190845989</v>
      </c>
      <c r="E59" s="10">
        <f t="shared" si="7"/>
        <v>82.48361190845989</v>
      </c>
      <c r="F59" s="10">
        <f t="shared" si="7"/>
        <v>76.24838073055541</v>
      </c>
      <c r="G59" s="10">
        <f t="shared" si="7"/>
        <v>75.29333320535171</v>
      </c>
      <c r="H59" s="10">
        <f t="shared" si="7"/>
        <v>73.09248457315475</v>
      </c>
      <c r="I59" s="10">
        <f t="shared" si="7"/>
        <v>74.87453118412324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74.87453118412324</v>
      </c>
      <c r="W59" s="10">
        <f t="shared" si="7"/>
        <v>79.59931576385858</v>
      </c>
      <c r="X59" s="10">
        <f t="shared" si="7"/>
        <v>0</v>
      </c>
      <c r="Y59" s="10">
        <f t="shared" si="7"/>
        <v>0</v>
      </c>
      <c r="Z59" s="11">
        <f t="shared" si="7"/>
        <v>82.48361190845989</v>
      </c>
    </row>
    <row r="60" spans="1:26" ht="13.5">
      <c r="A60" s="37" t="s">
        <v>32</v>
      </c>
      <c r="B60" s="12">
        <f t="shared" si="7"/>
        <v>82.74533740370535</v>
      </c>
      <c r="C60" s="12">
        <f t="shared" si="7"/>
        <v>0</v>
      </c>
      <c r="D60" s="3">
        <f t="shared" si="7"/>
        <v>84.47173967226641</v>
      </c>
      <c r="E60" s="13">
        <f t="shared" si="7"/>
        <v>84.47173958952592</v>
      </c>
      <c r="F60" s="13">
        <f t="shared" si="7"/>
        <v>83.56960720744965</v>
      </c>
      <c r="G60" s="13">
        <f t="shared" si="7"/>
        <v>76.23408970930357</v>
      </c>
      <c r="H60" s="13">
        <f t="shared" si="7"/>
        <v>83.10298709392795</v>
      </c>
      <c r="I60" s="13">
        <f t="shared" si="7"/>
        <v>80.84007560877606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80.84007560877606</v>
      </c>
      <c r="W60" s="13">
        <f t="shared" si="7"/>
        <v>89.12430420016013</v>
      </c>
      <c r="X60" s="13">
        <f t="shared" si="7"/>
        <v>0</v>
      </c>
      <c r="Y60" s="13">
        <f t="shared" si="7"/>
        <v>0</v>
      </c>
      <c r="Z60" s="14">
        <f t="shared" si="7"/>
        <v>84.47173958952592</v>
      </c>
    </row>
    <row r="61" spans="1:26" ht="13.5">
      <c r="A61" s="38" t="s">
        <v>95</v>
      </c>
      <c r="B61" s="12">
        <f t="shared" si="7"/>
        <v>82.74533747554526</v>
      </c>
      <c r="C61" s="12">
        <f t="shared" si="7"/>
        <v>0</v>
      </c>
      <c r="D61" s="3">
        <f t="shared" si="7"/>
        <v>85.99999998292604</v>
      </c>
      <c r="E61" s="13">
        <f t="shared" si="7"/>
        <v>84.96226281595992</v>
      </c>
      <c r="F61" s="13">
        <f t="shared" si="7"/>
        <v>89.07720231675691</v>
      </c>
      <c r="G61" s="13">
        <f t="shared" si="7"/>
        <v>48.34221320756976</v>
      </c>
      <c r="H61" s="13">
        <f t="shared" si="7"/>
        <v>102.09466521890889</v>
      </c>
      <c r="I61" s="13">
        <f t="shared" si="7"/>
        <v>80.09166811266361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80.09166811266361</v>
      </c>
      <c r="W61" s="13">
        <f t="shared" si="7"/>
        <v>96.02644387489964</v>
      </c>
      <c r="X61" s="13">
        <f t="shared" si="7"/>
        <v>0</v>
      </c>
      <c r="Y61" s="13">
        <f t="shared" si="7"/>
        <v>0</v>
      </c>
      <c r="Z61" s="14">
        <f t="shared" si="7"/>
        <v>84.96226281595992</v>
      </c>
    </row>
    <row r="62" spans="1:26" ht="13.5">
      <c r="A62" s="38" t="s">
        <v>96</v>
      </c>
      <c r="B62" s="12">
        <f t="shared" si="7"/>
        <v>82.74533737899341</v>
      </c>
      <c r="C62" s="12">
        <f t="shared" si="7"/>
        <v>0</v>
      </c>
      <c r="D62" s="3">
        <f t="shared" si="7"/>
        <v>86.0000000740364</v>
      </c>
      <c r="E62" s="13">
        <f t="shared" si="7"/>
        <v>85.99147021785953</v>
      </c>
      <c r="F62" s="13">
        <f t="shared" si="7"/>
        <v>47.18033498092129</v>
      </c>
      <c r="G62" s="13">
        <f t="shared" si="7"/>
        <v>31.436993163621096</v>
      </c>
      <c r="H62" s="13">
        <f t="shared" si="7"/>
        <v>33.67681128871937</v>
      </c>
      <c r="I62" s="13">
        <f t="shared" si="7"/>
        <v>36.734526911081126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36.734526911081126</v>
      </c>
      <c r="W62" s="13">
        <f t="shared" si="7"/>
        <v>81.22924017475063</v>
      </c>
      <c r="X62" s="13">
        <f t="shared" si="7"/>
        <v>0</v>
      </c>
      <c r="Y62" s="13">
        <f t="shared" si="7"/>
        <v>0</v>
      </c>
      <c r="Z62" s="14">
        <f t="shared" si="7"/>
        <v>85.99147021785953</v>
      </c>
    </row>
    <row r="63" spans="1:26" ht="13.5">
      <c r="A63" s="38" t="s">
        <v>97</v>
      </c>
      <c r="B63" s="12">
        <f t="shared" si="7"/>
        <v>82.74533712178768</v>
      </c>
      <c r="C63" s="12">
        <f t="shared" si="7"/>
        <v>0</v>
      </c>
      <c r="D63" s="3">
        <f t="shared" si="7"/>
        <v>85.99999978414797</v>
      </c>
      <c r="E63" s="13">
        <f t="shared" si="7"/>
        <v>85.86920764612333</v>
      </c>
      <c r="F63" s="13">
        <f t="shared" si="7"/>
        <v>46.171129843977376</v>
      </c>
      <c r="G63" s="13">
        <f t="shared" si="7"/>
        <v>20.222922584511146</v>
      </c>
      <c r="H63" s="13">
        <f t="shared" si="7"/>
        <v>43.21925162295746</v>
      </c>
      <c r="I63" s="13">
        <f t="shared" si="7"/>
        <v>35.03590648027288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35.03590648027288</v>
      </c>
      <c r="W63" s="13">
        <f t="shared" si="7"/>
        <v>74.11349695895997</v>
      </c>
      <c r="X63" s="13">
        <f t="shared" si="7"/>
        <v>0</v>
      </c>
      <c r="Y63" s="13">
        <f t="shared" si="7"/>
        <v>0</v>
      </c>
      <c r="Z63" s="14">
        <f t="shared" si="7"/>
        <v>85.86920764612333</v>
      </c>
    </row>
    <row r="64" spans="1:26" ht="13.5">
      <c r="A64" s="38" t="s">
        <v>98</v>
      </c>
      <c r="B64" s="12">
        <f t="shared" si="7"/>
        <v>82.74533702400302</v>
      </c>
      <c r="C64" s="12">
        <f t="shared" si="7"/>
        <v>0</v>
      </c>
      <c r="D64" s="3">
        <f t="shared" si="7"/>
        <v>85.99999974257678</v>
      </c>
      <c r="E64" s="13">
        <f t="shared" si="7"/>
        <v>75.59658655186226</v>
      </c>
      <c r="F64" s="13">
        <f t="shared" si="7"/>
        <v>30.410761410576466</v>
      </c>
      <c r="G64" s="13">
        <f t="shared" si="7"/>
        <v>43.43145013849244</v>
      </c>
      <c r="H64" s="13">
        <f t="shared" si="7"/>
        <v>33.487288583863</v>
      </c>
      <c r="I64" s="13">
        <f t="shared" si="7"/>
        <v>36.33457478753951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36.33457478753951</v>
      </c>
      <c r="W64" s="13">
        <f t="shared" si="7"/>
        <v>72.65816700382042</v>
      </c>
      <c r="X64" s="13">
        <f t="shared" si="7"/>
        <v>0</v>
      </c>
      <c r="Y64" s="13">
        <f t="shared" si="7"/>
        <v>0</v>
      </c>
      <c r="Z64" s="14">
        <f t="shared" si="7"/>
        <v>75.59658655186226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11525.87900094574</v>
      </c>
      <c r="G65" s="13">
        <f t="shared" si="7"/>
        <v>30557.70403440954</v>
      </c>
      <c r="H65" s="13">
        <f t="shared" si="7"/>
        <v>6563.63611400013</v>
      </c>
      <c r="I65" s="13">
        <f t="shared" si="7"/>
        <v>17624.71158181838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17624.71158181838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86.00000373428769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172.21870663267015</v>
      </c>
      <c r="X66" s="16">
        <f t="shared" si="7"/>
        <v>0</v>
      </c>
      <c r="Y66" s="16">
        <f t="shared" si="7"/>
        <v>0</v>
      </c>
      <c r="Z66" s="17">
        <f t="shared" si="7"/>
        <v>86.00000373428769</v>
      </c>
    </row>
    <row r="67" spans="1:26" ht="13.5" hidden="1">
      <c r="A67" s="40" t="s">
        <v>101</v>
      </c>
      <c r="B67" s="23">
        <v>3027056954</v>
      </c>
      <c r="C67" s="23"/>
      <c r="D67" s="24">
        <v>3557947658</v>
      </c>
      <c r="E67" s="25">
        <v>3557947660</v>
      </c>
      <c r="F67" s="25">
        <v>330880590</v>
      </c>
      <c r="G67" s="25">
        <v>356156336</v>
      </c>
      <c r="H67" s="25">
        <v>335390962</v>
      </c>
      <c r="I67" s="25">
        <v>1022427888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1022427888</v>
      </c>
      <c r="W67" s="25">
        <v>889486916</v>
      </c>
      <c r="X67" s="25"/>
      <c r="Y67" s="24"/>
      <c r="Z67" s="26">
        <v>3557947660</v>
      </c>
    </row>
    <row r="68" spans="1:26" ht="13.5" hidden="1">
      <c r="A68" s="36" t="s">
        <v>31</v>
      </c>
      <c r="B68" s="18">
        <v>410973552</v>
      </c>
      <c r="C68" s="18"/>
      <c r="D68" s="19">
        <v>469468332</v>
      </c>
      <c r="E68" s="20">
        <v>469468332</v>
      </c>
      <c r="F68" s="20">
        <v>39073176</v>
      </c>
      <c r="G68" s="20">
        <v>38026295</v>
      </c>
      <c r="H68" s="20">
        <v>39059671</v>
      </c>
      <c r="I68" s="20">
        <v>116159142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116159142</v>
      </c>
      <c r="W68" s="20">
        <v>117367083</v>
      </c>
      <c r="X68" s="20"/>
      <c r="Y68" s="19"/>
      <c r="Z68" s="22">
        <v>469468332</v>
      </c>
    </row>
    <row r="69" spans="1:26" ht="13.5" hidden="1">
      <c r="A69" s="37" t="s">
        <v>32</v>
      </c>
      <c r="B69" s="18">
        <v>2591388035</v>
      </c>
      <c r="C69" s="18"/>
      <c r="D69" s="19">
        <v>3062771611</v>
      </c>
      <c r="E69" s="20">
        <v>3062771614</v>
      </c>
      <c r="F69" s="20">
        <v>289340849</v>
      </c>
      <c r="G69" s="20">
        <v>315963193</v>
      </c>
      <c r="H69" s="20">
        <v>294115358</v>
      </c>
      <c r="I69" s="20">
        <v>899419400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899419400</v>
      </c>
      <c r="W69" s="20">
        <v>765692904</v>
      </c>
      <c r="X69" s="20"/>
      <c r="Y69" s="19"/>
      <c r="Z69" s="22">
        <v>3062771614</v>
      </c>
    </row>
    <row r="70" spans="1:26" ht="13.5" hidden="1">
      <c r="A70" s="38" t="s">
        <v>95</v>
      </c>
      <c r="B70" s="18">
        <v>1615708094</v>
      </c>
      <c r="C70" s="18"/>
      <c r="D70" s="19">
        <v>1874199162</v>
      </c>
      <c r="E70" s="20">
        <v>1897090809</v>
      </c>
      <c r="F70" s="20">
        <v>188067724</v>
      </c>
      <c r="G70" s="20">
        <v>179162635</v>
      </c>
      <c r="H70" s="20">
        <v>181721927</v>
      </c>
      <c r="I70" s="20">
        <v>548952286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548952286</v>
      </c>
      <c r="W70" s="20">
        <v>474272702</v>
      </c>
      <c r="X70" s="20"/>
      <c r="Y70" s="19"/>
      <c r="Z70" s="22">
        <v>1897090809</v>
      </c>
    </row>
    <row r="71" spans="1:26" ht="13.5" hidden="1">
      <c r="A71" s="38" t="s">
        <v>96</v>
      </c>
      <c r="B71" s="18">
        <v>667181773</v>
      </c>
      <c r="C71" s="18"/>
      <c r="D71" s="19">
        <v>756384854</v>
      </c>
      <c r="E71" s="20">
        <v>756459883</v>
      </c>
      <c r="F71" s="20">
        <v>71409440</v>
      </c>
      <c r="G71" s="20">
        <v>96040610</v>
      </c>
      <c r="H71" s="20">
        <v>77558204</v>
      </c>
      <c r="I71" s="20">
        <v>245008254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245008254</v>
      </c>
      <c r="W71" s="20">
        <v>189114971</v>
      </c>
      <c r="X71" s="20"/>
      <c r="Y71" s="19"/>
      <c r="Z71" s="22">
        <v>756459883</v>
      </c>
    </row>
    <row r="72" spans="1:26" ht="13.5" hidden="1">
      <c r="A72" s="38" t="s">
        <v>97</v>
      </c>
      <c r="B72" s="18">
        <v>179501525</v>
      </c>
      <c r="C72" s="18"/>
      <c r="D72" s="19">
        <v>222374568</v>
      </c>
      <c r="E72" s="20">
        <v>222713279</v>
      </c>
      <c r="F72" s="20">
        <v>17101494</v>
      </c>
      <c r="G72" s="20">
        <v>24670089</v>
      </c>
      <c r="H72" s="20">
        <v>21385958</v>
      </c>
      <c r="I72" s="20">
        <v>63157541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63157541</v>
      </c>
      <c r="W72" s="20">
        <v>55678320</v>
      </c>
      <c r="X72" s="20"/>
      <c r="Y72" s="19"/>
      <c r="Z72" s="22">
        <v>222713279</v>
      </c>
    </row>
    <row r="73" spans="1:26" ht="13.5" hidden="1">
      <c r="A73" s="38" t="s">
        <v>98</v>
      </c>
      <c r="B73" s="18">
        <v>128996643</v>
      </c>
      <c r="C73" s="18"/>
      <c r="D73" s="19">
        <v>155386140</v>
      </c>
      <c r="E73" s="20">
        <v>176769992</v>
      </c>
      <c r="F73" s="20">
        <v>12511594</v>
      </c>
      <c r="G73" s="20">
        <v>15722519</v>
      </c>
      <c r="H73" s="20">
        <v>13157936</v>
      </c>
      <c r="I73" s="20">
        <v>41392049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41392049</v>
      </c>
      <c r="W73" s="20">
        <v>44192498</v>
      </c>
      <c r="X73" s="20"/>
      <c r="Y73" s="19"/>
      <c r="Z73" s="22">
        <v>176769992</v>
      </c>
    </row>
    <row r="74" spans="1:26" ht="13.5" hidden="1">
      <c r="A74" s="38" t="s">
        <v>99</v>
      </c>
      <c r="B74" s="18"/>
      <c r="C74" s="18"/>
      <c r="D74" s="19">
        <v>54426887</v>
      </c>
      <c r="E74" s="20">
        <v>9737651</v>
      </c>
      <c r="F74" s="20">
        <v>250597</v>
      </c>
      <c r="G74" s="20">
        <v>367340</v>
      </c>
      <c r="H74" s="20">
        <v>291333</v>
      </c>
      <c r="I74" s="20">
        <v>909270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909270</v>
      </c>
      <c r="W74" s="20">
        <v>2434413</v>
      </c>
      <c r="X74" s="20"/>
      <c r="Y74" s="19"/>
      <c r="Z74" s="22">
        <v>9737651</v>
      </c>
    </row>
    <row r="75" spans="1:26" ht="13.5" hidden="1">
      <c r="A75" s="39" t="s">
        <v>100</v>
      </c>
      <c r="B75" s="27">
        <v>24695367</v>
      </c>
      <c r="C75" s="27"/>
      <c r="D75" s="28">
        <v>25707715</v>
      </c>
      <c r="E75" s="29">
        <v>25707714</v>
      </c>
      <c r="F75" s="29">
        <v>2466565</v>
      </c>
      <c r="G75" s="29">
        <v>2166848</v>
      </c>
      <c r="H75" s="29">
        <v>2215933</v>
      </c>
      <c r="I75" s="29">
        <v>6849346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6849346</v>
      </c>
      <c r="W75" s="29">
        <v>6426929</v>
      </c>
      <c r="X75" s="29"/>
      <c r="Y75" s="28"/>
      <c r="Z75" s="30">
        <v>25707714</v>
      </c>
    </row>
    <row r="76" spans="1:26" ht="13.5" hidden="1">
      <c r="A76" s="41" t="s">
        <v>102</v>
      </c>
      <c r="B76" s="31">
        <v>2554379715</v>
      </c>
      <c r="C76" s="31"/>
      <c r="D76" s="32">
        <v>3000118614</v>
      </c>
      <c r="E76" s="33">
        <v>2996519534</v>
      </c>
      <c r="F76" s="33">
        <v>271593675</v>
      </c>
      <c r="G76" s="33">
        <v>269502929</v>
      </c>
      <c r="H76" s="33">
        <v>272968332</v>
      </c>
      <c r="I76" s="33">
        <v>814064936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814064936</v>
      </c>
      <c r="W76" s="33">
        <v>786910242</v>
      </c>
      <c r="X76" s="33"/>
      <c r="Y76" s="32"/>
      <c r="Z76" s="34">
        <v>2996519534</v>
      </c>
    </row>
    <row r="77" spans="1:26" ht="13.5" hidden="1">
      <c r="A77" s="36" t="s">
        <v>31</v>
      </c>
      <c r="B77" s="18">
        <v>385431575</v>
      </c>
      <c r="C77" s="18"/>
      <c r="D77" s="19">
        <v>387234437</v>
      </c>
      <c r="E77" s="20">
        <v>387234437</v>
      </c>
      <c r="F77" s="20">
        <v>29792664</v>
      </c>
      <c r="G77" s="20">
        <v>28631265</v>
      </c>
      <c r="H77" s="20">
        <v>28549684</v>
      </c>
      <c r="I77" s="20">
        <v>86973613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86973613</v>
      </c>
      <c r="W77" s="20">
        <v>93423395</v>
      </c>
      <c r="X77" s="20"/>
      <c r="Y77" s="19"/>
      <c r="Z77" s="22">
        <v>387234437</v>
      </c>
    </row>
    <row r="78" spans="1:26" ht="13.5" hidden="1">
      <c r="A78" s="37" t="s">
        <v>32</v>
      </c>
      <c r="B78" s="18">
        <v>2144252773</v>
      </c>
      <c r="C78" s="18"/>
      <c r="D78" s="19">
        <v>2587176462</v>
      </c>
      <c r="E78" s="20">
        <v>2587176462</v>
      </c>
      <c r="F78" s="20">
        <v>241801011</v>
      </c>
      <c r="G78" s="20">
        <v>240871664</v>
      </c>
      <c r="H78" s="20">
        <v>244418648</v>
      </c>
      <c r="I78" s="20">
        <v>727091323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727091323</v>
      </c>
      <c r="W78" s="20">
        <v>682418473</v>
      </c>
      <c r="X78" s="20"/>
      <c r="Y78" s="19"/>
      <c r="Z78" s="22">
        <v>2587176462</v>
      </c>
    </row>
    <row r="79" spans="1:26" ht="13.5" hidden="1">
      <c r="A79" s="38" t="s">
        <v>95</v>
      </c>
      <c r="B79" s="18">
        <v>1336923115</v>
      </c>
      <c r="C79" s="18"/>
      <c r="D79" s="19">
        <v>1611811279</v>
      </c>
      <c r="E79" s="20">
        <v>1611811279</v>
      </c>
      <c r="F79" s="20">
        <v>167525467</v>
      </c>
      <c r="G79" s="20">
        <v>86611183</v>
      </c>
      <c r="H79" s="20">
        <v>185528393</v>
      </c>
      <c r="I79" s="20">
        <v>439665043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439665043</v>
      </c>
      <c r="W79" s="20">
        <v>455427210</v>
      </c>
      <c r="X79" s="20"/>
      <c r="Y79" s="19"/>
      <c r="Z79" s="22">
        <v>1611811279</v>
      </c>
    </row>
    <row r="80" spans="1:26" ht="13.5" hidden="1">
      <c r="A80" s="38" t="s">
        <v>96</v>
      </c>
      <c r="B80" s="18">
        <v>552061809</v>
      </c>
      <c r="C80" s="18"/>
      <c r="D80" s="19">
        <v>650490975</v>
      </c>
      <c r="E80" s="20">
        <v>650490975</v>
      </c>
      <c r="F80" s="20">
        <v>33691213</v>
      </c>
      <c r="G80" s="20">
        <v>30192280</v>
      </c>
      <c r="H80" s="20">
        <v>26119130</v>
      </c>
      <c r="I80" s="20">
        <v>90002623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90002623</v>
      </c>
      <c r="W80" s="20">
        <v>153616654</v>
      </c>
      <c r="X80" s="20"/>
      <c r="Y80" s="19"/>
      <c r="Z80" s="22">
        <v>650490975</v>
      </c>
    </row>
    <row r="81" spans="1:26" ht="13.5" hidden="1">
      <c r="A81" s="38" t="s">
        <v>97</v>
      </c>
      <c r="B81" s="18">
        <v>148529142</v>
      </c>
      <c r="C81" s="18"/>
      <c r="D81" s="19">
        <v>191242128</v>
      </c>
      <c r="E81" s="20">
        <v>191242128</v>
      </c>
      <c r="F81" s="20">
        <v>7895953</v>
      </c>
      <c r="G81" s="20">
        <v>4989013</v>
      </c>
      <c r="H81" s="20">
        <v>9242851</v>
      </c>
      <c r="I81" s="20">
        <v>22127817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22127817</v>
      </c>
      <c r="W81" s="20">
        <v>41265150</v>
      </c>
      <c r="X81" s="20"/>
      <c r="Y81" s="19"/>
      <c r="Z81" s="22">
        <v>191242128</v>
      </c>
    </row>
    <row r="82" spans="1:26" ht="13.5" hidden="1">
      <c r="A82" s="38" t="s">
        <v>98</v>
      </c>
      <c r="B82" s="18">
        <v>106738707</v>
      </c>
      <c r="C82" s="18"/>
      <c r="D82" s="19">
        <v>133632080</v>
      </c>
      <c r="E82" s="20">
        <v>133632080</v>
      </c>
      <c r="F82" s="20">
        <v>3804871</v>
      </c>
      <c r="G82" s="20">
        <v>6828518</v>
      </c>
      <c r="H82" s="20">
        <v>4406236</v>
      </c>
      <c r="I82" s="20">
        <v>15039625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15039625</v>
      </c>
      <c r="W82" s="20">
        <v>32109459</v>
      </c>
      <c r="X82" s="20"/>
      <c r="Y82" s="19"/>
      <c r="Z82" s="22">
        <v>133632080</v>
      </c>
    </row>
    <row r="83" spans="1:26" ht="13.5" hidden="1">
      <c r="A83" s="38" t="s">
        <v>99</v>
      </c>
      <c r="B83" s="18"/>
      <c r="C83" s="18"/>
      <c r="D83" s="19"/>
      <c r="E83" s="20"/>
      <c r="F83" s="20">
        <v>28883507</v>
      </c>
      <c r="G83" s="20">
        <v>112250670</v>
      </c>
      <c r="H83" s="20">
        <v>19122038</v>
      </c>
      <c r="I83" s="20">
        <v>160256215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160256215</v>
      </c>
      <c r="W83" s="20"/>
      <c r="X83" s="20"/>
      <c r="Y83" s="19"/>
      <c r="Z83" s="22"/>
    </row>
    <row r="84" spans="1:26" ht="13.5" hidden="1">
      <c r="A84" s="39" t="s">
        <v>100</v>
      </c>
      <c r="B84" s="27">
        <v>24695367</v>
      </c>
      <c r="C84" s="27"/>
      <c r="D84" s="28">
        <v>25707715</v>
      </c>
      <c r="E84" s="29">
        <v>22108635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11068374</v>
      </c>
      <c r="X84" s="29"/>
      <c r="Y84" s="28"/>
      <c r="Z84" s="30">
        <v>22108635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96501088</v>
      </c>
      <c r="C5" s="18">
        <v>0</v>
      </c>
      <c r="D5" s="58">
        <v>118111500</v>
      </c>
      <c r="E5" s="59">
        <v>118111500</v>
      </c>
      <c r="F5" s="59">
        <v>7674044</v>
      </c>
      <c r="G5" s="59">
        <v>8999600</v>
      </c>
      <c r="H5" s="59">
        <v>8799448</v>
      </c>
      <c r="I5" s="59">
        <v>25473092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25473092</v>
      </c>
      <c r="W5" s="59">
        <v>29527875</v>
      </c>
      <c r="X5" s="59">
        <v>-4054783</v>
      </c>
      <c r="Y5" s="60">
        <v>-13.73</v>
      </c>
      <c r="Z5" s="61">
        <v>118111500</v>
      </c>
    </row>
    <row r="6" spans="1:26" ht="13.5">
      <c r="A6" s="57" t="s">
        <v>32</v>
      </c>
      <c r="B6" s="18">
        <v>321835892</v>
      </c>
      <c r="C6" s="18">
        <v>0</v>
      </c>
      <c r="D6" s="58">
        <v>424392891</v>
      </c>
      <c r="E6" s="59">
        <v>424392891</v>
      </c>
      <c r="F6" s="59">
        <v>34413768</v>
      </c>
      <c r="G6" s="59">
        <v>37613399</v>
      </c>
      <c r="H6" s="59">
        <v>39183422</v>
      </c>
      <c r="I6" s="59">
        <v>111210589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111210589</v>
      </c>
      <c r="W6" s="59">
        <v>106098223</v>
      </c>
      <c r="X6" s="59">
        <v>5112366</v>
      </c>
      <c r="Y6" s="60">
        <v>4.82</v>
      </c>
      <c r="Z6" s="61">
        <v>424392891</v>
      </c>
    </row>
    <row r="7" spans="1:26" ht="13.5">
      <c r="A7" s="57" t="s">
        <v>33</v>
      </c>
      <c r="B7" s="18">
        <v>2036636</v>
      </c>
      <c r="C7" s="18">
        <v>0</v>
      </c>
      <c r="D7" s="58">
        <v>1800000</v>
      </c>
      <c r="E7" s="59">
        <v>1800000</v>
      </c>
      <c r="F7" s="59">
        <v>64104</v>
      </c>
      <c r="G7" s="59">
        <v>241130</v>
      </c>
      <c r="H7" s="59">
        <v>5769641</v>
      </c>
      <c r="I7" s="59">
        <v>6074875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6074875</v>
      </c>
      <c r="W7" s="59">
        <v>450000</v>
      </c>
      <c r="X7" s="59">
        <v>5624875</v>
      </c>
      <c r="Y7" s="60">
        <v>1249.97</v>
      </c>
      <c r="Z7" s="61">
        <v>1800000</v>
      </c>
    </row>
    <row r="8" spans="1:26" ht="13.5">
      <c r="A8" s="57" t="s">
        <v>34</v>
      </c>
      <c r="B8" s="18">
        <v>69120981</v>
      </c>
      <c r="C8" s="18">
        <v>0</v>
      </c>
      <c r="D8" s="58">
        <v>72133000</v>
      </c>
      <c r="E8" s="59">
        <v>72133000</v>
      </c>
      <c r="F8" s="59">
        <v>26738330</v>
      </c>
      <c r="G8" s="59">
        <v>1290000</v>
      </c>
      <c r="H8" s="59">
        <v>146261</v>
      </c>
      <c r="I8" s="59">
        <v>28174591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28174591</v>
      </c>
      <c r="W8" s="59">
        <v>18033250</v>
      </c>
      <c r="X8" s="59">
        <v>10141341</v>
      </c>
      <c r="Y8" s="60">
        <v>56.24</v>
      </c>
      <c r="Z8" s="61">
        <v>72133000</v>
      </c>
    </row>
    <row r="9" spans="1:26" ht="13.5">
      <c r="A9" s="57" t="s">
        <v>35</v>
      </c>
      <c r="B9" s="18">
        <v>96050399</v>
      </c>
      <c r="C9" s="18">
        <v>0</v>
      </c>
      <c r="D9" s="58">
        <v>43236609</v>
      </c>
      <c r="E9" s="59">
        <v>43236609</v>
      </c>
      <c r="F9" s="59">
        <v>3018025</v>
      </c>
      <c r="G9" s="59">
        <v>2717571</v>
      </c>
      <c r="H9" s="59">
        <v>3229243</v>
      </c>
      <c r="I9" s="59">
        <v>8964839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8964839</v>
      </c>
      <c r="W9" s="59">
        <v>10809152</v>
      </c>
      <c r="X9" s="59">
        <v>-1844313</v>
      </c>
      <c r="Y9" s="60">
        <v>-17.06</v>
      </c>
      <c r="Z9" s="61">
        <v>43236609</v>
      </c>
    </row>
    <row r="10" spans="1:26" ht="25.5">
      <c r="A10" s="62" t="s">
        <v>87</v>
      </c>
      <c r="B10" s="63">
        <f>SUM(B5:B9)</f>
        <v>585544996</v>
      </c>
      <c r="C10" s="63">
        <f>SUM(C5:C9)</f>
        <v>0</v>
      </c>
      <c r="D10" s="64">
        <f aca="true" t="shared" si="0" ref="D10:Z10">SUM(D5:D9)</f>
        <v>659674000</v>
      </c>
      <c r="E10" s="65">
        <f t="shared" si="0"/>
        <v>659674000</v>
      </c>
      <c r="F10" s="65">
        <f t="shared" si="0"/>
        <v>71908271</v>
      </c>
      <c r="G10" s="65">
        <f t="shared" si="0"/>
        <v>50861700</v>
      </c>
      <c r="H10" s="65">
        <f t="shared" si="0"/>
        <v>57128015</v>
      </c>
      <c r="I10" s="65">
        <f t="shared" si="0"/>
        <v>179897986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179897986</v>
      </c>
      <c r="W10" s="65">
        <f t="shared" si="0"/>
        <v>164918500</v>
      </c>
      <c r="X10" s="65">
        <f t="shared" si="0"/>
        <v>14979486</v>
      </c>
      <c r="Y10" s="66">
        <f>+IF(W10&lt;&gt;0,(X10/W10)*100,0)</f>
        <v>9.082962796775378</v>
      </c>
      <c r="Z10" s="67">
        <f t="shared" si="0"/>
        <v>659674000</v>
      </c>
    </row>
    <row r="11" spans="1:26" ht="13.5">
      <c r="A11" s="57" t="s">
        <v>36</v>
      </c>
      <c r="B11" s="18">
        <v>151169693</v>
      </c>
      <c r="C11" s="18">
        <v>0</v>
      </c>
      <c r="D11" s="58">
        <v>165304929</v>
      </c>
      <c r="E11" s="59">
        <v>165304929</v>
      </c>
      <c r="F11" s="59">
        <v>12764387</v>
      </c>
      <c r="G11" s="59">
        <v>12514083</v>
      </c>
      <c r="H11" s="59">
        <v>13987092</v>
      </c>
      <c r="I11" s="59">
        <v>39265562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39265562</v>
      </c>
      <c r="W11" s="59">
        <v>41326232</v>
      </c>
      <c r="X11" s="59">
        <v>-2060670</v>
      </c>
      <c r="Y11" s="60">
        <v>-4.99</v>
      </c>
      <c r="Z11" s="61">
        <v>165304929</v>
      </c>
    </row>
    <row r="12" spans="1:26" ht="13.5">
      <c r="A12" s="57" t="s">
        <v>37</v>
      </c>
      <c r="B12" s="18">
        <v>7874951</v>
      </c>
      <c r="C12" s="18">
        <v>0</v>
      </c>
      <c r="D12" s="58">
        <v>9708194</v>
      </c>
      <c r="E12" s="59">
        <v>9708194</v>
      </c>
      <c r="F12" s="59">
        <v>665264</v>
      </c>
      <c r="G12" s="59">
        <v>607673</v>
      </c>
      <c r="H12" s="59">
        <v>701167</v>
      </c>
      <c r="I12" s="59">
        <v>1974104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1974104</v>
      </c>
      <c r="W12" s="59">
        <v>2427049</v>
      </c>
      <c r="X12" s="59">
        <v>-452945</v>
      </c>
      <c r="Y12" s="60">
        <v>-18.66</v>
      </c>
      <c r="Z12" s="61">
        <v>9708194</v>
      </c>
    </row>
    <row r="13" spans="1:26" ht="13.5">
      <c r="A13" s="57" t="s">
        <v>88</v>
      </c>
      <c r="B13" s="18">
        <v>111429543</v>
      </c>
      <c r="C13" s="18">
        <v>0</v>
      </c>
      <c r="D13" s="58">
        <v>117353000</v>
      </c>
      <c r="E13" s="59">
        <v>117353000</v>
      </c>
      <c r="F13" s="59">
        <v>9779451</v>
      </c>
      <c r="G13" s="59">
        <v>9779451</v>
      </c>
      <c r="H13" s="59">
        <v>9779451</v>
      </c>
      <c r="I13" s="59">
        <v>29338353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29338353</v>
      </c>
      <c r="W13" s="59">
        <v>29338250</v>
      </c>
      <c r="X13" s="59">
        <v>103</v>
      </c>
      <c r="Y13" s="60">
        <v>0</v>
      </c>
      <c r="Z13" s="61">
        <v>117353000</v>
      </c>
    </row>
    <row r="14" spans="1:26" ht="13.5">
      <c r="A14" s="57" t="s">
        <v>38</v>
      </c>
      <c r="B14" s="18">
        <v>13276071</v>
      </c>
      <c r="C14" s="18">
        <v>0</v>
      </c>
      <c r="D14" s="58">
        <v>22115932</v>
      </c>
      <c r="E14" s="59">
        <v>22115932</v>
      </c>
      <c r="F14" s="59">
        <v>70516</v>
      </c>
      <c r="G14" s="59">
        <v>78330</v>
      </c>
      <c r="H14" s="59">
        <v>70721</v>
      </c>
      <c r="I14" s="59">
        <v>219567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219567</v>
      </c>
      <c r="W14" s="59">
        <v>5528983</v>
      </c>
      <c r="X14" s="59">
        <v>-5309416</v>
      </c>
      <c r="Y14" s="60">
        <v>-96.03</v>
      </c>
      <c r="Z14" s="61">
        <v>22115932</v>
      </c>
    </row>
    <row r="15" spans="1:26" ht="13.5">
      <c r="A15" s="57" t="s">
        <v>39</v>
      </c>
      <c r="B15" s="18">
        <v>254335305</v>
      </c>
      <c r="C15" s="18">
        <v>0</v>
      </c>
      <c r="D15" s="58">
        <v>249800000</v>
      </c>
      <c r="E15" s="59">
        <v>249800000</v>
      </c>
      <c r="F15" s="59">
        <v>24565739</v>
      </c>
      <c r="G15" s="59">
        <v>25551704</v>
      </c>
      <c r="H15" s="59">
        <v>24910269</v>
      </c>
      <c r="I15" s="59">
        <v>75027712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75027712</v>
      </c>
      <c r="W15" s="59">
        <v>62450000</v>
      </c>
      <c r="X15" s="59">
        <v>12577712</v>
      </c>
      <c r="Y15" s="60">
        <v>20.14</v>
      </c>
      <c r="Z15" s="61">
        <v>249800000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2550</v>
      </c>
      <c r="G16" s="59">
        <v>1496</v>
      </c>
      <c r="H16" s="59">
        <v>1582</v>
      </c>
      <c r="I16" s="59">
        <v>5628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5628</v>
      </c>
      <c r="W16" s="59">
        <v>0</v>
      </c>
      <c r="X16" s="59">
        <v>5628</v>
      </c>
      <c r="Y16" s="60">
        <v>0</v>
      </c>
      <c r="Z16" s="61">
        <v>0</v>
      </c>
    </row>
    <row r="17" spans="1:26" ht="13.5">
      <c r="A17" s="57" t="s">
        <v>41</v>
      </c>
      <c r="B17" s="18">
        <v>122476542</v>
      </c>
      <c r="C17" s="18">
        <v>0</v>
      </c>
      <c r="D17" s="58">
        <v>179281945</v>
      </c>
      <c r="E17" s="59">
        <v>179281945</v>
      </c>
      <c r="F17" s="59">
        <v>11608287</v>
      </c>
      <c r="G17" s="59">
        <v>8857155</v>
      </c>
      <c r="H17" s="59">
        <v>7802482</v>
      </c>
      <c r="I17" s="59">
        <v>28267924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28267924</v>
      </c>
      <c r="W17" s="59">
        <v>44820486</v>
      </c>
      <c r="X17" s="59">
        <v>-16552562</v>
      </c>
      <c r="Y17" s="60">
        <v>-36.93</v>
      </c>
      <c r="Z17" s="61">
        <v>179281945</v>
      </c>
    </row>
    <row r="18" spans="1:26" ht="13.5">
      <c r="A18" s="69" t="s">
        <v>42</v>
      </c>
      <c r="B18" s="70">
        <f>SUM(B11:B17)</f>
        <v>660562105</v>
      </c>
      <c r="C18" s="70">
        <f>SUM(C11:C17)</f>
        <v>0</v>
      </c>
      <c r="D18" s="71">
        <f aca="true" t="shared" si="1" ref="D18:Z18">SUM(D11:D17)</f>
        <v>743564000</v>
      </c>
      <c r="E18" s="72">
        <f t="shared" si="1"/>
        <v>743564000</v>
      </c>
      <c r="F18" s="72">
        <f t="shared" si="1"/>
        <v>59456194</v>
      </c>
      <c r="G18" s="72">
        <f t="shared" si="1"/>
        <v>57389892</v>
      </c>
      <c r="H18" s="72">
        <f t="shared" si="1"/>
        <v>57252764</v>
      </c>
      <c r="I18" s="72">
        <f t="shared" si="1"/>
        <v>174098850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174098850</v>
      </c>
      <c r="W18" s="72">
        <f t="shared" si="1"/>
        <v>185891000</v>
      </c>
      <c r="X18" s="72">
        <f t="shared" si="1"/>
        <v>-11792150</v>
      </c>
      <c r="Y18" s="66">
        <f>+IF(W18&lt;&gt;0,(X18/W18)*100,0)</f>
        <v>-6.343583067496544</v>
      </c>
      <c r="Z18" s="73">
        <f t="shared" si="1"/>
        <v>743564000</v>
      </c>
    </row>
    <row r="19" spans="1:26" ht="13.5">
      <c r="A19" s="69" t="s">
        <v>43</v>
      </c>
      <c r="B19" s="74">
        <f>+B10-B18</f>
        <v>-75017109</v>
      </c>
      <c r="C19" s="74">
        <f>+C10-C18</f>
        <v>0</v>
      </c>
      <c r="D19" s="75">
        <f aca="true" t="shared" si="2" ref="D19:Z19">+D10-D18</f>
        <v>-83890000</v>
      </c>
      <c r="E19" s="76">
        <f t="shared" si="2"/>
        <v>-83890000</v>
      </c>
      <c r="F19" s="76">
        <f t="shared" si="2"/>
        <v>12452077</v>
      </c>
      <c r="G19" s="76">
        <f t="shared" si="2"/>
        <v>-6528192</v>
      </c>
      <c r="H19" s="76">
        <f t="shared" si="2"/>
        <v>-124749</v>
      </c>
      <c r="I19" s="76">
        <f t="shared" si="2"/>
        <v>5799136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5799136</v>
      </c>
      <c r="W19" s="76">
        <f>IF(E10=E18,0,W10-W18)</f>
        <v>-20972500</v>
      </c>
      <c r="X19" s="76">
        <f t="shared" si="2"/>
        <v>26771636</v>
      </c>
      <c r="Y19" s="77">
        <f>+IF(W19&lt;&gt;0,(X19/W19)*100,0)</f>
        <v>-127.6511431636667</v>
      </c>
      <c r="Z19" s="78">
        <f t="shared" si="2"/>
        <v>-83890000</v>
      </c>
    </row>
    <row r="20" spans="1:26" ht="13.5">
      <c r="A20" s="57" t="s">
        <v>44</v>
      </c>
      <c r="B20" s="18">
        <v>85142298</v>
      </c>
      <c r="C20" s="18">
        <v>0</v>
      </c>
      <c r="D20" s="58">
        <v>84316000</v>
      </c>
      <c r="E20" s="59">
        <v>84316000</v>
      </c>
      <c r="F20" s="59">
        <v>5414670</v>
      </c>
      <c r="G20" s="59">
        <v>0</v>
      </c>
      <c r="H20" s="59">
        <v>421700</v>
      </c>
      <c r="I20" s="59">
        <v>5836370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5836370</v>
      </c>
      <c r="W20" s="59">
        <v>21079000</v>
      </c>
      <c r="X20" s="59">
        <v>-15242630</v>
      </c>
      <c r="Y20" s="60">
        <v>-72.31</v>
      </c>
      <c r="Z20" s="61">
        <v>84316000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10125189</v>
      </c>
      <c r="C22" s="85">
        <f>SUM(C19:C21)</f>
        <v>0</v>
      </c>
      <c r="D22" s="86">
        <f aca="true" t="shared" si="3" ref="D22:Z22">SUM(D19:D21)</f>
        <v>426000</v>
      </c>
      <c r="E22" s="87">
        <f t="shared" si="3"/>
        <v>426000</v>
      </c>
      <c r="F22" s="87">
        <f t="shared" si="3"/>
        <v>17866747</v>
      </c>
      <c r="G22" s="87">
        <f t="shared" si="3"/>
        <v>-6528192</v>
      </c>
      <c r="H22" s="87">
        <f t="shared" si="3"/>
        <v>296951</v>
      </c>
      <c r="I22" s="87">
        <f t="shared" si="3"/>
        <v>11635506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11635506</v>
      </c>
      <c r="W22" s="87">
        <f t="shared" si="3"/>
        <v>106500</v>
      </c>
      <c r="X22" s="87">
        <f t="shared" si="3"/>
        <v>11529006</v>
      </c>
      <c r="Y22" s="88">
        <f>+IF(W22&lt;&gt;0,(X22/W22)*100,0)</f>
        <v>10825.357746478874</v>
      </c>
      <c r="Z22" s="89">
        <f t="shared" si="3"/>
        <v>426000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10125189</v>
      </c>
      <c r="C24" s="74">
        <f>SUM(C22:C23)</f>
        <v>0</v>
      </c>
      <c r="D24" s="75">
        <f aca="true" t="shared" si="4" ref="D24:Z24">SUM(D22:D23)</f>
        <v>426000</v>
      </c>
      <c r="E24" s="76">
        <f t="shared" si="4"/>
        <v>426000</v>
      </c>
      <c r="F24" s="76">
        <f t="shared" si="4"/>
        <v>17866747</v>
      </c>
      <c r="G24" s="76">
        <f t="shared" si="4"/>
        <v>-6528192</v>
      </c>
      <c r="H24" s="76">
        <f t="shared" si="4"/>
        <v>296951</v>
      </c>
      <c r="I24" s="76">
        <f t="shared" si="4"/>
        <v>11635506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11635506</v>
      </c>
      <c r="W24" s="76">
        <f t="shared" si="4"/>
        <v>106500</v>
      </c>
      <c r="X24" s="76">
        <f t="shared" si="4"/>
        <v>11529006</v>
      </c>
      <c r="Y24" s="77">
        <f>+IF(W24&lt;&gt;0,(X24/W24)*100,0)</f>
        <v>10825.357746478874</v>
      </c>
      <c r="Z24" s="78">
        <f t="shared" si="4"/>
        <v>426000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98329633</v>
      </c>
      <c r="C27" s="21">
        <v>0</v>
      </c>
      <c r="D27" s="98">
        <v>152467500</v>
      </c>
      <c r="E27" s="99">
        <v>152467500</v>
      </c>
      <c r="F27" s="99">
        <v>1490032</v>
      </c>
      <c r="G27" s="99">
        <v>47661</v>
      </c>
      <c r="H27" s="99">
        <v>7641000</v>
      </c>
      <c r="I27" s="99">
        <v>9178693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9178693</v>
      </c>
      <c r="W27" s="99">
        <v>38116875</v>
      </c>
      <c r="X27" s="99">
        <v>-28938182</v>
      </c>
      <c r="Y27" s="100">
        <v>-75.92</v>
      </c>
      <c r="Z27" s="101">
        <v>152467500</v>
      </c>
    </row>
    <row r="28" spans="1:26" ht="13.5">
      <c r="A28" s="102" t="s">
        <v>44</v>
      </c>
      <c r="B28" s="18">
        <v>29752953</v>
      </c>
      <c r="C28" s="18">
        <v>0</v>
      </c>
      <c r="D28" s="58">
        <v>84316500</v>
      </c>
      <c r="E28" s="59">
        <v>84316500</v>
      </c>
      <c r="F28" s="59">
        <v>1490032</v>
      </c>
      <c r="G28" s="59">
        <v>0</v>
      </c>
      <c r="H28" s="59">
        <v>5619122</v>
      </c>
      <c r="I28" s="59">
        <v>7109154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7109154</v>
      </c>
      <c r="W28" s="59">
        <v>21079125</v>
      </c>
      <c r="X28" s="59">
        <v>-13969971</v>
      </c>
      <c r="Y28" s="60">
        <v>-66.27</v>
      </c>
      <c r="Z28" s="61">
        <v>84316500</v>
      </c>
    </row>
    <row r="29" spans="1:26" ht="13.5">
      <c r="A29" s="57" t="s">
        <v>92</v>
      </c>
      <c r="B29" s="18">
        <v>55891331</v>
      </c>
      <c r="C29" s="18">
        <v>0</v>
      </c>
      <c r="D29" s="58">
        <v>10000000</v>
      </c>
      <c r="E29" s="59">
        <v>10000000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2500000</v>
      </c>
      <c r="X29" s="59">
        <v>-2500000</v>
      </c>
      <c r="Y29" s="60">
        <v>-100</v>
      </c>
      <c r="Z29" s="61">
        <v>10000000</v>
      </c>
    </row>
    <row r="30" spans="1:26" ht="13.5">
      <c r="A30" s="57" t="s">
        <v>48</v>
      </c>
      <c r="B30" s="18">
        <v>3111947</v>
      </c>
      <c r="C30" s="18">
        <v>0</v>
      </c>
      <c r="D30" s="58">
        <v>45440000</v>
      </c>
      <c r="E30" s="59">
        <v>45440000</v>
      </c>
      <c r="F30" s="59">
        <v>0</v>
      </c>
      <c r="G30" s="59">
        <v>0</v>
      </c>
      <c r="H30" s="59">
        <v>1963776</v>
      </c>
      <c r="I30" s="59">
        <v>1963776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1963776</v>
      </c>
      <c r="W30" s="59">
        <v>11360000</v>
      </c>
      <c r="X30" s="59">
        <v>-9396224</v>
      </c>
      <c r="Y30" s="60">
        <v>-82.71</v>
      </c>
      <c r="Z30" s="61">
        <v>45440000</v>
      </c>
    </row>
    <row r="31" spans="1:26" ht="13.5">
      <c r="A31" s="57" t="s">
        <v>49</v>
      </c>
      <c r="B31" s="18">
        <v>9573402</v>
      </c>
      <c r="C31" s="18">
        <v>0</v>
      </c>
      <c r="D31" s="58">
        <v>12711000</v>
      </c>
      <c r="E31" s="59">
        <v>12711000</v>
      </c>
      <c r="F31" s="59">
        <v>0</v>
      </c>
      <c r="G31" s="59">
        <v>47661</v>
      </c>
      <c r="H31" s="59">
        <v>58101</v>
      </c>
      <c r="I31" s="59">
        <v>105762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105762</v>
      </c>
      <c r="W31" s="59">
        <v>3177750</v>
      </c>
      <c r="X31" s="59">
        <v>-3071988</v>
      </c>
      <c r="Y31" s="60">
        <v>-96.67</v>
      </c>
      <c r="Z31" s="61">
        <v>12711000</v>
      </c>
    </row>
    <row r="32" spans="1:26" ht="13.5">
      <c r="A32" s="69" t="s">
        <v>50</v>
      </c>
      <c r="B32" s="21">
        <f>SUM(B28:B31)</f>
        <v>98329633</v>
      </c>
      <c r="C32" s="21">
        <f>SUM(C28:C31)</f>
        <v>0</v>
      </c>
      <c r="D32" s="98">
        <f aca="true" t="shared" si="5" ref="D32:Z32">SUM(D28:D31)</f>
        <v>152467500</v>
      </c>
      <c r="E32" s="99">
        <f t="shared" si="5"/>
        <v>152467500</v>
      </c>
      <c r="F32" s="99">
        <f t="shared" si="5"/>
        <v>1490032</v>
      </c>
      <c r="G32" s="99">
        <f t="shared" si="5"/>
        <v>47661</v>
      </c>
      <c r="H32" s="99">
        <f t="shared" si="5"/>
        <v>7640999</v>
      </c>
      <c r="I32" s="99">
        <f t="shared" si="5"/>
        <v>9178692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9178692</v>
      </c>
      <c r="W32" s="99">
        <f t="shared" si="5"/>
        <v>38116875</v>
      </c>
      <c r="X32" s="99">
        <f t="shared" si="5"/>
        <v>-28938183</v>
      </c>
      <c r="Y32" s="100">
        <f>+IF(W32&lt;&gt;0,(X32/W32)*100,0)</f>
        <v>-75.91961040877564</v>
      </c>
      <c r="Z32" s="101">
        <f t="shared" si="5"/>
        <v>152467500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143796369</v>
      </c>
      <c r="C35" s="18">
        <v>0</v>
      </c>
      <c r="D35" s="58">
        <v>137979000</v>
      </c>
      <c r="E35" s="59">
        <v>137979000</v>
      </c>
      <c r="F35" s="59">
        <v>147722000</v>
      </c>
      <c r="G35" s="59">
        <v>146800000</v>
      </c>
      <c r="H35" s="59">
        <v>156131000</v>
      </c>
      <c r="I35" s="59">
        <v>156131000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156131000</v>
      </c>
      <c r="W35" s="59">
        <v>34494750</v>
      </c>
      <c r="X35" s="59">
        <v>121636250</v>
      </c>
      <c r="Y35" s="60">
        <v>352.62</v>
      </c>
      <c r="Z35" s="61">
        <v>137979000</v>
      </c>
    </row>
    <row r="36" spans="1:26" ht="13.5">
      <c r="A36" s="57" t="s">
        <v>53</v>
      </c>
      <c r="B36" s="18">
        <v>2142593628</v>
      </c>
      <c r="C36" s="18">
        <v>0</v>
      </c>
      <c r="D36" s="58">
        <v>2139768000</v>
      </c>
      <c r="E36" s="59">
        <v>2139768000</v>
      </c>
      <c r="F36" s="59">
        <v>2087001000</v>
      </c>
      <c r="G36" s="59">
        <v>2109001000</v>
      </c>
      <c r="H36" s="59">
        <v>2113254000</v>
      </c>
      <c r="I36" s="59">
        <v>2113254000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2113254000</v>
      </c>
      <c r="W36" s="59">
        <v>534942000</v>
      </c>
      <c r="X36" s="59">
        <v>1578312000</v>
      </c>
      <c r="Y36" s="60">
        <v>295.04</v>
      </c>
      <c r="Z36" s="61">
        <v>2139768000</v>
      </c>
    </row>
    <row r="37" spans="1:26" ht="13.5">
      <c r="A37" s="57" t="s">
        <v>54</v>
      </c>
      <c r="B37" s="18">
        <v>93671853</v>
      </c>
      <c r="C37" s="18">
        <v>0</v>
      </c>
      <c r="D37" s="58">
        <v>135480000</v>
      </c>
      <c r="E37" s="59">
        <v>135480000</v>
      </c>
      <c r="F37" s="59">
        <v>102133000</v>
      </c>
      <c r="G37" s="59">
        <v>113935000</v>
      </c>
      <c r="H37" s="59">
        <v>60260000</v>
      </c>
      <c r="I37" s="59">
        <v>60260000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60260000</v>
      </c>
      <c r="W37" s="59">
        <v>33870000</v>
      </c>
      <c r="X37" s="59">
        <v>26390000</v>
      </c>
      <c r="Y37" s="60">
        <v>77.92</v>
      </c>
      <c r="Z37" s="61">
        <v>135480000</v>
      </c>
    </row>
    <row r="38" spans="1:26" ht="13.5">
      <c r="A38" s="57" t="s">
        <v>55</v>
      </c>
      <c r="B38" s="18">
        <v>204806114</v>
      </c>
      <c r="C38" s="18">
        <v>0</v>
      </c>
      <c r="D38" s="58">
        <v>166205000</v>
      </c>
      <c r="E38" s="59">
        <v>166205000</v>
      </c>
      <c r="F38" s="59">
        <v>136912198</v>
      </c>
      <c r="G38" s="59">
        <v>0</v>
      </c>
      <c r="H38" s="59">
        <v>209577000</v>
      </c>
      <c r="I38" s="59">
        <v>209577000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209577000</v>
      </c>
      <c r="W38" s="59">
        <v>41551250</v>
      </c>
      <c r="X38" s="59">
        <v>168025750</v>
      </c>
      <c r="Y38" s="60">
        <v>404.38</v>
      </c>
      <c r="Z38" s="61">
        <v>166205000</v>
      </c>
    </row>
    <row r="39" spans="1:26" ht="13.5">
      <c r="A39" s="57" t="s">
        <v>56</v>
      </c>
      <c r="B39" s="18">
        <v>1987912030</v>
      </c>
      <c r="C39" s="18">
        <v>0</v>
      </c>
      <c r="D39" s="58">
        <v>1976062000</v>
      </c>
      <c r="E39" s="59">
        <v>1976062000</v>
      </c>
      <c r="F39" s="59">
        <v>1995677802</v>
      </c>
      <c r="G39" s="59">
        <v>2141866000</v>
      </c>
      <c r="H39" s="59">
        <v>1999548000</v>
      </c>
      <c r="I39" s="59">
        <v>1999548000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1999548000</v>
      </c>
      <c r="W39" s="59">
        <v>494015500</v>
      </c>
      <c r="X39" s="59">
        <v>1505532500</v>
      </c>
      <c r="Y39" s="60">
        <v>304.75</v>
      </c>
      <c r="Z39" s="61">
        <v>1976062000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21101287</v>
      </c>
      <c r="C42" s="18">
        <v>0</v>
      </c>
      <c r="D42" s="58">
        <v>126803000</v>
      </c>
      <c r="E42" s="59">
        <v>126803000</v>
      </c>
      <c r="F42" s="59">
        <v>19641448</v>
      </c>
      <c r="G42" s="59">
        <v>1426187</v>
      </c>
      <c r="H42" s="59">
        <v>4016610</v>
      </c>
      <c r="I42" s="59">
        <v>25084245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25084245</v>
      </c>
      <c r="W42" s="59">
        <v>35974499</v>
      </c>
      <c r="X42" s="59">
        <v>-10890254</v>
      </c>
      <c r="Y42" s="60">
        <v>-30.27</v>
      </c>
      <c r="Z42" s="61">
        <v>126803000</v>
      </c>
    </row>
    <row r="43" spans="1:26" ht="13.5">
      <c r="A43" s="57" t="s">
        <v>59</v>
      </c>
      <c r="B43" s="18">
        <v>-42438302</v>
      </c>
      <c r="C43" s="18">
        <v>0</v>
      </c>
      <c r="D43" s="58">
        <v>-161416000</v>
      </c>
      <c r="E43" s="59">
        <v>-161416000</v>
      </c>
      <c r="F43" s="59">
        <v>-28290000</v>
      </c>
      <c r="G43" s="59">
        <v>-4547661</v>
      </c>
      <c r="H43" s="59">
        <v>-2641000</v>
      </c>
      <c r="I43" s="59">
        <v>-35478661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-35478661</v>
      </c>
      <c r="W43" s="59">
        <v>-36626000</v>
      </c>
      <c r="X43" s="59">
        <v>1147339</v>
      </c>
      <c r="Y43" s="60">
        <v>-3.13</v>
      </c>
      <c r="Z43" s="61">
        <v>-161416000</v>
      </c>
    </row>
    <row r="44" spans="1:26" ht="13.5">
      <c r="A44" s="57" t="s">
        <v>60</v>
      </c>
      <c r="B44" s="18">
        <v>-8171974</v>
      </c>
      <c r="C44" s="18">
        <v>0</v>
      </c>
      <c r="D44" s="58">
        <v>36858000</v>
      </c>
      <c r="E44" s="59">
        <v>36858000</v>
      </c>
      <c r="F44" s="59">
        <v>15559</v>
      </c>
      <c r="G44" s="59">
        <v>84225</v>
      </c>
      <c r="H44" s="59">
        <v>-8434</v>
      </c>
      <c r="I44" s="59">
        <v>91350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91350</v>
      </c>
      <c r="W44" s="59">
        <v>143000</v>
      </c>
      <c r="X44" s="59">
        <v>-51650</v>
      </c>
      <c r="Y44" s="60">
        <v>-36.12</v>
      </c>
      <c r="Z44" s="61">
        <v>36858000</v>
      </c>
    </row>
    <row r="45" spans="1:26" ht="13.5">
      <c r="A45" s="69" t="s">
        <v>61</v>
      </c>
      <c r="B45" s="21">
        <v>10975198</v>
      </c>
      <c r="C45" s="21">
        <v>0</v>
      </c>
      <c r="D45" s="98">
        <v>22599000</v>
      </c>
      <c r="E45" s="99">
        <v>22599000</v>
      </c>
      <c r="F45" s="99">
        <v>14861124</v>
      </c>
      <c r="G45" s="99">
        <v>11823875</v>
      </c>
      <c r="H45" s="99">
        <v>13191051</v>
      </c>
      <c r="I45" s="99">
        <v>13191051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13191051</v>
      </c>
      <c r="W45" s="99">
        <v>19845499</v>
      </c>
      <c r="X45" s="99">
        <v>-6654448</v>
      </c>
      <c r="Y45" s="100">
        <v>-33.53</v>
      </c>
      <c r="Z45" s="101">
        <v>22599000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43701333</v>
      </c>
      <c r="C49" s="51">
        <v>0</v>
      </c>
      <c r="D49" s="128">
        <v>6829175</v>
      </c>
      <c r="E49" s="53">
        <v>6327562</v>
      </c>
      <c r="F49" s="53">
        <v>0</v>
      </c>
      <c r="G49" s="53">
        <v>0</v>
      </c>
      <c r="H49" s="53">
        <v>0</v>
      </c>
      <c r="I49" s="53">
        <v>3970416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3649769</v>
      </c>
      <c r="W49" s="53">
        <v>3425885</v>
      </c>
      <c r="X49" s="53">
        <v>19255940</v>
      </c>
      <c r="Y49" s="53">
        <v>57922446</v>
      </c>
      <c r="Z49" s="129">
        <v>145082526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37974477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37974477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99.99999929487552</v>
      </c>
      <c r="C58" s="5">
        <f>IF(C67=0,0,+(C76/C67)*100)</f>
        <v>0</v>
      </c>
      <c r="D58" s="6">
        <f aca="true" t="shared" si="6" ref="D58:Z58">IF(D67=0,0,+(D76/D67)*100)</f>
        <v>96.95346700926055</v>
      </c>
      <c r="E58" s="7">
        <f t="shared" si="6"/>
        <v>96.95346700926055</v>
      </c>
      <c r="F58" s="7">
        <f t="shared" si="6"/>
        <v>94.19304521521003</v>
      </c>
      <c r="G58" s="7">
        <f t="shared" si="6"/>
        <v>81.21886429726977</v>
      </c>
      <c r="H58" s="7">
        <f t="shared" si="6"/>
        <v>87.09582236333645</v>
      </c>
      <c r="I58" s="7">
        <f t="shared" si="6"/>
        <v>87.34500684030914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87.34500684030914</v>
      </c>
      <c r="W58" s="7">
        <f t="shared" si="6"/>
        <v>97.2949226725174</v>
      </c>
      <c r="X58" s="7">
        <f t="shared" si="6"/>
        <v>0</v>
      </c>
      <c r="Y58" s="7">
        <f t="shared" si="6"/>
        <v>0</v>
      </c>
      <c r="Z58" s="8">
        <f t="shared" si="6"/>
        <v>96.95346700926055</v>
      </c>
    </row>
    <row r="59" spans="1:26" ht="13.5">
      <c r="A59" s="36" t="s">
        <v>31</v>
      </c>
      <c r="B59" s="9">
        <f aca="true" t="shared" si="7" ref="B59:Z66">IF(B68=0,0,+(B77/B68)*100)</f>
        <v>97.77414426664288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138.48356876765365</v>
      </c>
      <c r="G59" s="10">
        <f t="shared" si="7"/>
        <v>93.71412062758345</v>
      </c>
      <c r="H59" s="10">
        <f t="shared" si="7"/>
        <v>100.63185781653576</v>
      </c>
      <c r="I59" s="10">
        <f t="shared" si="7"/>
        <v>109.59106966676838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109.59106966676838</v>
      </c>
      <c r="W59" s="10">
        <f t="shared" si="7"/>
        <v>99.43654936225515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100.6674125084843</v>
      </c>
      <c r="C60" s="12">
        <f t="shared" si="7"/>
        <v>0</v>
      </c>
      <c r="D60" s="3">
        <f t="shared" si="7"/>
        <v>96.0538002979885</v>
      </c>
      <c r="E60" s="13">
        <f t="shared" si="7"/>
        <v>96.0538002979885</v>
      </c>
      <c r="F60" s="13">
        <f t="shared" si="7"/>
        <v>84.2178862831876</v>
      </c>
      <c r="G60" s="13">
        <f t="shared" si="7"/>
        <v>78.66994684527181</v>
      </c>
      <c r="H60" s="13">
        <f t="shared" si="7"/>
        <v>83.90220231402964</v>
      </c>
      <c r="I60" s="13">
        <f t="shared" si="7"/>
        <v>82.23024787684561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82.23024787684561</v>
      </c>
      <c r="W60" s="13">
        <f t="shared" si="7"/>
        <v>96.6528902500762</v>
      </c>
      <c r="X60" s="13">
        <f t="shared" si="7"/>
        <v>0</v>
      </c>
      <c r="Y60" s="13">
        <f t="shared" si="7"/>
        <v>0</v>
      </c>
      <c r="Z60" s="14">
        <f t="shared" si="7"/>
        <v>96.0538002979885</v>
      </c>
    </row>
    <row r="61" spans="1:26" ht="13.5">
      <c r="A61" s="38" t="s">
        <v>95</v>
      </c>
      <c r="B61" s="12">
        <f t="shared" si="7"/>
        <v>100</v>
      </c>
      <c r="C61" s="12">
        <f t="shared" si="7"/>
        <v>0</v>
      </c>
      <c r="D61" s="3">
        <f t="shared" si="7"/>
        <v>95.1086534569467</v>
      </c>
      <c r="E61" s="13">
        <f t="shared" si="7"/>
        <v>95.1086534569467</v>
      </c>
      <c r="F61" s="13">
        <f t="shared" si="7"/>
        <v>80.05229698529293</v>
      </c>
      <c r="G61" s="13">
        <f t="shared" si="7"/>
        <v>76.84933680324197</v>
      </c>
      <c r="H61" s="13">
        <f t="shared" si="7"/>
        <v>80.86597611687723</v>
      </c>
      <c r="I61" s="13">
        <f t="shared" si="7"/>
        <v>79.20534911993728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79.20534911993728</v>
      </c>
      <c r="W61" s="13">
        <f t="shared" si="7"/>
        <v>95.10865268170666</v>
      </c>
      <c r="X61" s="13">
        <f t="shared" si="7"/>
        <v>0</v>
      </c>
      <c r="Y61" s="13">
        <f t="shared" si="7"/>
        <v>0</v>
      </c>
      <c r="Z61" s="14">
        <f t="shared" si="7"/>
        <v>95.1086534569467</v>
      </c>
    </row>
    <row r="62" spans="1:26" ht="13.5">
      <c r="A62" s="38" t="s">
        <v>96</v>
      </c>
      <c r="B62" s="12">
        <f t="shared" si="7"/>
        <v>101.86342349323819</v>
      </c>
      <c r="C62" s="12">
        <f t="shared" si="7"/>
        <v>0</v>
      </c>
      <c r="D62" s="3">
        <f t="shared" si="7"/>
        <v>97.84948323307736</v>
      </c>
      <c r="E62" s="13">
        <f t="shared" si="7"/>
        <v>97.84948323307736</v>
      </c>
      <c r="F62" s="13">
        <f t="shared" si="7"/>
        <v>93.9576874585219</v>
      </c>
      <c r="G62" s="13">
        <f t="shared" si="7"/>
        <v>76.79165294420818</v>
      </c>
      <c r="H62" s="13">
        <f t="shared" si="7"/>
        <v>86.29197730608762</v>
      </c>
      <c r="I62" s="13">
        <f t="shared" si="7"/>
        <v>85.56192565187116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85.56192565187116</v>
      </c>
      <c r="W62" s="13">
        <f t="shared" si="7"/>
        <v>99.99798156982835</v>
      </c>
      <c r="X62" s="13">
        <f t="shared" si="7"/>
        <v>0</v>
      </c>
      <c r="Y62" s="13">
        <f t="shared" si="7"/>
        <v>0</v>
      </c>
      <c r="Z62" s="14">
        <f t="shared" si="7"/>
        <v>97.84948323307736</v>
      </c>
    </row>
    <row r="63" spans="1:26" ht="13.5">
      <c r="A63" s="38" t="s">
        <v>97</v>
      </c>
      <c r="B63" s="12">
        <f t="shared" si="7"/>
        <v>100</v>
      </c>
      <c r="C63" s="12">
        <f t="shared" si="7"/>
        <v>0</v>
      </c>
      <c r="D63" s="3">
        <f t="shared" si="7"/>
        <v>96.49169485727317</v>
      </c>
      <c r="E63" s="13">
        <f t="shared" si="7"/>
        <v>96.49169485727317</v>
      </c>
      <c r="F63" s="13">
        <f t="shared" si="7"/>
        <v>85.47572955418707</v>
      </c>
      <c r="G63" s="13">
        <f t="shared" si="7"/>
        <v>88.02762150617708</v>
      </c>
      <c r="H63" s="13">
        <f t="shared" si="7"/>
        <v>87.37718938448515</v>
      </c>
      <c r="I63" s="13">
        <f t="shared" si="7"/>
        <v>86.96293271299288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86.96293271299288</v>
      </c>
      <c r="W63" s="13">
        <f t="shared" si="7"/>
        <v>91.64924550534039</v>
      </c>
      <c r="X63" s="13">
        <f t="shared" si="7"/>
        <v>0</v>
      </c>
      <c r="Y63" s="13">
        <f t="shared" si="7"/>
        <v>0</v>
      </c>
      <c r="Z63" s="14">
        <f t="shared" si="7"/>
        <v>96.49169485727317</v>
      </c>
    </row>
    <row r="64" spans="1:26" ht="13.5">
      <c r="A64" s="38" t="s">
        <v>98</v>
      </c>
      <c r="B64" s="12">
        <f t="shared" si="7"/>
        <v>99.99999530866938</v>
      </c>
      <c r="C64" s="12">
        <f t="shared" si="7"/>
        <v>0</v>
      </c>
      <c r="D64" s="3">
        <f t="shared" si="7"/>
        <v>95.83118781639737</v>
      </c>
      <c r="E64" s="13">
        <f t="shared" si="7"/>
        <v>95.83118781639737</v>
      </c>
      <c r="F64" s="13">
        <f t="shared" si="7"/>
        <v>76.31932778588404</v>
      </c>
      <c r="G64" s="13">
        <f t="shared" si="7"/>
        <v>96.58372375561825</v>
      </c>
      <c r="H64" s="13">
        <f t="shared" si="7"/>
        <v>96.50018634789579</v>
      </c>
      <c r="I64" s="13">
        <f t="shared" si="7"/>
        <v>89.81114612998392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89.81114612998392</v>
      </c>
      <c r="W64" s="13">
        <f t="shared" si="7"/>
        <v>99.98626669361353</v>
      </c>
      <c r="X64" s="13">
        <f t="shared" si="7"/>
        <v>0</v>
      </c>
      <c r="Y64" s="13">
        <f t="shared" si="7"/>
        <v>0</v>
      </c>
      <c r="Z64" s="14">
        <f t="shared" si="7"/>
        <v>95.83118781639737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99.99998595468136</v>
      </c>
      <c r="C66" s="15">
        <f t="shared" si="7"/>
        <v>0</v>
      </c>
      <c r="D66" s="4">
        <f t="shared" si="7"/>
        <v>100.00666711114074</v>
      </c>
      <c r="E66" s="16">
        <f t="shared" si="7"/>
        <v>100.00666711114074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100.00666711114074</v>
      </c>
      <c r="X66" s="16">
        <f t="shared" si="7"/>
        <v>0</v>
      </c>
      <c r="Y66" s="16">
        <f t="shared" si="7"/>
        <v>0</v>
      </c>
      <c r="Z66" s="17">
        <f t="shared" si="7"/>
        <v>100.00666711114074</v>
      </c>
    </row>
    <row r="67" spans="1:26" ht="13.5" hidden="1">
      <c r="A67" s="40" t="s">
        <v>101</v>
      </c>
      <c r="B67" s="23">
        <v>425456790</v>
      </c>
      <c r="C67" s="23"/>
      <c r="D67" s="24">
        <v>549703911</v>
      </c>
      <c r="E67" s="25">
        <v>549703911</v>
      </c>
      <c r="F67" s="25">
        <v>42672521</v>
      </c>
      <c r="G67" s="25">
        <v>45730259</v>
      </c>
      <c r="H67" s="25">
        <v>48449953</v>
      </c>
      <c r="I67" s="25">
        <v>136852733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136852733</v>
      </c>
      <c r="W67" s="25">
        <v>137425979</v>
      </c>
      <c r="X67" s="25"/>
      <c r="Y67" s="24"/>
      <c r="Z67" s="26">
        <v>549703911</v>
      </c>
    </row>
    <row r="68" spans="1:26" ht="13.5" hidden="1">
      <c r="A68" s="36" t="s">
        <v>31</v>
      </c>
      <c r="B68" s="18">
        <v>96501088</v>
      </c>
      <c r="C68" s="18"/>
      <c r="D68" s="19">
        <v>118111500</v>
      </c>
      <c r="E68" s="20">
        <v>118111500</v>
      </c>
      <c r="F68" s="20">
        <v>7674044</v>
      </c>
      <c r="G68" s="20">
        <v>8999600</v>
      </c>
      <c r="H68" s="20">
        <v>8799448</v>
      </c>
      <c r="I68" s="20">
        <v>25473092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25473092</v>
      </c>
      <c r="W68" s="20">
        <v>29527875</v>
      </c>
      <c r="X68" s="20"/>
      <c r="Y68" s="19"/>
      <c r="Z68" s="22">
        <v>118111500</v>
      </c>
    </row>
    <row r="69" spans="1:26" ht="13.5" hidden="1">
      <c r="A69" s="37" t="s">
        <v>32</v>
      </c>
      <c r="B69" s="18">
        <v>321835892</v>
      </c>
      <c r="C69" s="18"/>
      <c r="D69" s="19">
        <v>424392891</v>
      </c>
      <c r="E69" s="20">
        <v>424392891</v>
      </c>
      <c r="F69" s="20">
        <v>34413768</v>
      </c>
      <c r="G69" s="20">
        <v>37613399</v>
      </c>
      <c r="H69" s="20">
        <v>39183422</v>
      </c>
      <c r="I69" s="20">
        <v>111210589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111210589</v>
      </c>
      <c r="W69" s="20">
        <v>106098224</v>
      </c>
      <c r="X69" s="20"/>
      <c r="Y69" s="19"/>
      <c r="Z69" s="22">
        <v>424392891</v>
      </c>
    </row>
    <row r="70" spans="1:26" ht="13.5" hidden="1">
      <c r="A70" s="38" t="s">
        <v>95</v>
      </c>
      <c r="B70" s="18">
        <v>160930917</v>
      </c>
      <c r="C70" s="18"/>
      <c r="D70" s="19">
        <v>245365686</v>
      </c>
      <c r="E70" s="20">
        <v>245365686</v>
      </c>
      <c r="F70" s="20">
        <v>19992357</v>
      </c>
      <c r="G70" s="20">
        <v>22456307</v>
      </c>
      <c r="H70" s="20">
        <v>21663415</v>
      </c>
      <c r="I70" s="20">
        <v>64112079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64112079</v>
      </c>
      <c r="W70" s="20">
        <v>61341422</v>
      </c>
      <c r="X70" s="20"/>
      <c r="Y70" s="19"/>
      <c r="Z70" s="22">
        <v>245365686</v>
      </c>
    </row>
    <row r="71" spans="1:26" ht="13.5" hidden="1">
      <c r="A71" s="38" t="s">
        <v>96</v>
      </c>
      <c r="B71" s="18">
        <v>115270308</v>
      </c>
      <c r="C71" s="18"/>
      <c r="D71" s="19">
        <v>126038543</v>
      </c>
      <c r="E71" s="20">
        <v>126038543</v>
      </c>
      <c r="F71" s="20">
        <v>9997745</v>
      </c>
      <c r="G71" s="20">
        <v>10663784</v>
      </c>
      <c r="H71" s="20">
        <v>13130041</v>
      </c>
      <c r="I71" s="20">
        <v>33791570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33791570</v>
      </c>
      <c r="W71" s="20">
        <v>31509636</v>
      </c>
      <c r="X71" s="20"/>
      <c r="Y71" s="19"/>
      <c r="Z71" s="22">
        <v>126038543</v>
      </c>
    </row>
    <row r="72" spans="1:26" ht="13.5" hidden="1">
      <c r="A72" s="38" t="s">
        <v>97</v>
      </c>
      <c r="B72" s="18">
        <v>24318753</v>
      </c>
      <c r="C72" s="18"/>
      <c r="D72" s="19">
        <v>26309000</v>
      </c>
      <c r="E72" s="20">
        <v>26309000</v>
      </c>
      <c r="F72" s="20">
        <v>2276493</v>
      </c>
      <c r="G72" s="20">
        <v>2288217</v>
      </c>
      <c r="H72" s="20">
        <v>2291740</v>
      </c>
      <c r="I72" s="20">
        <v>6856450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6856450</v>
      </c>
      <c r="W72" s="20">
        <v>6577250</v>
      </c>
      <c r="X72" s="20"/>
      <c r="Y72" s="19"/>
      <c r="Z72" s="22">
        <v>26309000</v>
      </c>
    </row>
    <row r="73" spans="1:26" ht="13.5" hidden="1">
      <c r="A73" s="38" t="s">
        <v>98</v>
      </c>
      <c r="B73" s="18">
        <v>21315914</v>
      </c>
      <c r="C73" s="18"/>
      <c r="D73" s="19">
        <v>26679662</v>
      </c>
      <c r="E73" s="20">
        <v>26679662</v>
      </c>
      <c r="F73" s="20">
        <v>2147173</v>
      </c>
      <c r="G73" s="20">
        <v>2205091</v>
      </c>
      <c r="H73" s="20">
        <v>2098226</v>
      </c>
      <c r="I73" s="20">
        <v>6450490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6450490</v>
      </c>
      <c r="W73" s="20">
        <v>6669916</v>
      </c>
      <c r="X73" s="20"/>
      <c r="Y73" s="19"/>
      <c r="Z73" s="22">
        <v>26679662</v>
      </c>
    </row>
    <row r="74" spans="1:26" ht="13.5" hidden="1">
      <c r="A74" s="38" t="s">
        <v>99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>
        <v>7119810</v>
      </c>
      <c r="C75" s="27"/>
      <c r="D75" s="28">
        <v>7199520</v>
      </c>
      <c r="E75" s="29">
        <v>7199520</v>
      </c>
      <c r="F75" s="29">
        <v>584709</v>
      </c>
      <c r="G75" s="29">
        <v>-882740</v>
      </c>
      <c r="H75" s="29">
        <v>467083</v>
      </c>
      <c r="I75" s="29">
        <v>169052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169052</v>
      </c>
      <c r="W75" s="29">
        <v>1799880</v>
      </c>
      <c r="X75" s="29"/>
      <c r="Y75" s="28"/>
      <c r="Z75" s="30">
        <v>7199520</v>
      </c>
    </row>
    <row r="76" spans="1:26" ht="13.5" hidden="1">
      <c r="A76" s="41" t="s">
        <v>102</v>
      </c>
      <c r="B76" s="31">
        <v>425456787</v>
      </c>
      <c r="C76" s="31"/>
      <c r="D76" s="32">
        <v>532957000</v>
      </c>
      <c r="E76" s="33">
        <v>532957000</v>
      </c>
      <c r="F76" s="33">
        <v>40194547</v>
      </c>
      <c r="G76" s="33">
        <v>37141597</v>
      </c>
      <c r="H76" s="33">
        <v>42197885</v>
      </c>
      <c r="I76" s="33">
        <v>119534029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119534029</v>
      </c>
      <c r="W76" s="33">
        <v>133708500</v>
      </c>
      <c r="X76" s="33"/>
      <c r="Y76" s="32"/>
      <c r="Z76" s="34">
        <v>532957000</v>
      </c>
    </row>
    <row r="77" spans="1:26" ht="13.5" hidden="1">
      <c r="A77" s="36" t="s">
        <v>31</v>
      </c>
      <c r="B77" s="18">
        <v>94353113</v>
      </c>
      <c r="C77" s="18"/>
      <c r="D77" s="19">
        <v>118111500</v>
      </c>
      <c r="E77" s="20">
        <v>118111500</v>
      </c>
      <c r="F77" s="20">
        <v>10627290</v>
      </c>
      <c r="G77" s="20">
        <v>8433896</v>
      </c>
      <c r="H77" s="20">
        <v>8855048</v>
      </c>
      <c r="I77" s="20">
        <v>27916234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27916234</v>
      </c>
      <c r="W77" s="20">
        <v>29361500</v>
      </c>
      <c r="X77" s="20"/>
      <c r="Y77" s="19"/>
      <c r="Z77" s="22">
        <v>118111500</v>
      </c>
    </row>
    <row r="78" spans="1:26" ht="13.5" hidden="1">
      <c r="A78" s="37" t="s">
        <v>32</v>
      </c>
      <c r="B78" s="18">
        <v>323983865</v>
      </c>
      <c r="C78" s="18"/>
      <c r="D78" s="19">
        <v>407645500</v>
      </c>
      <c r="E78" s="20">
        <v>407645500</v>
      </c>
      <c r="F78" s="20">
        <v>28982548</v>
      </c>
      <c r="G78" s="20">
        <v>29590441</v>
      </c>
      <c r="H78" s="20">
        <v>32875754</v>
      </c>
      <c r="I78" s="20">
        <v>91448743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91448743</v>
      </c>
      <c r="W78" s="20">
        <v>102547000</v>
      </c>
      <c r="X78" s="20"/>
      <c r="Y78" s="19"/>
      <c r="Z78" s="22">
        <v>407645500</v>
      </c>
    </row>
    <row r="79" spans="1:26" ht="13.5" hidden="1">
      <c r="A79" s="38" t="s">
        <v>95</v>
      </c>
      <c r="B79" s="18">
        <v>160930917</v>
      </c>
      <c r="C79" s="18"/>
      <c r="D79" s="19">
        <v>233364000</v>
      </c>
      <c r="E79" s="20">
        <v>233364000</v>
      </c>
      <c r="F79" s="20">
        <v>16004341</v>
      </c>
      <c r="G79" s="20">
        <v>17257523</v>
      </c>
      <c r="H79" s="20">
        <v>17518332</v>
      </c>
      <c r="I79" s="20">
        <v>50780196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50780196</v>
      </c>
      <c r="W79" s="20">
        <v>58341000</v>
      </c>
      <c r="X79" s="20"/>
      <c r="Y79" s="19"/>
      <c r="Z79" s="22">
        <v>233364000</v>
      </c>
    </row>
    <row r="80" spans="1:26" ht="13.5" hidden="1">
      <c r="A80" s="38" t="s">
        <v>96</v>
      </c>
      <c r="B80" s="18">
        <v>117418282</v>
      </c>
      <c r="C80" s="18"/>
      <c r="D80" s="19">
        <v>123328063</v>
      </c>
      <c r="E80" s="20">
        <v>123328063</v>
      </c>
      <c r="F80" s="20">
        <v>9393650</v>
      </c>
      <c r="G80" s="20">
        <v>8188896</v>
      </c>
      <c r="H80" s="20">
        <v>11330172</v>
      </c>
      <c r="I80" s="20">
        <v>28912718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28912718</v>
      </c>
      <c r="W80" s="20">
        <v>31509000</v>
      </c>
      <c r="X80" s="20"/>
      <c r="Y80" s="19"/>
      <c r="Z80" s="22">
        <v>123328063</v>
      </c>
    </row>
    <row r="81" spans="1:26" ht="13.5" hidden="1">
      <c r="A81" s="38" t="s">
        <v>97</v>
      </c>
      <c r="B81" s="18">
        <v>24318753</v>
      </c>
      <c r="C81" s="18"/>
      <c r="D81" s="19">
        <v>25386000</v>
      </c>
      <c r="E81" s="20">
        <v>25386000</v>
      </c>
      <c r="F81" s="20">
        <v>1945849</v>
      </c>
      <c r="G81" s="20">
        <v>2014263</v>
      </c>
      <c r="H81" s="20">
        <v>2002458</v>
      </c>
      <c r="I81" s="20">
        <v>5962570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5962570</v>
      </c>
      <c r="W81" s="20">
        <v>6028000</v>
      </c>
      <c r="X81" s="20"/>
      <c r="Y81" s="19"/>
      <c r="Z81" s="22">
        <v>25386000</v>
      </c>
    </row>
    <row r="82" spans="1:26" ht="13.5" hidden="1">
      <c r="A82" s="38" t="s">
        <v>98</v>
      </c>
      <c r="B82" s="18">
        <v>21315913</v>
      </c>
      <c r="C82" s="18"/>
      <c r="D82" s="19">
        <v>25567437</v>
      </c>
      <c r="E82" s="20">
        <v>25567437</v>
      </c>
      <c r="F82" s="20">
        <v>1638708</v>
      </c>
      <c r="G82" s="20">
        <v>2129759</v>
      </c>
      <c r="H82" s="20">
        <v>2024792</v>
      </c>
      <c r="I82" s="20">
        <v>5793259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5793259</v>
      </c>
      <c r="W82" s="20">
        <v>6669000</v>
      </c>
      <c r="X82" s="20"/>
      <c r="Y82" s="19"/>
      <c r="Z82" s="22">
        <v>25567437</v>
      </c>
    </row>
    <row r="83" spans="1:26" ht="13.5" hidden="1">
      <c r="A83" s="38" t="s">
        <v>99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100</v>
      </c>
      <c r="B84" s="27">
        <v>7119809</v>
      </c>
      <c r="C84" s="27"/>
      <c r="D84" s="28">
        <v>7200000</v>
      </c>
      <c r="E84" s="29">
        <v>7200000</v>
      </c>
      <c r="F84" s="29">
        <v>584709</v>
      </c>
      <c r="G84" s="29">
        <v>-882740</v>
      </c>
      <c r="H84" s="29">
        <v>467083</v>
      </c>
      <c r="I84" s="29">
        <v>169052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169052</v>
      </c>
      <c r="W84" s="29">
        <v>1800000</v>
      </c>
      <c r="X84" s="29"/>
      <c r="Y84" s="28"/>
      <c r="Z84" s="30">
        <v>7200000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58416764</v>
      </c>
      <c r="C5" s="18">
        <v>0</v>
      </c>
      <c r="D5" s="58">
        <v>64800685</v>
      </c>
      <c r="E5" s="59">
        <v>64800685</v>
      </c>
      <c r="F5" s="59">
        <v>5146048</v>
      </c>
      <c r="G5" s="59">
        <v>5213848</v>
      </c>
      <c r="H5" s="59">
        <v>5172329</v>
      </c>
      <c r="I5" s="59">
        <v>15532225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15532225</v>
      </c>
      <c r="W5" s="59">
        <v>16200171</v>
      </c>
      <c r="X5" s="59">
        <v>-667946</v>
      </c>
      <c r="Y5" s="60">
        <v>-4.12</v>
      </c>
      <c r="Z5" s="61">
        <v>64800685</v>
      </c>
    </row>
    <row r="6" spans="1:26" ht="13.5">
      <c r="A6" s="57" t="s">
        <v>32</v>
      </c>
      <c r="B6" s="18">
        <v>297261026</v>
      </c>
      <c r="C6" s="18">
        <v>0</v>
      </c>
      <c r="D6" s="58">
        <v>338477204</v>
      </c>
      <c r="E6" s="59">
        <v>338477204</v>
      </c>
      <c r="F6" s="59">
        <v>28270978</v>
      </c>
      <c r="G6" s="59">
        <v>26492169</v>
      </c>
      <c r="H6" s="59">
        <v>27034975</v>
      </c>
      <c r="I6" s="59">
        <v>81798122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81798122</v>
      </c>
      <c r="W6" s="59">
        <v>84619301</v>
      </c>
      <c r="X6" s="59">
        <v>-2821179</v>
      </c>
      <c r="Y6" s="60">
        <v>-3.33</v>
      </c>
      <c r="Z6" s="61">
        <v>338477204</v>
      </c>
    </row>
    <row r="7" spans="1:26" ht="13.5">
      <c r="A7" s="57" t="s">
        <v>33</v>
      </c>
      <c r="B7" s="18">
        <v>1208311</v>
      </c>
      <c r="C7" s="18">
        <v>0</v>
      </c>
      <c r="D7" s="58">
        <v>1569110</v>
      </c>
      <c r="E7" s="59">
        <v>1569110</v>
      </c>
      <c r="F7" s="59">
        <v>56224</v>
      </c>
      <c r="G7" s="59">
        <v>46735</v>
      </c>
      <c r="H7" s="59">
        <v>-87205</v>
      </c>
      <c r="I7" s="59">
        <v>15754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15754</v>
      </c>
      <c r="W7" s="59">
        <v>392278</v>
      </c>
      <c r="X7" s="59">
        <v>-376524</v>
      </c>
      <c r="Y7" s="60">
        <v>-95.98</v>
      </c>
      <c r="Z7" s="61">
        <v>1569110</v>
      </c>
    </row>
    <row r="8" spans="1:26" ht="13.5">
      <c r="A8" s="57" t="s">
        <v>34</v>
      </c>
      <c r="B8" s="18">
        <v>72847743</v>
      </c>
      <c r="C8" s="18">
        <v>0</v>
      </c>
      <c r="D8" s="58">
        <v>81804719</v>
      </c>
      <c r="E8" s="59">
        <v>81804719</v>
      </c>
      <c r="F8" s="59">
        <v>0</v>
      </c>
      <c r="G8" s="59">
        <v>13419165</v>
      </c>
      <c r="H8" s="59">
        <v>7010694</v>
      </c>
      <c r="I8" s="59">
        <v>20429859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20429859</v>
      </c>
      <c r="W8" s="59">
        <v>20451180</v>
      </c>
      <c r="X8" s="59">
        <v>-21321</v>
      </c>
      <c r="Y8" s="60">
        <v>-0.1</v>
      </c>
      <c r="Z8" s="61">
        <v>81804719</v>
      </c>
    </row>
    <row r="9" spans="1:26" ht="13.5">
      <c r="A9" s="57" t="s">
        <v>35</v>
      </c>
      <c r="B9" s="18">
        <v>8239326</v>
      </c>
      <c r="C9" s="18">
        <v>0</v>
      </c>
      <c r="D9" s="58">
        <v>20668996</v>
      </c>
      <c r="E9" s="59">
        <v>20668996</v>
      </c>
      <c r="F9" s="59">
        <v>571869</v>
      </c>
      <c r="G9" s="59">
        <v>937732</v>
      </c>
      <c r="H9" s="59">
        <v>463830</v>
      </c>
      <c r="I9" s="59">
        <v>1973431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1973431</v>
      </c>
      <c r="W9" s="59">
        <v>5167249</v>
      </c>
      <c r="X9" s="59">
        <v>-3193818</v>
      </c>
      <c r="Y9" s="60">
        <v>-61.81</v>
      </c>
      <c r="Z9" s="61">
        <v>20668996</v>
      </c>
    </row>
    <row r="10" spans="1:26" ht="25.5">
      <c r="A10" s="62" t="s">
        <v>87</v>
      </c>
      <c r="B10" s="63">
        <f>SUM(B5:B9)</f>
        <v>437973170</v>
      </c>
      <c r="C10" s="63">
        <f>SUM(C5:C9)</f>
        <v>0</v>
      </c>
      <c r="D10" s="64">
        <f aca="true" t="shared" si="0" ref="D10:Z10">SUM(D5:D9)</f>
        <v>507320714</v>
      </c>
      <c r="E10" s="65">
        <f t="shared" si="0"/>
        <v>507320714</v>
      </c>
      <c r="F10" s="65">
        <f t="shared" si="0"/>
        <v>34045119</v>
      </c>
      <c r="G10" s="65">
        <f t="shared" si="0"/>
        <v>46109649</v>
      </c>
      <c r="H10" s="65">
        <f t="shared" si="0"/>
        <v>39594623</v>
      </c>
      <c r="I10" s="65">
        <f t="shared" si="0"/>
        <v>119749391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119749391</v>
      </c>
      <c r="W10" s="65">
        <f t="shared" si="0"/>
        <v>126830179</v>
      </c>
      <c r="X10" s="65">
        <f t="shared" si="0"/>
        <v>-7080788</v>
      </c>
      <c r="Y10" s="66">
        <f>+IF(W10&lt;&gt;0,(X10/W10)*100,0)</f>
        <v>-5.582888911636717</v>
      </c>
      <c r="Z10" s="67">
        <f t="shared" si="0"/>
        <v>507320714</v>
      </c>
    </row>
    <row r="11" spans="1:26" ht="13.5">
      <c r="A11" s="57" t="s">
        <v>36</v>
      </c>
      <c r="B11" s="18">
        <v>92528711</v>
      </c>
      <c r="C11" s="18">
        <v>0</v>
      </c>
      <c r="D11" s="58">
        <v>114179450</v>
      </c>
      <c r="E11" s="59">
        <v>114179450</v>
      </c>
      <c r="F11" s="59">
        <v>8233068</v>
      </c>
      <c r="G11" s="59">
        <v>8154875</v>
      </c>
      <c r="H11" s="59">
        <v>7876159</v>
      </c>
      <c r="I11" s="59">
        <v>24264102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24264102</v>
      </c>
      <c r="W11" s="59">
        <v>28544863</v>
      </c>
      <c r="X11" s="59">
        <v>-4280761</v>
      </c>
      <c r="Y11" s="60">
        <v>-15</v>
      </c>
      <c r="Z11" s="61">
        <v>114179450</v>
      </c>
    </row>
    <row r="12" spans="1:26" ht="13.5">
      <c r="A12" s="57" t="s">
        <v>37</v>
      </c>
      <c r="B12" s="18">
        <v>7344756</v>
      </c>
      <c r="C12" s="18">
        <v>0</v>
      </c>
      <c r="D12" s="58">
        <v>8140022</v>
      </c>
      <c r="E12" s="59">
        <v>8140022</v>
      </c>
      <c r="F12" s="59">
        <v>603600</v>
      </c>
      <c r="G12" s="59">
        <v>583483</v>
      </c>
      <c r="H12" s="59">
        <v>583483</v>
      </c>
      <c r="I12" s="59">
        <v>1770566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1770566</v>
      </c>
      <c r="W12" s="59">
        <v>2035006</v>
      </c>
      <c r="X12" s="59">
        <v>-264440</v>
      </c>
      <c r="Y12" s="60">
        <v>-12.99</v>
      </c>
      <c r="Z12" s="61">
        <v>8140022</v>
      </c>
    </row>
    <row r="13" spans="1:26" ht="13.5">
      <c r="A13" s="57" t="s">
        <v>88</v>
      </c>
      <c r="B13" s="18">
        <v>35638143</v>
      </c>
      <c r="C13" s="18">
        <v>0</v>
      </c>
      <c r="D13" s="58">
        <v>35498765</v>
      </c>
      <c r="E13" s="59">
        <v>35498765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8874691</v>
      </c>
      <c r="X13" s="59">
        <v>-8874691</v>
      </c>
      <c r="Y13" s="60">
        <v>-100</v>
      </c>
      <c r="Z13" s="61">
        <v>35498765</v>
      </c>
    </row>
    <row r="14" spans="1:26" ht="13.5">
      <c r="A14" s="57" t="s">
        <v>38</v>
      </c>
      <c r="B14" s="18">
        <v>6982598</v>
      </c>
      <c r="C14" s="18">
        <v>0</v>
      </c>
      <c r="D14" s="58">
        <v>6373148</v>
      </c>
      <c r="E14" s="59">
        <v>6373148</v>
      </c>
      <c r="F14" s="59">
        <v>554712</v>
      </c>
      <c r="G14" s="59">
        <v>0</v>
      </c>
      <c r="H14" s="59">
        <v>1064905</v>
      </c>
      <c r="I14" s="59">
        <v>1619617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1619617</v>
      </c>
      <c r="W14" s="59">
        <v>1593287</v>
      </c>
      <c r="X14" s="59">
        <v>26330</v>
      </c>
      <c r="Y14" s="60">
        <v>1.65</v>
      </c>
      <c r="Z14" s="61">
        <v>6373148</v>
      </c>
    </row>
    <row r="15" spans="1:26" ht="13.5">
      <c r="A15" s="57" t="s">
        <v>39</v>
      </c>
      <c r="B15" s="18">
        <v>189258087</v>
      </c>
      <c r="C15" s="18">
        <v>0</v>
      </c>
      <c r="D15" s="58">
        <v>224479711</v>
      </c>
      <c r="E15" s="59">
        <v>224479711</v>
      </c>
      <c r="F15" s="59">
        <v>983137</v>
      </c>
      <c r="G15" s="59">
        <v>50219429</v>
      </c>
      <c r="H15" s="59">
        <v>15342698</v>
      </c>
      <c r="I15" s="59">
        <v>66545264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66545264</v>
      </c>
      <c r="W15" s="59">
        <v>56119928</v>
      </c>
      <c r="X15" s="59">
        <v>10425336</v>
      </c>
      <c r="Y15" s="60">
        <v>18.58</v>
      </c>
      <c r="Z15" s="61">
        <v>224479711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152574778</v>
      </c>
      <c r="C17" s="18">
        <v>0</v>
      </c>
      <c r="D17" s="58">
        <v>100364002</v>
      </c>
      <c r="E17" s="59">
        <v>100364002</v>
      </c>
      <c r="F17" s="59">
        <v>2550690</v>
      </c>
      <c r="G17" s="59">
        <v>5051331</v>
      </c>
      <c r="H17" s="59">
        <v>6312443</v>
      </c>
      <c r="I17" s="59">
        <v>13914464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13914464</v>
      </c>
      <c r="W17" s="59">
        <v>25091001</v>
      </c>
      <c r="X17" s="59">
        <v>-11176537</v>
      </c>
      <c r="Y17" s="60">
        <v>-44.54</v>
      </c>
      <c r="Z17" s="61">
        <v>100364002</v>
      </c>
    </row>
    <row r="18" spans="1:26" ht="13.5">
      <c r="A18" s="69" t="s">
        <v>42</v>
      </c>
      <c r="B18" s="70">
        <f>SUM(B11:B17)</f>
        <v>484327073</v>
      </c>
      <c r="C18" s="70">
        <f>SUM(C11:C17)</f>
        <v>0</v>
      </c>
      <c r="D18" s="71">
        <f aca="true" t="shared" si="1" ref="D18:Z18">SUM(D11:D17)</f>
        <v>489035098</v>
      </c>
      <c r="E18" s="72">
        <f t="shared" si="1"/>
        <v>489035098</v>
      </c>
      <c r="F18" s="72">
        <f t="shared" si="1"/>
        <v>12925207</v>
      </c>
      <c r="G18" s="72">
        <f t="shared" si="1"/>
        <v>64009118</v>
      </c>
      <c r="H18" s="72">
        <f t="shared" si="1"/>
        <v>31179688</v>
      </c>
      <c r="I18" s="72">
        <f t="shared" si="1"/>
        <v>108114013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108114013</v>
      </c>
      <c r="W18" s="72">
        <f t="shared" si="1"/>
        <v>122258776</v>
      </c>
      <c r="X18" s="72">
        <f t="shared" si="1"/>
        <v>-14144763</v>
      </c>
      <c r="Y18" s="66">
        <f>+IF(W18&lt;&gt;0,(X18/W18)*100,0)</f>
        <v>-11.569527736806396</v>
      </c>
      <c r="Z18" s="73">
        <f t="shared" si="1"/>
        <v>489035098</v>
      </c>
    </row>
    <row r="19" spans="1:26" ht="13.5">
      <c r="A19" s="69" t="s">
        <v>43</v>
      </c>
      <c r="B19" s="74">
        <f>+B10-B18</f>
        <v>-46353903</v>
      </c>
      <c r="C19" s="74">
        <f>+C10-C18</f>
        <v>0</v>
      </c>
      <c r="D19" s="75">
        <f aca="true" t="shared" si="2" ref="D19:Z19">+D10-D18</f>
        <v>18285616</v>
      </c>
      <c r="E19" s="76">
        <f t="shared" si="2"/>
        <v>18285616</v>
      </c>
      <c r="F19" s="76">
        <f t="shared" si="2"/>
        <v>21119912</v>
      </c>
      <c r="G19" s="76">
        <f t="shared" si="2"/>
        <v>-17899469</v>
      </c>
      <c r="H19" s="76">
        <f t="shared" si="2"/>
        <v>8414935</v>
      </c>
      <c r="I19" s="76">
        <f t="shared" si="2"/>
        <v>11635378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11635378</v>
      </c>
      <c r="W19" s="76">
        <f>IF(E10=E18,0,W10-W18)</f>
        <v>4571403</v>
      </c>
      <c r="X19" s="76">
        <f t="shared" si="2"/>
        <v>7063975</v>
      </c>
      <c r="Y19" s="77">
        <f>+IF(W19&lt;&gt;0,(X19/W19)*100,0)</f>
        <v>154.52531750099476</v>
      </c>
      <c r="Z19" s="78">
        <f t="shared" si="2"/>
        <v>18285616</v>
      </c>
    </row>
    <row r="20" spans="1:26" ht="13.5">
      <c r="A20" s="57" t="s">
        <v>44</v>
      </c>
      <c r="B20" s="18">
        <v>20316562</v>
      </c>
      <c r="C20" s="18">
        <v>0</v>
      </c>
      <c r="D20" s="58">
        <v>43993036</v>
      </c>
      <c r="E20" s="59">
        <v>43993036</v>
      </c>
      <c r="F20" s="59">
        <v>0</v>
      </c>
      <c r="G20" s="59">
        <v>0</v>
      </c>
      <c r="H20" s="59">
        <v>861863</v>
      </c>
      <c r="I20" s="59">
        <v>861863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861863</v>
      </c>
      <c r="W20" s="59">
        <v>10998259</v>
      </c>
      <c r="X20" s="59">
        <v>-10136396</v>
      </c>
      <c r="Y20" s="60">
        <v>-92.16</v>
      </c>
      <c r="Z20" s="61">
        <v>43993036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-26037341</v>
      </c>
      <c r="C22" s="85">
        <f>SUM(C19:C21)</f>
        <v>0</v>
      </c>
      <c r="D22" s="86">
        <f aca="true" t="shared" si="3" ref="D22:Z22">SUM(D19:D21)</f>
        <v>62278652</v>
      </c>
      <c r="E22" s="87">
        <f t="shared" si="3"/>
        <v>62278652</v>
      </c>
      <c r="F22" s="87">
        <f t="shared" si="3"/>
        <v>21119912</v>
      </c>
      <c r="G22" s="87">
        <f t="shared" si="3"/>
        <v>-17899469</v>
      </c>
      <c r="H22" s="87">
        <f t="shared" si="3"/>
        <v>9276798</v>
      </c>
      <c r="I22" s="87">
        <f t="shared" si="3"/>
        <v>12497241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12497241</v>
      </c>
      <c r="W22" s="87">
        <f t="shared" si="3"/>
        <v>15569662</v>
      </c>
      <c r="X22" s="87">
        <f t="shared" si="3"/>
        <v>-3072421</v>
      </c>
      <c r="Y22" s="88">
        <f>+IF(W22&lt;&gt;0,(X22/W22)*100,0)</f>
        <v>-19.73338277992162</v>
      </c>
      <c r="Z22" s="89">
        <f t="shared" si="3"/>
        <v>62278652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-26037341</v>
      </c>
      <c r="C24" s="74">
        <f>SUM(C22:C23)</f>
        <v>0</v>
      </c>
      <c r="D24" s="75">
        <f aca="true" t="shared" si="4" ref="D24:Z24">SUM(D22:D23)</f>
        <v>62278652</v>
      </c>
      <c r="E24" s="76">
        <f t="shared" si="4"/>
        <v>62278652</v>
      </c>
      <c r="F24" s="76">
        <f t="shared" si="4"/>
        <v>21119912</v>
      </c>
      <c r="G24" s="76">
        <f t="shared" si="4"/>
        <v>-17899469</v>
      </c>
      <c r="H24" s="76">
        <f t="shared" si="4"/>
        <v>9276798</v>
      </c>
      <c r="I24" s="76">
        <f t="shared" si="4"/>
        <v>12497241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12497241</v>
      </c>
      <c r="W24" s="76">
        <f t="shared" si="4"/>
        <v>15569662</v>
      </c>
      <c r="X24" s="76">
        <f t="shared" si="4"/>
        <v>-3072421</v>
      </c>
      <c r="Y24" s="77">
        <f>+IF(W24&lt;&gt;0,(X24/W24)*100,0)</f>
        <v>-19.73338277992162</v>
      </c>
      <c r="Z24" s="78">
        <f t="shared" si="4"/>
        <v>62278652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36364754</v>
      </c>
      <c r="C27" s="21">
        <v>0</v>
      </c>
      <c r="D27" s="98">
        <v>62493371</v>
      </c>
      <c r="E27" s="99">
        <v>62493371</v>
      </c>
      <c r="F27" s="99">
        <v>0</v>
      </c>
      <c r="G27" s="99">
        <v>868745</v>
      </c>
      <c r="H27" s="99">
        <v>7200</v>
      </c>
      <c r="I27" s="99">
        <v>875945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875945</v>
      </c>
      <c r="W27" s="99">
        <v>15623343</v>
      </c>
      <c r="X27" s="99">
        <v>-14747398</v>
      </c>
      <c r="Y27" s="100">
        <v>-94.39</v>
      </c>
      <c r="Z27" s="101">
        <v>62493371</v>
      </c>
    </row>
    <row r="28" spans="1:26" ht="13.5">
      <c r="A28" s="102" t="s">
        <v>44</v>
      </c>
      <c r="B28" s="18">
        <v>20383269</v>
      </c>
      <c r="C28" s="18">
        <v>0</v>
      </c>
      <c r="D28" s="58">
        <v>43993036</v>
      </c>
      <c r="E28" s="59">
        <v>43993036</v>
      </c>
      <c r="F28" s="59">
        <v>0</v>
      </c>
      <c r="G28" s="59">
        <v>868745</v>
      </c>
      <c r="H28" s="59">
        <v>7200</v>
      </c>
      <c r="I28" s="59">
        <v>875945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875945</v>
      </c>
      <c r="W28" s="59">
        <v>10998259</v>
      </c>
      <c r="X28" s="59">
        <v>-10122314</v>
      </c>
      <c r="Y28" s="60">
        <v>-92.04</v>
      </c>
      <c r="Z28" s="61">
        <v>43993036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15981485</v>
      </c>
      <c r="C31" s="18">
        <v>0</v>
      </c>
      <c r="D31" s="58">
        <v>18500335</v>
      </c>
      <c r="E31" s="59">
        <v>18500335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4625084</v>
      </c>
      <c r="X31" s="59">
        <v>-4625084</v>
      </c>
      <c r="Y31" s="60">
        <v>-100</v>
      </c>
      <c r="Z31" s="61">
        <v>18500335</v>
      </c>
    </row>
    <row r="32" spans="1:26" ht="13.5">
      <c r="A32" s="69" t="s">
        <v>50</v>
      </c>
      <c r="B32" s="21">
        <f>SUM(B28:B31)</f>
        <v>36364754</v>
      </c>
      <c r="C32" s="21">
        <f>SUM(C28:C31)</f>
        <v>0</v>
      </c>
      <c r="D32" s="98">
        <f aca="true" t="shared" si="5" ref="D32:Z32">SUM(D28:D31)</f>
        <v>62493371</v>
      </c>
      <c r="E32" s="99">
        <f t="shared" si="5"/>
        <v>62493371</v>
      </c>
      <c r="F32" s="99">
        <f t="shared" si="5"/>
        <v>0</v>
      </c>
      <c r="G32" s="99">
        <f t="shared" si="5"/>
        <v>868745</v>
      </c>
      <c r="H32" s="99">
        <f t="shared" si="5"/>
        <v>7200</v>
      </c>
      <c r="I32" s="99">
        <f t="shared" si="5"/>
        <v>875945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875945</v>
      </c>
      <c r="W32" s="99">
        <f t="shared" si="5"/>
        <v>15623343</v>
      </c>
      <c r="X32" s="99">
        <f t="shared" si="5"/>
        <v>-14747398</v>
      </c>
      <c r="Y32" s="100">
        <f>+IF(W32&lt;&gt;0,(X32/W32)*100,0)</f>
        <v>-94.3933574267684</v>
      </c>
      <c r="Z32" s="101">
        <f t="shared" si="5"/>
        <v>62493371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66933718</v>
      </c>
      <c r="C35" s="18">
        <v>0</v>
      </c>
      <c r="D35" s="58">
        <v>121631336</v>
      </c>
      <c r="E35" s="59">
        <v>121631336</v>
      </c>
      <c r="F35" s="59">
        <v>79002213</v>
      </c>
      <c r="G35" s="59">
        <v>87703990</v>
      </c>
      <c r="H35" s="59">
        <v>94007447</v>
      </c>
      <c r="I35" s="59">
        <v>94007447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94007447</v>
      </c>
      <c r="W35" s="59">
        <v>30407834</v>
      </c>
      <c r="X35" s="59">
        <v>63599613</v>
      </c>
      <c r="Y35" s="60">
        <v>209.16</v>
      </c>
      <c r="Z35" s="61">
        <v>121631336</v>
      </c>
    </row>
    <row r="36" spans="1:26" ht="13.5">
      <c r="A36" s="57" t="s">
        <v>53</v>
      </c>
      <c r="B36" s="18">
        <v>946334177</v>
      </c>
      <c r="C36" s="18">
        <v>0</v>
      </c>
      <c r="D36" s="58">
        <v>967265284</v>
      </c>
      <c r="E36" s="59">
        <v>967265284</v>
      </c>
      <c r="F36" s="59">
        <v>946082890</v>
      </c>
      <c r="G36" s="59">
        <v>948270900</v>
      </c>
      <c r="H36" s="59">
        <v>948390283</v>
      </c>
      <c r="I36" s="59">
        <v>948390283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948390283</v>
      </c>
      <c r="W36" s="59">
        <v>241816321</v>
      </c>
      <c r="X36" s="59">
        <v>706573962</v>
      </c>
      <c r="Y36" s="60">
        <v>292.19</v>
      </c>
      <c r="Z36" s="61">
        <v>967265284</v>
      </c>
    </row>
    <row r="37" spans="1:26" ht="13.5">
      <c r="A37" s="57" t="s">
        <v>54</v>
      </c>
      <c r="B37" s="18">
        <v>107264272</v>
      </c>
      <c r="C37" s="18">
        <v>0</v>
      </c>
      <c r="D37" s="58">
        <v>80420189</v>
      </c>
      <c r="E37" s="59">
        <v>80420189</v>
      </c>
      <c r="F37" s="59">
        <v>100459518</v>
      </c>
      <c r="G37" s="59">
        <v>129204855</v>
      </c>
      <c r="H37" s="59">
        <v>126350894</v>
      </c>
      <c r="I37" s="59">
        <v>126350894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126350894</v>
      </c>
      <c r="W37" s="59">
        <v>20105047</v>
      </c>
      <c r="X37" s="59">
        <v>106245847</v>
      </c>
      <c r="Y37" s="60">
        <v>528.45</v>
      </c>
      <c r="Z37" s="61">
        <v>80420189</v>
      </c>
    </row>
    <row r="38" spans="1:26" ht="13.5">
      <c r="A38" s="57" t="s">
        <v>55</v>
      </c>
      <c r="B38" s="18">
        <v>70392905</v>
      </c>
      <c r="C38" s="18">
        <v>0</v>
      </c>
      <c r="D38" s="58">
        <v>70112220</v>
      </c>
      <c r="E38" s="59">
        <v>70112220</v>
      </c>
      <c r="F38" s="59">
        <v>67796756</v>
      </c>
      <c r="G38" s="59">
        <v>67796756</v>
      </c>
      <c r="H38" s="59">
        <v>67796756</v>
      </c>
      <c r="I38" s="59">
        <v>67796756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67796756</v>
      </c>
      <c r="W38" s="59">
        <v>17528055</v>
      </c>
      <c r="X38" s="59">
        <v>50268701</v>
      </c>
      <c r="Y38" s="60">
        <v>286.79</v>
      </c>
      <c r="Z38" s="61">
        <v>70112220</v>
      </c>
    </row>
    <row r="39" spans="1:26" ht="13.5">
      <c r="A39" s="57" t="s">
        <v>56</v>
      </c>
      <c r="B39" s="18">
        <v>835610718</v>
      </c>
      <c r="C39" s="18">
        <v>0</v>
      </c>
      <c r="D39" s="58">
        <v>938364210</v>
      </c>
      <c r="E39" s="59">
        <v>938364210</v>
      </c>
      <c r="F39" s="59">
        <v>856828829</v>
      </c>
      <c r="G39" s="59">
        <v>838973279</v>
      </c>
      <c r="H39" s="59">
        <v>848250080</v>
      </c>
      <c r="I39" s="59">
        <v>848250080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848250080</v>
      </c>
      <c r="W39" s="59">
        <v>234591053</v>
      </c>
      <c r="X39" s="59">
        <v>613659027</v>
      </c>
      <c r="Y39" s="60">
        <v>261.59</v>
      </c>
      <c r="Z39" s="61">
        <v>938364210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10234342</v>
      </c>
      <c r="C42" s="18">
        <v>0</v>
      </c>
      <c r="D42" s="58">
        <v>77333600</v>
      </c>
      <c r="E42" s="59">
        <v>77333600</v>
      </c>
      <c r="F42" s="59">
        <v>11198905</v>
      </c>
      <c r="G42" s="59">
        <v>-13022280</v>
      </c>
      <c r="H42" s="59">
        <v>-8662226</v>
      </c>
      <c r="I42" s="59">
        <v>-10485601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-10485601</v>
      </c>
      <c r="W42" s="59">
        <v>52813337</v>
      </c>
      <c r="X42" s="59">
        <v>-63298938</v>
      </c>
      <c r="Y42" s="60">
        <v>-119.85</v>
      </c>
      <c r="Z42" s="61">
        <v>77333600</v>
      </c>
    </row>
    <row r="43" spans="1:26" ht="13.5">
      <c r="A43" s="57" t="s">
        <v>59</v>
      </c>
      <c r="B43" s="18">
        <v>-57178798</v>
      </c>
      <c r="C43" s="18">
        <v>0</v>
      </c>
      <c r="D43" s="58">
        <v>-62493391</v>
      </c>
      <c r="E43" s="59">
        <v>-62493391</v>
      </c>
      <c r="F43" s="59">
        <v>-8300000</v>
      </c>
      <c r="G43" s="59">
        <v>-7508744</v>
      </c>
      <c r="H43" s="59">
        <v>5766</v>
      </c>
      <c r="I43" s="59">
        <v>-15802978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-15802978</v>
      </c>
      <c r="W43" s="59">
        <v>-6519100</v>
      </c>
      <c r="X43" s="59">
        <v>-9283878</v>
      </c>
      <c r="Y43" s="60">
        <v>142.41</v>
      </c>
      <c r="Z43" s="61">
        <v>-62493391</v>
      </c>
    </row>
    <row r="44" spans="1:26" ht="13.5">
      <c r="A44" s="57" t="s">
        <v>60</v>
      </c>
      <c r="B44" s="18">
        <v>-6131410</v>
      </c>
      <c r="C44" s="18">
        <v>0</v>
      </c>
      <c r="D44" s="58">
        <v>-2698273</v>
      </c>
      <c r="E44" s="59">
        <v>-2698273</v>
      </c>
      <c r="F44" s="59">
        <v>0</v>
      </c>
      <c r="G44" s="59">
        <v>0</v>
      </c>
      <c r="H44" s="59">
        <v>73666</v>
      </c>
      <c r="I44" s="59">
        <v>73666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73666</v>
      </c>
      <c r="W44" s="59">
        <v>0</v>
      </c>
      <c r="X44" s="59">
        <v>73666</v>
      </c>
      <c r="Y44" s="60">
        <v>0</v>
      </c>
      <c r="Z44" s="61">
        <v>-2698273</v>
      </c>
    </row>
    <row r="45" spans="1:26" ht="13.5">
      <c r="A45" s="69" t="s">
        <v>61</v>
      </c>
      <c r="B45" s="21">
        <v>-46484263</v>
      </c>
      <c r="C45" s="21">
        <v>0</v>
      </c>
      <c r="D45" s="98">
        <v>15428964</v>
      </c>
      <c r="E45" s="99">
        <v>15428964</v>
      </c>
      <c r="F45" s="99">
        <v>3749307</v>
      </c>
      <c r="G45" s="99">
        <v>-16781717</v>
      </c>
      <c r="H45" s="99">
        <v>-25364511</v>
      </c>
      <c r="I45" s="99">
        <v>-25364511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-25364511</v>
      </c>
      <c r="W45" s="99">
        <v>49581265</v>
      </c>
      <c r="X45" s="99">
        <v>-74945776</v>
      </c>
      <c r="Y45" s="100">
        <v>-151.16</v>
      </c>
      <c r="Z45" s="101">
        <v>15428964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32763535</v>
      </c>
      <c r="C49" s="51">
        <v>0</v>
      </c>
      <c r="D49" s="128">
        <v>12544706</v>
      </c>
      <c r="E49" s="53">
        <v>10116022</v>
      </c>
      <c r="F49" s="53">
        <v>0</v>
      </c>
      <c r="G49" s="53">
        <v>0</v>
      </c>
      <c r="H49" s="53">
        <v>0</v>
      </c>
      <c r="I49" s="53">
        <v>7524736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6922256</v>
      </c>
      <c r="W49" s="53">
        <v>7421385</v>
      </c>
      <c r="X49" s="53">
        <v>38552915</v>
      </c>
      <c r="Y49" s="53">
        <v>181840215</v>
      </c>
      <c r="Z49" s="129">
        <v>297685770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22059525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22059525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99.99996864024563</v>
      </c>
      <c r="C58" s="5">
        <f>IF(C67=0,0,+(C76/C67)*100)</f>
        <v>0</v>
      </c>
      <c r="D58" s="6">
        <f aca="true" t="shared" si="6" ref="D58:Z58">IF(D67=0,0,+(D76/D67)*100)</f>
        <v>80.00000054141012</v>
      </c>
      <c r="E58" s="7">
        <f t="shared" si="6"/>
        <v>80.00000054141012</v>
      </c>
      <c r="F58" s="7">
        <f t="shared" si="6"/>
        <v>75.93129394477964</v>
      </c>
      <c r="G58" s="7">
        <f t="shared" si="6"/>
        <v>73.4323013308035</v>
      </c>
      <c r="H58" s="7">
        <f t="shared" si="6"/>
        <v>75.7681332560283</v>
      </c>
      <c r="I58" s="7">
        <f t="shared" si="6"/>
        <v>75.06250876297567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75.06250876297567</v>
      </c>
      <c r="W58" s="7">
        <f t="shared" si="6"/>
        <v>87.96710392096594</v>
      </c>
      <c r="X58" s="7">
        <f t="shared" si="6"/>
        <v>0</v>
      </c>
      <c r="Y58" s="7">
        <f t="shared" si="6"/>
        <v>0</v>
      </c>
      <c r="Z58" s="8">
        <f t="shared" si="6"/>
        <v>80.00000054141012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79.99999845680644</v>
      </c>
      <c r="E59" s="10">
        <f t="shared" si="7"/>
        <v>79.99999845680644</v>
      </c>
      <c r="F59" s="10">
        <f t="shared" si="7"/>
        <v>111.05030501075777</v>
      </c>
      <c r="G59" s="10">
        <f t="shared" si="7"/>
        <v>68.3455290603025</v>
      </c>
      <c r="H59" s="10">
        <f t="shared" si="7"/>
        <v>72.8786973914459</v>
      </c>
      <c r="I59" s="10">
        <f t="shared" si="7"/>
        <v>84.00380499252361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84.00380499252361</v>
      </c>
      <c r="W59" s="10">
        <f t="shared" si="7"/>
        <v>79.76691727513247</v>
      </c>
      <c r="X59" s="10">
        <f t="shared" si="7"/>
        <v>0</v>
      </c>
      <c r="Y59" s="10">
        <f t="shared" si="7"/>
        <v>0</v>
      </c>
      <c r="Z59" s="11">
        <f t="shared" si="7"/>
        <v>79.99999845680644</v>
      </c>
    </row>
    <row r="60" spans="1:26" ht="13.5">
      <c r="A60" s="37" t="s">
        <v>32</v>
      </c>
      <c r="B60" s="12">
        <f t="shared" si="7"/>
        <v>99.99996198627127</v>
      </c>
      <c r="C60" s="12">
        <f t="shared" si="7"/>
        <v>0</v>
      </c>
      <c r="D60" s="3">
        <f t="shared" si="7"/>
        <v>80.00000112267531</v>
      </c>
      <c r="E60" s="13">
        <f t="shared" si="7"/>
        <v>80.00000112267531</v>
      </c>
      <c r="F60" s="13">
        <f t="shared" si="7"/>
        <v>69.63270602099439</v>
      </c>
      <c r="G60" s="13">
        <f t="shared" si="7"/>
        <v>75.79638722673104</v>
      </c>
      <c r="H60" s="13">
        <f t="shared" si="7"/>
        <v>77.76389288320037</v>
      </c>
      <c r="I60" s="13">
        <f t="shared" si="7"/>
        <v>74.31637978192214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74.31637978192214</v>
      </c>
      <c r="W60" s="13">
        <f t="shared" si="7"/>
        <v>89.60070587205631</v>
      </c>
      <c r="X60" s="13">
        <f t="shared" si="7"/>
        <v>0</v>
      </c>
      <c r="Y60" s="13">
        <f t="shared" si="7"/>
        <v>0</v>
      </c>
      <c r="Z60" s="14">
        <f t="shared" si="7"/>
        <v>80.00000112267531</v>
      </c>
    </row>
    <row r="61" spans="1:26" ht="13.5">
      <c r="A61" s="38" t="s">
        <v>95</v>
      </c>
      <c r="B61" s="12">
        <f t="shared" si="7"/>
        <v>99.95560749156589</v>
      </c>
      <c r="C61" s="12">
        <f t="shared" si="7"/>
        <v>0</v>
      </c>
      <c r="D61" s="3">
        <f t="shared" si="7"/>
        <v>79.99999982512121</v>
      </c>
      <c r="E61" s="13">
        <f t="shared" si="7"/>
        <v>79.99999982512121</v>
      </c>
      <c r="F61" s="13">
        <f t="shared" si="7"/>
        <v>70.19657039395447</v>
      </c>
      <c r="G61" s="13">
        <f t="shared" si="7"/>
        <v>79.61140806246323</v>
      </c>
      <c r="H61" s="13">
        <f t="shared" si="7"/>
        <v>77.98062385038924</v>
      </c>
      <c r="I61" s="13">
        <f t="shared" si="7"/>
        <v>75.71708164957015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75.71708164957015</v>
      </c>
      <c r="W61" s="13">
        <f t="shared" si="7"/>
        <v>92.45052079867637</v>
      </c>
      <c r="X61" s="13">
        <f t="shared" si="7"/>
        <v>0</v>
      </c>
      <c r="Y61" s="13">
        <f t="shared" si="7"/>
        <v>0</v>
      </c>
      <c r="Z61" s="14">
        <f t="shared" si="7"/>
        <v>79.99999982512121</v>
      </c>
    </row>
    <row r="62" spans="1:26" ht="13.5">
      <c r="A62" s="38" t="s">
        <v>96</v>
      </c>
      <c r="B62" s="12">
        <f t="shared" si="7"/>
        <v>127.8868317436892</v>
      </c>
      <c r="C62" s="12">
        <f t="shared" si="7"/>
        <v>0</v>
      </c>
      <c r="D62" s="3">
        <f t="shared" si="7"/>
        <v>80.00000060131127</v>
      </c>
      <c r="E62" s="13">
        <f t="shared" si="7"/>
        <v>80.00000060131127</v>
      </c>
      <c r="F62" s="13">
        <f t="shared" si="7"/>
        <v>53.234325963027885</v>
      </c>
      <c r="G62" s="13">
        <f t="shared" si="7"/>
        <v>55.56033144646466</v>
      </c>
      <c r="H62" s="13">
        <f t="shared" si="7"/>
        <v>63.3897012454527</v>
      </c>
      <c r="I62" s="13">
        <f t="shared" si="7"/>
        <v>57.28765274279032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57.28765274279032</v>
      </c>
      <c r="W62" s="13">
        <f t="shared" si="7"/>
        <v>86.91486550891798</v>
      </c>
      <c r="X62" s="13">
        <f t="shared" si="7"/>
        <v>0</v>
      </c>
      <c r="Y62" s="13">
        <f t="shared" si="7"/>
        <v>0</v>
      </c>
      <c r="Z62" s="14">
        <f t="shared" si="7"/>
        <v>80.00000060131127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80.00000100966955</v>
      </c>
      <c r="E63" s="13">
        <f t="shared" si="7"/>
        <v>80.00000100966955</v>
      </c>
      <c r="F63" s="13">
        <f t="shared" si="7"/>
        <v>50.373052769359184</v>
      </c>
      <c r="G63" s="13">
        <f t="shared" si="7"/>
        <v>50.58500149387511</v>
      </c>
      <c r="H63" s="13">
        <f t="shared" si="7"/>
        <v>55.34796433252873</v>
      </c>
      <c r="I63" s="13">
        <f t="shared" si="7"/>
        <v>52.09709886580923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52.09709886580923</v>
      </c>
      <c r="W63" s="13">
        <f t="shared" si="7"/>
        <v>79.3746712263346</v>
      </c>
      <c r="X63" s="13">
        <f t="shared" si="7"/>
        <v>0</v>
      </c>
      <c r="Y63" s="13">
        <f t="shared" si="7"/>
        <v>0</v>
      </c>
      <c r="Z63" s="14">
        <f t="shared" si="7"/>
        <v>80.00000100966955</v>
      </c>
    </row>
    <row r="64" spans="1:26" ht="13.5">
      <c r="A64" s="38" t="s">
        <v>98</v>
      </c>
      <c r="B64" s="12">
        <f t="shared" si="7"/>
        <v>99.99957471951846</v>
      </c>
      <c r="C64" s="12">
        <f t="shared" si="7"/>
        <v>0</v>
      </c>
      <c r="D64" s="3">
        <f t="shared" si="7"/>
        <v>80.00000951441825</v>
      </c>
      <c r="E64" s="13">
        <f t="shared" si="7"/>
        <v>80.00000951441825</v>
      </c>
      <c r="F64" s="13">
        <f t="shared" si="7"/>
        <v>44.71221044011749</v>
      </c>
      <c r="G64" s="13">
        <f t="shared" si="7"/>
        <v>40.83919052548243</v>
      </c>
      <c r="H64" s="13">
        <f t="shared" si="7"/>
        <v>47.38180350438297</v>
      </c>
      <c r="I64" s="13">
        <f t="shared" si="7"/>
        <v>44.31857311195647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44.31857311195647</v>
      </c>
      <c r="W64" s="13">
        <f t="shared" si="7"/>
        <v>78.57728302800699</v>
      </c>
      <c r="X64" s="13">
        <f t="shared" si="7"/>
        <v>0</v>
      </c>
      <c r="Y64" s="13">
        <f t="shared" si="7"/>
        <v>0</v>
      </c>
      <c r="Z64" s="14">
        <f t="shared" si="7"/>
        <v>80.00000951441825</v>
      </c>
    </row>
    <row r="65" spans="1:26" ht="13.5">
      <c r="A65" s="38" t="s">
        <v>99</v>
      </c>
      <c r="B65" s="12">
        <f t="shared" si="7"/>
        <v>102.66110833072099</v>
      </c>
      <c r="C65" s="12">
        <f t="shared" si="7"/>
        <v>0</v>
      </c>
      <c r="D65" s="3">
        <f t="shared" si="7"/>
        <v>80.00047487890588</v>
      </c>
      <c r="E65" s="13">
        <f t="shared" si="7"/>
        <v>80.00047487890588</v>
      </c>
      <c r="F65" s="13">
        <f t="shared" si="7"/>
        <v>781.4990120352074</v>
      </c>
      <c r="G65" s="13">
        <f t="shared" si="7"/>
        <v>1095.8493654341798</v>
      </c>
      <c r="H65" s="13">
        <f t="shared" si="7"/>
        <v>400.6105099870218</v>
      </c>
      <c r="I65" s="13">
        <f t="shared" si="7"/>
        <v>619.559787939909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619.559787939909</v>
      </c>
      <c r="W65" s="13">
        <f t="shared" si="7"/>
        <v>36.286175596651425</v>
      </c>
      <c r="X65" s="13">
        <f t="shared" si="7"/>
        <v>0</v>
      </c>
      <c r="Y65" s="13">
        <f t="shared" si="7"/>
        <v>0</v>
      </c>
      <c r="Z65" s="14">
        <f t="shared" si="7"/>
        <v>80.00047487890588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79.99998044591143</v>
      </c>
      <c r="E66" s="16">
        <f t="shared" si="7"/>
        <v>79.99998044591143</v>
      </c>
      <c r="F66" s="16">
        <f t="shared" si="7"/>
        <v>70.27277993593675</v>
      </c>
      <c r="G66" s="16">
        <f t="shared" si="7"/>
        <v>6.368345489429118</v>
      </c>
      <c r="H66" s="16">
        <f t="shared" si="7"/>
        <v>6.728054976930714</v>
      </c>
      <c r="I66" s="16">
        <f t="shared" si="7"/>
        <v>25.57301845025957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25.57301845025957</v>
      </c>
      <c r="W66" s="16">
        <f t="shared" si="7"/>
        <v>80.9408905974817</v>
      </c>
      <c r="X66" s="16">
        <f t="shared" si="7"/>
        <v>0</v>
      </c>
      <c r="Y66" s="16">
        <f t="shared" si="7"/>
        <v>0</v>
      </c>
      <c r="Z66" s="17">
        <f t="shared" si="7"/>
        <v>79.99998044591143</v>
      </c>
    </row>
    <row r="67" spans="1:26" ht="13.5" hidden="1">
      <c r="A67" s="40" t="s">
        <v>101</v>
      </c>
      <c r="B67" s="23">
        <v>360334455</v>
      </c>
      <c r="C67" s="23"/>
      <c r="D67" s="24">
        <v>406346301</v>
      </c>
      <c r="E67" s="25">
        <v>406346301</v>
      </c>
      <c r="F67" s="25">
        <v>33886562</v>
      </c>
      <c r="G67" s="25">
        <v>32244430</v>
      </c>
      <c r="H67" s="25">
        <v>32772341</v>
      </c>
      <c r="I67" s="25">
        <v>98903333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98903333</v>
      </c>
      <c r="W67" s="25">
        <v>101586575</v>
      </c>
      <c r="X67" s="25"/>
      <c r="Y67" s="24"/>
      <c r="Z67" s="26">
        <v>406346301</v>
      </c>
    </row>
    <row r="68" spans="1:26" ht="13.5" hidden="1">
      <c r="A68" s="36" t="s">
        <v>31</v>
      </c>
      <c r="B68" s="18">
        <v>58416764</v>
      </c>
      <c r="C68" s="18"/>
      <c r="D68" s="19">
        <v>64800685</v>
      </c>
      <c r="E68" s="20">
        <v>64800685</v>
      </c>
      <c r="F68" s="20">
        <v>5146048</v>
      </c>
      <c r="G68" s="20">
        <v>5213848</v>
      </c>
      <c r="H68" s="20">
        <v>5172329</v>
      </c>
      <c r="I68" s="20">
        <v>15532225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15532225</v>
      </c>
      <c r="W68" s="20">
        <v>16200171</v>
      </c>
      <c r="X68" s="20"/>
      <c r="Y68" s="19"/>
      <c r="Z68" s="22">
        <v>64800685</v>
      </c>
    </row>
    <row r="69" spans="1:26" ht="13.5" hidden="1">
      <c r="A69" s="37" t="s">
        <v>32</v>
      </c>
      <c r="B69" s="18">
        <v>297261026</v>
      </c>
      <c r="C69" s="18"/>
      <c r="D69" s="19">
        <v>338477204</v>
      </c>
      <c r="E69" s="20">
        <v>338477204</v>
      </c>
      <c r="F69" s="20">
        <v>28270978</v>
      </c>
      <c r="G69" s="20">
        <v>26492169</v>
      </c>
      <c r="H69" s="20">
        <v>27034975</v>
      </c>
      <c r="I69" s="20">
        <v>81798122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81798122</v>
      </c>
      <c r="W69" s="20">
        <v>84619301</v>
      </c>
      <c r="X69" s="20"/>
      <c r="Y69" s="19"/>
      <c r="Z69" s="22">
        <v>338477204</v>
      </c>
    </row>
    <row r="70" spans="1:26" ht="13.5" hidden="1">
      <c r="A70" s="38" t="s">
        <v>95</v>
      </c>
      <c r="B70" s="18">
        <v>196238066</v>
      </c>
      <c r="C70" s="18"/>
      <c r="D70" s="19">
        <v>228729843</v>
      </c>
      <c r="E70" s="20">
        <v>228729843</v>
      </c>
      <c r="F70" s="20">
        <v>19036997</v>
      </c>
      <c r="G70" s="20">
        <v>16736374</v>
      </c>
      <c r="H70" s="20">
        <v>17634773</v>
      </c>
      <c r="I70" s="20">
        <v>53408144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53408144</v>
      </c>
      <c r="W70" s="20">
        <v>57182461</v>
      </c>
      <c r="X70" s="20"/>
      <c r="Y70" s="19"/>
      <c r="Z70" s="22">
        <v>228729843</v>
      </c>
    </row>
    <row r="71" spans="1:26" ht="13.5" hidden="1">
      <c r="A71" s="38" t="s">
        <v>96</v>
      </c>
      <c r="B71" s="18">
        <v>59151499</v>
      </c>
      <c r="C71" s="18"/>
      <c r="D71" s="19">
        <v>66521287</v>
      </c>
      <c r="E71" s="20">
        <v>66521287</v>
      </c>
      <c r="F71" s="20">
        <v>5451244</v>
      </c>
      <c r="G71" s="20">
        <v>6097757</v>
      </c>
      <c r="H71" s="20">
        <v>5347132</v>
      </c>
      <c r="I71" s="20">
        <v>16896133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16896133</v>
      </c>
      <c r="W71" s="20">
        <v>16630322</v>
      </c>
      <c r="X71" s="20"/>
      <c r="Y71" s="19"/>
      <c r="Z71" s="22">
        <v>66521287</v>
      </c>
    </row>
    <row r="72" spans="1:26" ht="13.5" hidden="1">
      <c r="A72" s="38" t="s">
        <v>97</v>
      </c>
      <c r="B72" s="18">
        <v>16495479</v>
      </c>
      <c r="C72" s="18"/>
      <c r="D72" s="19">
        <v>19808461</v>
      </c>
      <c r="E72" s="20">
        <v>19808461</v>
      </c>
      <c r="F72" s="20">
        <v>1564658</v>
      </c>
      <c r="G72" s="20">
        <v>1506150</v>
      </c>
      <c r="H72" s="20">
        <v>1530358</v>
      </c>
      <c r="I72" s="20">
        <v>4601166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4601166</v>
      </c>
      <c r="W72" s="20">
        <v>4952115</v>
      </c>
      <c r="X72" s="20"/>
      <c r="Y72" s="19"/>
      <c r="Z72" s="22">
        <v>19808461</v>
      </c>
    </row>
    <row r="73" spans="1:26" ht="13.5" hidden="1">
      <c r="A73" s="38" t="s">
        <v>98</v>
      </c>
      <c r="B73" s="18">
        <v>22103060</v>
      </c>
      <c r="C73" s="18"/>
      <c r="D73" s="19">
        <v>23122801</v>
      </c>
      <c r="E73" s="20">
        <v>23122801</v>
      </c>
      <c r="F73" s="20">
        <v>1995399</v>
      </c>
      <c r="G73" s="20">
        <v>1988154</v>
      </c>
      <c r="H73" s="20">
        <v>2001836</v>
      </c>
      <c r="I73" s="20">
        <v>5985389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5985389</v>
      </c>
      <c r="W73" s="20">
        <v>5780700</v>
      </c>
      <c r="X73" s="20"/>
      <c r="Y73" s="19"/>
      <c r="Z73" s="22">
        <v>23122801</v>
      </c>
    </row>
    <row r="74" spans="1:26" ht="13.5" hidden="1">
      <c r="A74" s="38" t="s">
        <v>99</v>
      </c>
      <c r="B74" s="18">
        <v>3272922</v>
      </c>
      <c r="C74" s="18"/>
      <c r="D74" s="19">
        <v>294812</v>
      </c>
      <c r="E74" s="20">
        <v>294812</v>
      </c>
      <c r="F74" s="20">
        <v>222680</v>
      </c>
      <c r="G74" s="20">
        <v>163734</v>
      </c>
      <c r="H74" s="20">
        <v>520876</v>
      </c>
      <c r="I74" s="20">
        <v>907290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907290</v>
      </c>
      <c r="W74" s="20">
        <v>73703</v>
      </c>
      <c r="X74" s="20"/>
      <c r="Y74" s="19"/>
      <c r="Z74" s="22">
        <v>294812</v>
      </c>
    </row>
    <row r="75" spans="1:26" ht="13.5" hidden="1">
      <c r="A75" s="39" t="s">
        <v>100</v>
      </c>
      <c r="B75" s="27">
        <v>4656665</v>
      </c>
      <c r="C75" s="27"/>
      <c r="D75" s="28">
        <v>3068412</v>
      </c>
      <c r="E75" s="29">
        <v>3068412</v>
      </c>
      <c r="F75" s="29">
        <v>469536</v>
      </c>
      <c r="G75" s="29">
        <v>538413</v>
      </c>
      <c r="H75" s="29">
        <v>565037</v>
      </c>
      <c r="I75" s="29">
        <v>1572986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1572986</v>
      </c>
      <c r="W75" s="29">
        <v>767103</v>
      </c>
      <c r="X75" s="29"/>
      <c r="Y75" s="28"/>
      <c r="Z75" s="30">
        <v>3068412</v>
      </c>
    </row>
    <row r="76" spans="1:26" ht="13.5" hidden="1">
      <c r="A76" s="41" t="s">
        <v>102</v>
      </c>
      <c r="B76" s="31">
        <v>360334342</v>
      </c>
      <c r="C76" s="31"/>
      <c r="D76" s="32">
        <v>325077043</v>
      </c>
      <c r="E76" s="33">
        <v>325077043</v>
      </c>
      <c r="F76" s="33">
        <v>25730505</v>
      </c>
      <c r="G76" s="33">
        <v>23677827</v>
      </c>
      <c r="H76" s="33">
        <v>24830991</v>
      </c>
      <c r="I76" s="33">
        <v>74239323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74239323</v>
      </c>
      <c r="W76" s="33">
        <v>89362768</v>
      </c>
      <c r="X76" s="33"/>
      <c r="Y76" s="32"/>
      <c r="Z76" s="34">
        <v>325077043</v>
      </c>
    </row>
    <row r="77" spans="1:26" ht="13.5" hidden="1">
      <c r="A77" s="36" t="s">
        <v>31</v>
      </c>
      <c r="B77" s="18">
        <v>58416764</v>
      </c>
      <c r="C77" s="18"/>
      <c r="D77" s="19">
        <v>51840547</v>
      </c>
      <c r="E77" s="20">
        <v>51840547</v>
      </c>
      <c r="F77" s="20">
        <v>5714702</v>
      </c>
      <c r="G77" s="20">
        <v>3563432</v>
      </c>
      <c r="H77" s="20">
        <v>3769526</v>
      </c>
      <c r="I77" s="20">
        <v>13047660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13047660</v>
      </c>
      <c r="W77" s="20">
        <v>12922377</v>
      </c>
      <c r="X77" s="20"/>
      <c r="Y77" s="19"/>
      <c r="Z77" s="22">
        <v>51840547</v>
      </c>
    </row>
    <row r="78" spans="1:26" ht="13.5" hidden="1">
      <c r="A78" s="37" t="s">
        <v>32</v>
      </c>
      <c r="B78" s="18">
        <v>297260913</v>
      </c>
      <c r="C78" s="18"/>
      <c r="D78" s="19">
        <v>270781767</v>
      </c>
      <c r="E78" s="20">
        <v>270781767</v>
      </c>
      <c r="F78" s="20">
        <v>19685847</v>
      </c>
      <c r="G78" s="20">
        <v>20080107</v>
      </c>
      <c r="H78" s="20">
        <v>21023449</v>
      </c>
      <c r="I78" s="20">
        <v>60789403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60789403</v>
      </c>
      <c r="W78" s="20">
        <v>75819491</v>
      </c>
      <c r="X78" s="20"/>
      <c r="Y78" s="19"/>
      <c r="Z78" s="22">
        <v>270781767</v>
      </c>
    </row>
    <row r="79" spans="1:26" ht="13.5" hidden="1">
      <c r="A79" s="38" t="s">
        <v>95</v>
      </c>
      <c r="B79" s="18">
        <v>196150951</v>
      </c>
      <c r="C79" s="18"/>
      <c r="D79" s="19">
        <v>182983874</v>
      </c>
      <c r="E79" s="20">
        <v>182983874</v>
      </c>
      <c r="F79" s="20">
        <v>13363319</v>
      </c>
      <c r="G79" s="20">
        <v>13324063</v>
      </c>
      <c r="H79" s="20">
        <v>13751706</v>
      </c>
      <c r="I79" s="20">
        <v>40439088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40439088</v>
      </c>
      <c r="W79" s="20">
        <v>52865483</v>
      </c>
      <c r="X79" s="20"/>
      <c r="Y79" s="19"/>
      <c r="Z79" s="22">
        <v>182983874</v>
      </c>
    </row>
    <row r="80" spans="1:26" ht="13.5" hidden="1">
      <c r="A80" s="38" t="s">
        <v>96</v>
      </c>
      <c r="B80" s="18">
        <v>75646978</v>
      </c>
      <c r="C80" s="18"/>
      <c r="D80" s="19">
        <v>53217030</v>
      </c>
      <c r="E80" s="20">
        <v>53217030</v>
      </c>
      <c r="F80" s="20">
        <v>2901933</v>
      </c>
      <c r="G80" s="20">
        <v>3387934</v>
      </c>
      <c r="H80" s="20">
        <v>3389531</v>
      </c>
      <c r="I80" s="20">
        <v>9679398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9679398</v>
      </c>
      <c r="W80" s="20">
        <v>14454222</v>
      </c>
      <c r="X80" s="20"/>
      <c r="Y80" s="19"/>
      <c r="Z80" s="22">
        <v>53217030</v>
      </c>
    </row>
    <row r="81" spans="1:26" ht="13.5" hidden="1">
      <c r="A81" s="38" t="s">
        <v>97</v>
      </c>
      <c r="B81" s="18"/>
      <c r="C81" s="18"/>
      <c r="D81" s="19">
        <v>15846769</v>
      </c>
      <c r="E81" s="20">
        <v>15846769</v>
      </c>
      <c r="F81" s="20">
        <v>788166</v>
      </c>
      <c r="G81" s="20">
        <v>761886</v>
      </c>
      <c r="H81" s="20">
        <v>847022</v>
      </c>
      <c r="I81" s="20">
        <v>2397074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2397074</v>
      </c>
      <c r="W81" s="20">
        <v>3930725</v>
      </c>
      <c r="X81" s="20"/>
      <c r="Y81" s="19"/>
      <c r="Z81" s="22">
        <v>15846769</v>
      </c>
    </row>
    <row r="82" spans="1:26" ht="13.5" hidden="1">
      <c r="A82" s="38" t="s">
        <v>98</v>
      </c>
      <c r="B82" s="18">
        <v>22102966</v>
      </c>
      <c r="C82" s="18"/>
      <c r="D82" s="19">
        <v>18498243</v>
      </c>
      <c r="E82" s="20">
        <v>18498243</v>
      </c>
      <c r="F82" s="20">
        <v>892187</v>
      </c>
      <c r="G82" s="20">
        <v>811946</v>
      </c>
      <c r="H82" s="20">
        <v>948506</v>
      </c>
      <c r="I82" s="20">
        <v>2652639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2652639</v>
      </c>
      <c r="W82" s="20">
        <v>4542317</v>
      </c>
      <c r="X82" s="20"/>
      <c r="Y82" s="19"/>
      <c r="Z82" s="22">
        <v>18498243</v>
      </c>
    </row>
    <row r="83" spans="1:26" ht="13.5" hidden="1">
      <c r="A83" s="38" t="s">
        <v>99</v>
      </c>
      <c r="B83" s="18">
        <v>3360018</v>
      </c>
      <c r="C83" s="18"/>
      <c r="D83" s="19">
        <v>235851</v>
      </c>
      <c r="E83" s="20">
        <v>235851</v>
      </c>
      <c r="F83" s="20">
        <v>1740242</v>
      </c>
      <c r="G83" s="20">
        <v>1794278</v>
      </c>
      <c r="H83" s="20">
        <v>2086684</v>
      </c>
      <c r="I83" s="20">
        <v>5621204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5621204</v>
      </c>
      <c r="W83" s="20">
        <v>26744</v>
      </c>
      <c r="X83" s="20"/>
      <c r="Y83" s="19"/>
      <c r="Z83" s="22">
        <v>235851</v>
      </c>
    </row>
    <row r="84" spans="1:26" ht="13.5" hidden="1">
      <c r="A84" s="39" t="s">
        <v>100</v>
      </c>
      <c r="B84" s="27">
        <v>4656665</v>
      </c>
      <c r="C84" s="27"/>
      <c r="D84" s="28">
        <v>2454729</v>
      </c>
      <c r="E84" s="29">
        <v>2454729</v>
      </c>
      <c r="F84" s="29">
        <v>329956</v>
      </c>
      <c r="G84" s="29">
        <v>34288</v>
      </c>
      <c r="H84" s="29">
        <v>38016</v>
      </c>
      <c r="I84" s="29">
        <v>402260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402260</v>
      </c>
      <c r="W84" s="29">
        <v>620900</v>
      </c>
      <c r="X84" s="29"/>
      <c r="Y84" s="28"/>
      <c r="Z84" s="30">
        <v>2454729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2115595</v>
      </c>
      <c r="C7" s="18">
        <v>0</v>
      </c>
      <c r="D7" s="58">
        <v>2060000</v>
      </c>
      <c r="E7" s="59">
        <v>2060000</v>
      </c>
      <c r="F7" s="59">
        <v>107940</v>
      </c>
      <c r="G7" s="59">
        <v>79516</v>
      </c>
      <c r="H7" s="59">
        <v>520131</v>
      </c>
      <c r="I7" s="59">
        <v>707587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707587</v>
      </c>
      <c r="W7" s="59">
        <v>515000</v>
      </c>
      <c r="X7" s="59">
        <v>192587</v>
      </c>
      <c r="Y7" s="60">
        <v>37.4</v>
      </c>
      <c r="Z7" s="61">
        <v>2060000</v>
      </c>
    </row>
    <row r="8" spans="1:26" ht="13.5">
      <c r="A8" s="57" t="s">
        <v>34</v>
      </c>
      <c r="B8" s="18">
        <v>259626688</v>
      </c>
      <c r="C8" s="18">
        <v>0</v>
      </c>
      <c r="D8" s="58">
        <v>260552000</v>
      </c>
      <c r="E8" s="59">
        <v>260552000</v>
      </c>
      <c r="F8" s="59">
        <v>97055000</v>
      </c>
      <c r="G8" s="59">
        <v>61000</v>
      </c>
      <c r="H8" s="59">
        <v>61000</v>
      </c>
      <c r="I8" s="59">
        <v>97177000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97177000</v>
      </c>
      <c r="W8" s="59">
        <v>65138000</v>
      </c>
      <c r="X8" s="59">
        <v>32039000</v>
      </c>
      <c r="Y8" s="60">
        <v>49.19</v>
      </c>
      <c r="Z8" s="61">
        <v>260552000</v>
      </c>
    </row>
    <row r="9" spans="1:26" ht="13.5">
      <c r="A9" s="57" t="s">
        <v>35</v>
      </c>
      <c r="B9" s="18">
        <v>79443462</v>
      </c>
      <c r="C9" s="18">
        <v>0</v>
      </c>
      <c r="D9" s="58">
        <v>87955331</v>
      </c>
      <c r="E9" s="59">
        <v>87955331</v>
      </c>
      <c r="F9" s="59">
        <v>1550613</v>
      </c>
      <c r="G9" s="59">
        <v>1612354</v>
      </c>
      <c r="H9" s="59">
        <v>11586617</v>
      </c>
      <c r="I9" s="59">
        <v>14749584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14749584</v>
      </c>
      <c r="W9" s="59">
        <v>21988833</v>
      </c>
      <c r="X9" s="59">
        <v>-7239249</v>
      </c>
      <c r="Y9" s="60">
        <v>-32.92</v>
      </c>
      <c r="Z9" s="61">
        <v>87955331</v>
      </c>
    </row>
    <row r="10" spans="1:26" ht="25.5">
      <c r="A10" s="62" t="s">
        <v>87</v>
      </c>
      <c r="B10" s="63">
        <f>SUM(B5:B9)</f>
        <v>341185745</v>
      </c>
      <c r="C10" s="63">
        <f>SUM(C5:C9)</f>
        <v>0</v>
      </c>
      <c r="D10" s="64">
        <f aca="true" t="shared" si="0" ref="D10:Z10">SUM(D5:D9)</f>
        <v>350567331</v>
      </c>
      <c r="E10" s="65">
        <f t="shared" si="0"/>
        <v>350567331</v>
      </c>
      <c r="F10" s="65">
        <f t="shared" si="0"/>
        <v>98713553</v>
      </c>
      <c r="G10" s="65">
        <f t="shared" si="0"/>
        <v>1752870</v>
      </c>
      <c r="H10" s="65">
        <f t="shared" si="0"/>
        <v>12167748</v>
      </c>
      <c r="I10" s="65">
        <f t="shared" si="0"/>
        <v>112634171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112634171</v>
      </c>
      <c r="W10" s="65">
        <f t="shared" si="0"/>
        <v>87641833</v>
      </c>
      <c r="X10" s="65">
        <f t="shared" si="0"/>
        <v>24992338</v>
      </c>
      <c r="Y10" s="66">
        <f>+IF(W10&lt;&gt;0,(X10/W10)*100,0)</f>
        <v>28.516448303859644</v>
      </c>
      <c r="Z10" s="67">
        <f t="shared" si="0"/>
        <v>350567331</v>
      </c>
    </row>
    <row r="11" spans="1:26" ht="13.5">
      <c r="A11" s="57" t="s">
        <v>36</v>
      </c>
      <c r="B11" s="18">
        <v>202849143</v>
      </c>
      <c r="C11" s="18">
        <v>0</v>
      </c>
      <c r="D11" s="58">
        <v>195544243</v>
      </c>
      <c r="E11" s="59">
        <v>195544243</v>
      </c>
      <c r="F11" s="59">
        <v>16137213</v>
      </c>
      <c r="G11" s="59">
        <v>16997697</v>
      </c>
      <c r="H11" s="59">
        <v>17493091</v>
      </c>
      <c r="I11" s="59">
        <v>50628001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50628001</v>
      </c>
      <c r="W11" s="59">
        <v>48886061</v>
      </c>
      <c r="X11" s="59">
        <v>1741940</v>
      </c>
      <c r="Y11" s="60">
        <v>3.56</v>
      </c>
      <c r="Z11" s="61">
        <v>195544243</v>
      </c>
    </row>
    <row r="12" spans="1:26" ht="13.5">
      <c r="A12" s="57" t="s">
        <v>37</v>
      </c>
      <c r="B12" s="18">
        <v>10284043</v>
      </c>
      <c r="C12" s="18">
        <v>0</v>
      </c>
      <c r="D12" s="58">
        <v>10579993</v>
      </c>
      <c r="E12" s="59">
        <v>10579993</v>
      </c>
      <c r="F12" s="59">
        <v>827022</v>
      </c>
      <c r="G12" s="59">
        <v>815630</v>
      </c>
      <c r="H12" s="59">
        <v>875959</v>
      </c>
      <c r="I12" s="59">
        <v>2518611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2518611</v>
      </c>
      <c r="W12" s="59">
        <v>2644998</v>
      </c>
      <c r="X12" s="59">
        <v>-126387</v>
      </c>
      <c r="Y12" s="60">
        <v>-4.78</v>
      </c>
      <c r="Z12" s="61">
        <v>10579993</v>
      </c>
    </row>
    <row r="13" spans="1:26" ht="13.5">
      <c r="A13" s="57" t="s">
        <v>88</v>
      </c>
      <c r="B13" s="18">
        <v>26516627</v>
      </c>
      <c r="C13" s="18">
        <v>0</v>
      </c>
      <c r="D13" s="58">
        <v>23265556</v>
      </c>
      <c r="E13" s="59">
        <v>23265556</v>
      </c>
      <c r="F13" s="59">
        <v>0</v>
      </c>
      <c r="G13" s="59">
        <v>2237435</v>
      </c>
      <c r="H13" s="59">
        <v>2353181</v>
      </c>
      <c r="I13" s="59">
        <v>4590616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4590616</v>
      </c>
      <c r="W13" s="59">
        <v>5816389</v>
      </c>
      <c r="X13" s="59">
        <v>-1225773</v>
      </c>
      <c r="Y13" s="60">
        <v>-21.07</v>
      </c>
      <c r="Z13" s="61">
        <v>23265556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5221646</v>
      </c>
      <c r="C16" s="18">
        <v>0</v>
      </c>
      <c r="D16" s="58">
        <v>16013158</v>
      </c>
      <c r="E16" s="59">
        <v>16013158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4003290</v>
      </c>
      <c r="X16" s="59">
        <v>-4003290</v>
      </c>
      <c r="Y16" s="60">
        <v>-100</v>
      </c>
      <c r="Z16" s="61">
        <v>16013158</v>
      </c>
    </row>
    <row r="17" spans="1:26" ht="13.5">
      <c r="A17" s="57" t="s">
        <v>41</v>
      </c>
      <c r="B17" s="18">
        <v>109551227</v>
      </c>
      <c r="C17" s="18">
        <v>0</v>
      </c>
      <c r="D17" s="58">
        <v>104984604</v>
      </c>
      <c r="E17" s="59">
        <v>104984604</v>
      </c>
      <c r="F17" s="59">
        <v>7980148</v>
      </c>
      <c r="G17" s="59">
        <v>6497039</v>
      </c>
      <c r="H17" s="59">
        <v>10244146</v>
      </c>
      <c r="I17" s="59">
        <v>24721333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24721333</v>
      </c>
      <c r="W17" s="59">
        <v>26246151</v>
      </c>
      <c r="X17" s="59">
        <v>-1524818</v>
      </c>
      <c r="Y17" s="60">
        <v>-5.81</v>
      </c>
      <c r="Z17" s="61">
        <v>104984604</v>
      </c>
    </row>
    <row r="18" spans="1:26" ht="13.5">
      <c r="A18" s="69" t="s">
        <v>42</v>
      </c>
      <c r="B18" s="70">
        <f>SUM(B11:B17)</f>
        <v>354422686</v>
      </c>
      <c r="C18" s="70">
        <f>SUM(C11:C17)</f>
        <v>0</v>
      </c>
      <c r="D18" s="71">
        <f aca="true" t="shared" si="1" ref="D18:Z18">SUM(D11:D17)</f>
        <v>350387554</v>
      </c>
      <c r="E18" s="72">
        <f t="shared" si="1"/>
        <v>350387554</v>
      </c>
      <c r="F18" s="72">
        <f t="shared" si="1"/>
        <v>24944383</v>
      </c>
      <c r="G18" s="72">
        <f t="shared" si="1"/>
        <v>26547801</v>
      </c>
      <c r="H18" s="72">
        <f t="shared" si="1"/>
        <v>30966377</v>
      </c>
      <c r="I18" s="72">
        <f t="shared" si="1"/>
        <v>82458561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82458561</v>
      </c>
      <c r="W18" s="72">
        <f t="shared" si="1"/>
        <v>87596889</v>
      </c>
      <c r="X18" s="72">
        <f t="shared" si="1"/>
        <v>-5138328</v>
      </c>
      <c r="Y18" s="66">
        <f>+IF(W18&lt;&gt;0,(X18/W18)*100,0)</f>
        <v>-5.865879551955321</v>
      </c>
      <c r="Z18" s="73">
        <f t="shared" si="1"/>
        <v>350387554</v>
      </c>
    </row>
    <row r="19" spans="1:26" ht="13.5">
      <c r="A19" s="69" t="s">
        <v>43</v>
      </c>
      <c r="B19" s="74">
        <f>+B10-B18</f>
        <v>-13236941</v>
      </c>
      <c r="C19" s="74">
        <f>+C10-C18</f>
        <v>0</v>
      </c>
      <c r="D19" s="75">
        <f aca="true" t="shared" si="2" ref="D19:Z19">+D10-D18</f>
        <v>179777</v>
      </c>
      <c r="E19" s="76">
        <f t="shared" si="2"/>
        <v>179777</v>
      </c>
      <c r="F19" s="76">
        <f t="shared" si="2"/>
        <v>73769170</v>
      </c>
      <c r="G19" s="76">
        <f t="shared" si="2"/>
        <v>-24794931</v>
      </c>
      <c r="H19" s="76">
        <f t="shared" si="2"/>
        <v>-18798629</v>
      </c>
      <c r="I19" s="76">
        <f t="shared" si="2"/>
        <v>30175610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30175610</v>
      </c>
      <c r="W19" s="76">
        <f>IF(E10=E18,0,W10-W18)</f>
        <v>44944</v>
      </c>
      <c r="X19" s="76">
        <f t="shared" si="2"/>
        <v>30130666</v>
      </c>
      <c r="Y19" s="77">
        <f>+IF(W19&lt;&gt;0,(X19/W19)*100,0)</f>
        <v>67040.46368814525</v>
      </c>
      <c r="Z19" s="78">
        <f t="shared" si="2"/>
        <v>179777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-13236941</v>
      </c>
      <c r="C22" s="85">
        <f>SUM(C19:C21)</f>
        <v>0</v>
      </c>
      <c r="D22" s="86">
        <f aca="true" t="shared" si="3" ref="D22:Z22">SUM(D19:D21)</f>
        <v>179777</v>
      </c>
      <c r="E22" s="87">
        <f t="shared" si="3"/>
        <v>179777</v>
      </c>
      <c r="F22" s="87">
        <f t="shared" si="3"/>
        <v>73769170</v>
      </c>
      <c r="G22" s="87">
        <f t="shared" si="3"/>
        <v>-24794931</v>
      </c>
      <c r="H22" s="87">
        <f t="shared" si="3"/>
        <v>-18798629</v>
      </c>
      <c r="I22" s="87">
        <f t="shared" si="3"/>
        <v>30175610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30175610</v>
      </c>
      <c r="W22" s="87">
        <f t="shared" si="3"/>
        <v>44944</v>
      </c>
      <c r="X22" s="87">
        <f t="shared" si="3"/>
        <v>30130666</v>
      </c>
      <c r="Y22" s="88">
        <f>+IF(W22&lt;&gt;0,(X22/W22)*100,0)</f>
        <v>67040.46368814525</v>
      </c>
      <c r="Z22" s="89">
        <f t="shared" si="3"/>
        <v>179777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-13236941</v>
      </c>
      <c r="C24" s="74">
        <f>SUM(C22:C23)</f>
        <v>0</v>
      </c>
      <c r="D24" s="75">
        <f aca="true" t="shared" si="4" ref="D24:Z24">SUM(D22:D23)</f>
        <v>179777</v>
      </c>
      <c r="E24" s="76">
        <f t="shared" si="4"/>
        <v>179777</v>
      </c>
      <c r="F24" s="76">
        <f t="shared" si="4"/>
        <v>73769170</v>
      </c>
      <c r="G24" s="76">
        <f t="shared" si="4"/>
        <v>-24794931</v>
      </c>
      <c r="H24" s="76">
        <f t="shared" si="4"/>
        <v>-18798629</v>
      </c>
      <c r="I24" s="76">
        <f t="shared" si="4"/>
        <v>30175610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30175610</v>
      </c>
      <c r="W24" s="76">
        <f t="shared" si="4"/>
        <v>44944</v>
      </c>
      <c r="X24" s="76">
        <f t="shared" si="4"/>
        <v>30130666</v>
      </c>
      <c r="Y24" s="77">
        <f>+IF(W24&lt;&gt;0,(X24/W24)*100,0)</f>
        <v>67040.46368814525</v>
      </c>
      <c r="Z24" s="78">
        <f t="shared" si="4"/>
        <v>179777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13275075</v>
      </c>
      <c r="C27" s="21">
        <v>0</v>
      </c>
      <c r="D27" s="98">
        <v>17702113</v>
      </c>
      <c r="E27" s="99">
        <v>17702113</v>
      </c>
      <c r="F27" s="99">
        <v>3477289</v>
      </c>
      <c r="G27" s="99">
        <v>1915324</v>
      </c>
      <c r="H27" s="99">
        <v>2004309</v>
      </c>
      <c r="I27" s="99">
        <v>7396922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7396922</v>
      </c>
      <c r="W27" s="99">
        <v>4425528</v>
      </c>
      <c r="X27" s="99">
        <v>2971394</v>
      </c>
      <c r="Y27" s="100">
        <v>67.14</v>
      </c>
      <c r="Z27" s="101">
        <v>17702113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13275075</v>
      </c>
      <c r="C31" s="18">
        <v>0</v>
      </c>
      <c r="D31" s="58">
        <v>17702113</v>
      </c>
      <c r="E31" s="59">
        <v>17702113</v>
      </c>
      <c r="F31" s="59">
        <v>3477290</v>
      </c>
      <c r="G31" s="59">
        <v>1915324</v>
      </c>
      <c r="H31" s="59">
        <v>2004309</v>
      </c>
      <c r="I31" s="59">
        <v>7396923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7396923</v>
      </c>
      <c r="W31" s="59">
        <v>4425528</v>
      </c>
      <c r="X31" s="59">
        <v>2971395</v>
      </c>
      <c r="Y31" s="60">
        <v>67.14</v>
      </c>
      <c r="Z31" s="61">
        <v>17702113</v>
      </c>
    </row>
    <row r="32" spans="1:26" ht="13.5">
      <c r="A32" s="69" t="s">
        <v>50</v>
      </c>
      <c r="B32" s="21">
        <f>SUM(B28:B31)</f>
        <v>13275075</v>
      </c>
      <c r="C32" s="21">
        <f>SUM(C28:C31)</f>
        <v>0</v>
      </c>
      <c r="D32" s="98">
        <f aca="true" t="shared" si="5" ref="D32:Z32">SUM(D28:D31)</f>
        <v>17702113</v>
      </c>
      <c r="E32" s="99">
        <f t="shared" si="5"/>
        <v>17702113</v>
      </c>
      <c r="F32" s="99">
        <f t="shared" si="5"/>
        <v>3477290</v>
      </c>
      <c r="G32" s="99">
        <f t="shared" si="5"/>
        <v>1915324</v>
      </c>
      <c r="H32" s="99">
        <f t="shared" si="5"/>
        <v>2004309</v>
      </c>
      <c r="I32" s="99">
        <f t="shared" si="5"/>
        <v>7396923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7396923</v>
      </c>
      <c r="W32" s="99">
        <f t="shared" si="5"/>
        <v>4425528</v>
      </c>
      <c r="X32" s="99">
        <f t="shared" si="5"/>
        <v>2971395</v>
      </c>
      <c r="Y32" s="100">
        <f>+IF(W32&lt;&gt;0,(X32/W32)*100,0)</f>
        <v>67.14215795267819</v>
      </c>
      <c r="Z32" s="101">
        <f t="shared" si="5"/>
        <v>17702113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18605318</v>
      </c>
      <c r="C35" s="18">
        <v>0</v>
      </c>
      <c r="D35" s="58">
        <v>77115204</v>
      </c>
      <c r="E35" s="59">
        <v>77115204</v>
      </c>
      <c r="F35" s="59">
        <v>93222290</v>
      </c>
      <c r="G35" s="59">
        <v>75729345</v>
      </c>
      <c r="H35" s="59">
        <v>54958907</v>
      </c>
      <c r="I35" s="59">
        <v>54958907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54958907</v>
      </c>
      <c r="W35" s="59">
        <v>19278801</v>
      </c>
      <c r="X35" s="59">
        <v>35680106</v>
      </c>
      <c r="Y35" s="60">
        <v>185.07</v>
      </c>
      <c r="Z35" s="61">
        <v>77115204</v>
      </c>
    </row>
    <row r="36" spans="1:26" ht="13.5">
      <c r="A36" s="57" t="s">
        <v>53</v>
      </c>
      <c r="B36" s="18">
        <v>176786297</v>
      </c>
      <c r="C36" s="18">
        <v>0</v>
      </c>
      <c r="D36" s="58">
        <v>142726113</v>
      </c>
      <c r="E36" s="59">
        <v>142726113</v>
      </c>
      <c r="F36" s="59">
        <v>180263587</v>
      </c>
      <c r="G36" s="59">
        <v>178910481</v>
      </c>
      <c r="H36" s="59">
        <v>179568179</v>
      </c>
      <c r="I36" s="59">
        <v>179568179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179568179</v>
      </c>
      <c r="W36" s="59">
        <v>35681528</v>
      </c>
      <c r="X36" s="59">
        <v>143886651</v>
      </c>
      <c r="Y36" s="60">
        <v>403.25</v>
      </c>
      <c r="Z36" s="61">
        <v>142726113</v>
      </c>
    </row>
    <row r="37" spans="1:26" ht="13.5">
      <c r="A37" s="57" t="s">
        <v>54</v>
      </c>
      <c r="B37" s="18">
        <v>58835411</v>
      </c>
      <c r="C37" s="18">
        <v>0</v>
      </c>
      <c r="D37" s="58">
        <v>66510617</v>
      </c>
      <c r="E37" s="59">
        <v>66510617</v>
      </c>
      <c r="F37" s="59">
        <v>64178194</v>
      </c>
      <c r="G37" s="59">
        <v>70071663</v>
      </c>
      <c r="H37" s="59">
        <v>68738082</v>
      </c>
      <c r="I37" s="59">
        <v>68738082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68738082</v>
      </c>
      <c r="W37" s="59">
        <v>16627654</v>
      </c>
      <c r="X37" s="59">
        <v>52110428</v>
      </c>
      <c r="Y37" s="60">
        <v>313.4</v>
      </c>
      <c r="Z37" s="61">
        <v>66510617</v>
      </c>
    </row>
    <row r="38" spans="1:26" ht="13.5">
      <c r="A38" s="57" t="s">
        <v>55</v>
      </c>
      <c r="B38" s="18">
        <v>945394</v>
      </c>
      <c r="C38" s="18">
        <v>0</v>
      </c>
      <c r="D38" s="58">
        <v>0</v>
      </c>
      <c r="E38" s="59">
        <v>0</v>
      </c>
      <c r="F38" s="59">
        <v>945394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135610810</v>
      </c>
      <c r="C39" s="18">
        <v>0</v>
      </c>
      <c r="D39" s="58">
        <v>153330700</v>
      </c>
      <c r="E39" s="59">
        <v>153330700</v>
      </c>
      <c r="F39" s="59">
        <v>208362289</v>
      </c>
      <c r="G39" s="59">
        <v>184568163</v>
      </c>
      <c r="H39" s="59">
        <v>165789004</v>
      </c>
      <c r="I39" s="59">
        <v>165789004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165789004</v>
      </c>
      <c r="W39" s="59">
        <v>38332675</v>
      </c>
      <c r="X39" s="59">
        <v>127456329</v>
      </c>
      <c r="Y39" s="60">
        <v>332.5</v>
      </c>
      <c r="Z39" s="61">
        <v>153330700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6211242</v>
      </c>
      <c r="C42" s="18">
        <v>0</v>
      </c>
      <c r="D42" s="58">
        <v>39619283</v>
      </c>
      <c r="E42" s="59">
        <v>39619283</v>
      </c>
      <c r="F42" s="59">
        <v>77662223</v>
      </c>
      <c r="G42" s="59">
        <v>-15145582</v>
      </c>
      <c r="H42" s="59">
        <v>-22406304</v>
      </c>
      <c r="I42" s="59">
        <v>40110337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40110337</v>
      </c>
      <c r="W42" s="59">
        <v>45676739</v>
      </c>
      <c r="X42" s="59">
        <v>-5566402</v>
      </c>
      <c r="Y42" s="60">
        <v>-12.19</v>
      </c>
      <c r="Z42" s="61">
        <v>39619283</v>
      </c>
    </row>
    <row r="43" spans="1:26" ht="13.5">
      <c r="A43" s="57" t="s">
        <v>59</v>
      </c>
      <c r="B43" s="18">
        <v>-11798521</v>
      </c>
      <c r="C43" s="18">
        <v>0</v>
      </c>
      <c r="D43" s="58">
        <v>-17652113</v>
      </c>
      <c r="E43" s="59">
        <v>-17652113</v>
      </c>
      <c r="F43" s="59">
        <v>-3477290</v>
      </c>
      <c r="G43" s="59">
        <v>-1915324</v>
      </c>
      <c r="H43" s="59">
        <v>-2004309</v>
      </c>
      <c r="I43" s="59">
        <v>-7396923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-7396923</v>
      </c>
      <c r="W43" s="59">
        <v>-6032653</v>
      </c>
      <c r="X43" s="59">
        <v>-1364270</v>
      </c>
      <c r="Y43" s="60">
        <v>22.61</v>
      </c>
      <c r="Z43" s="61">
        <v>-17652113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6904717</v>
      </c>
      <c r="C45" s="21">
        <v>0</v>
      </c>
      <c r="D45" s="98">
        <v>33125382</v>
      </c>
      <c r="E45" s="99">
        <v>33125382</v>
      </c>
      <c r="F45" s="99">
        <v>81089650</v>
      </c>
      <c r="G45" s="99">
        <v>64028744</v>
      </c>
      <c r="H45" s="99">
        <v>39618131</v>
      </c>
      <c r="I45" s="99">
        <v>39618131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39618131</v>
      </c>
      <c r="W45" s="99">
        <v>50802298</v>
      </c>
      <c r="X45" s="99">
        <v>-11184167</v>
      </c>
      <c r="Y45" s="100">
        <v>-22.02</v>
      </c>
      <c r="Z45" s="101">
        <v>33125382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516135</v>
      </c>
      <c r="C49" s="51">
        <v>0</v>
      </c>
      <c r="D49" s="128">
        <v>458866</v>
      </c>
      <c r="E49" s="53">
        <v>478905</v>
      </c>
      <c r="F49" s="53">
        <v>0</v>
      </c>
      <c r="G49" s="53">
        <v>0</v>
      </c>
      <c r="H49" s="53">
        <v>0</v>
      </c>
      <c r="I49" s="53">
        <v>560900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1454525</v>
      </c>
      <c r="W49" s="53">
        <v>0</v>
      </c>
      <c r="X49" s="53">
        <v>0</v>
      </c>
      <c r="Y49" s="53">
        <v>0</v>
      </c>
      <c r="Z49" s="129">
        <v>3469331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-39746233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-39746233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95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100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102</v>
      </c>
      <c r="B76" s="31"/>
      <c r="C76" s="31"/>
      <c r="D76" s="32"/>
      <c r="E76" s="33"/>
      <c r="F76" s="33">
        <v>633939</v>
      </c>
      <c r="G76" s="33">
        <v>668486</v>
      </c>
      <c r="H76" s="33">
        <v>791953</v>
      </c>
      <c r="I76" s="33">
        <v>2094378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2094378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>
        <v>633939</v>
      </c>
      <c r="G78" s="20">
        <v>668486</v>
      </c>
      <c r="H78" s="20">
        <v>791953</v>
      </c>
      <c r="I78" s="20">
        <v>2094378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2094378</v>
      </c>
      <c r="W78" s="20"/>
      <c r="X78" s="20"/>
      <c r="Y78" s="19"/>
      <c r="Z78" s="22"/>
    </row>
    <row r="79" spans="1:26" ht="13.5" hidden="1">
      <c r="A79" s="38" t="s">
        <v>95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99</v>
      </c>
      <c r="B83" s="18"/>
      <c r="C83" s="18"/>
      <c r="D83" s="19"/>
      <c r="E83" s="20"/>
      <c r="F83" s="20">
        <v>633939</v>
      </c>
      <c r="G83" s="20">
        <v>668486</v>
      </c>
      <c r="H83" s="20">
        <v>791953</v>
      </c>
      <c r="I83" s="20">
        <v>2094378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2094378</v>
      </c>
      <c r="W83" s="20"/>
      <c r="X83" s="20"/>
      <c r="Y83" s="19"/>
      <c r="Z83" s="22"/>
    </row>
    <row r="84" spans="1:26" ht="13.5" hidden="1">
      <c r="A84" s="39" t="s">
        <v>100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272542224</v>
      </c>
      <c r="C5" s="18">
        <v>0</v>
      </c>
      <c r="D5" s="58">
        <v>305109133</v>
      </c>
      <c r="E5" s="59">
        <v>305109133</v>
      </c>
      <c r="F5" s="59">
        <v>24326807</v>
      </c>
      <c r="G5" s="59">
        <v>24449266</v>
      </c>
      <c r="H5" s="59">
        <v>24284942</v>
      </c>
      <c r="I5" s="59">
        <v>73061015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73061015</v>
      </c>
      <c r="W5" s="59">
        <v>76277283</v>
      </c>
      <c r="X5" s="59">
        <v>-3216268</v>
      </c>
      <c r="Y5" s="60">
        <v>-4.22</v>
      </c>
      <c r="Z5" s="61">
        <v>305109133</v>
      </c>
    </row>
    <row r="6" spans="1:26" ht="13.5">
      <c r="A6" s="57" t="s">
        <v>32</v>
      </c>
      <c r="B6" s="18">
        <v>1095736718</v>
      </c>
      <c r="C6" s="18">
        <v>0</v>
      </c>
      <c r="D6" s="58">
        <v>1226997625</v>
      </c>
      <c r="E6" s="59">
        <v>1226997625</v>
      </c>
      <c r="F6" s="59">
        <v>96985537</v>
      </c>
      <c r="G6" s="59">
        <v>101780664</v>
      </c>
      <c r="H6" s="59">
        <v>102325706</v>
      </c>
      <c r="I6" s="59">
        <v>301091907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301091907</v>
      </c>
      <c r="W6" s="59">
        <v>306749406</v>
      </c>
      <c r="X6" s="59">
        <v>-5657499</v>
      </c>
      <c r="Y6" s="60">
        <v>-1.84</v>
      </c>
      <c r="Z6" s="61">
        <v>1226997625</v>
      </c>
    </row>
    <row r="7" spans="1:26" ht="13.5">
      <c r="A7" s="57" t="s">
        <v>33</v>
      </c>
      <c r="B7" s="18">
        <v>13598026</v>
      </c>
      <c r="C7" s="18">
        <v>0</v>
      </c>
      <c r="D7" s="58">
        <v>1000000</v>
      </c>
      <c r="E7" s="59">
        <v>1000000</v>
      </c>
      <c r="F7" s="59">
        <v>0</v>
      </c>
      <c r="G7" s="59">
        <v>265773</v>
      </c>
      <c r="H7" s="59">
        <v>269645</v>
      </c>
      <c r="I7" s="59">
        <v>535418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535418</v>
      </c>
      <c r="W7" s="59">
        <v>250000</v>
      </c>
      <c r="X7" s="59">
        <v>285418</v>
      </c>
      <c r="Y7" s="60">
        <v>114.17</v>
      </c>
      <c r="Z7" s="61">
        <v>1000000</v>
      </c>
    </row>
    <row r="8" spans="1:26" ht="13.5">
      <c r="A8" s="57" t="s">
        <v>34</v>
      </c>
      <c r="B8" s="18">
        <v>227488369</v>
      </c>
      <c r="C8" s="18">
        <v>0</v>
      </c>
      <c r="D8" s="58">
        <v>234461334</v>
      </c>
      <c r="E8" s="59">
        <v>234461334</v>
      </c>
      <c r="F8" s="59">
        <v>92621000</v>
      </c>
      <c r="G8" s="59">
        <v>1661847</v>
      </c>
      <c r="H8" s="59">
        <v>25080</v>
      </c>
      <c r="I8" s="59">
        <v>94307927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94307927</v>
      </c>
      <c r="W8" s="59">
        <v>58615334</v>
      </c>
      <c r="X8" s="59">
        <v>35692593</v>
      </c>
      <c r="Y8" s="60">
        <v>60.89</v>
      </c>
      <c r="Z8" s="61">
        <v>234461334</v>
      </c>
    </row>
    <row r="9" spans="1:26" ht="13.5">
      <c r="A9" s="57" t="s">
        <v>35</v>
      </c>
      <c r="B9" s="18">
        <v>145967847</v>
      </c>
      <c r="C9" s="18">
        <v>0</v>
      </c>
      <c r="D9" s="58">
        <v>90495550</v>
      </c>
      <c r="E9" s="59">
        <v>90495550</v>
      </c>
      <c r="F9" s="59">
        <v>14013607</v>
      </c>
      <c r="G9" s="59">
        <v>3460879</v>
      </c>
      <c r="H9" s="59">
        <v>6709958</v>
      </c>
      <c r="I9" s="59">
        <v>24184444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24184444</v>
      </c>
      <c r="W9" s="59">
        <v>22623888</v>
      </c>
      <c r="X9" s="59">
        <v>1560556</v>
      </c>
      <c r="Y9" s="60">
        <v>6.9</v>
      </c>
      <c r="Z9" s="61">
        <v>90495550</v>
      </c>
    </row>
    <row r="10" spans="1:26" ht="25.5">
      <c r="A10" s="62" t="s">
        <v>87</v>
      </c>
      <c r="B10" s="63">
        <f>SUM(B5:B9)</f>
        <v>1755333184</v>
      </c>
      <c r="C10" s="63">
        <f>SUM(C5:C9)</f>
        <v>0</v>
      </c>
      <c r="D10" s="64">
        <f aca="true" t="shared" si="0" ref="D10:Z10">SUM(D5:D9)</f>
        <v>1858063642</v>
      </c>
      <c r="E10" s="65">
        <f t="shared" si="0"/>
        <v>1858063642</v>
      </c>
      <c r="F10" s="65">
        <f t="shared" si="0"/>
        <v>227946951</v>
      </c>
      <c r="G10" s="65">
        <f t="shared" si="0"/>
        <v>131618429</v>
      </c>
      <c r="H10" s="65">
        <f t="shared" si="0"/>
        <v>133615331</v>
      </c>
      <c r="I10" s="65">
        <f t="shared" si="0"/>
        <v>493180711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493180711</v>
      </c>
      <c r="W10" s="65">
        <f t="shared" si="0"/>
        <v>464515911</v>
      </c>
      <c r="X10" s="65">
        <f t="shared" si="0"/>
        <v>28664800</v>
      </c>
      <c r="Y10" s="66">
        <f>+IF(W10&lt;&gt;0,(X10/W10)*100,0)</f>
        <v>6.1708973409093835</v>
      </c>
      <c r="Z10" s="67">
        <f t="shared" si="0"/>
        <v>1858063642</v>
      </c>
    </row>
    <row r="11" spans="1:26" ht="13.5">
      <c r="A11" s="57" t="s">
        <v>36</v>
      </c>
      <c r="B11" s="18">
        <v>437997091</v>
      </c>
      <c r="C11" s="18">
        <v>0</v>
      </c>
      <c r="D11" s="58">
        <v>512967798</v>
      </c>
      <c r="E11" s="59">
        <v>512967798</v>
      </c>
      <c r="F11" s="59">
        <v>38297841</v>
      </c>
      <c r="G11" s="59">
        <v>39685517</v>
      </c>
      <c r="H11" s="59">
        <v>40570421</v>
      </c>
      <c r="I11" s="59">
        <v>118553779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118553779</v>
      </c>
      <c r="W11" s="59">
        <v>128241950</v>
      </c>
      <c r="X11" s="59">
        <v>-9688171</v>
      </c>
      <c r="Y11" s="60">
        <v>-7.55</v>
      </c>
      <c r="Z11" s="61">
        <v>512967798</v>
      </c>
    </row>
    <row r="12" spans="1:26" ht="13.5">
      <c r="A12" s="57" t="s">
        <v>37</v>
      </c>
      <c r="B12" s="18">
        <v>19019067</v>
      </c>
      <c r="C12" s="18">
        <v>0</v>
      </c>
      <c r="D12" s="58">
        <v>22056437</v>
      </c>
      <c r="E12" s="59">
        <v>22056437</v>
      </c>
      <c r="F12" s="59">
        <v>1580018</v>
      </c>
      <c r="G12" s="59">
        <v>1615921</v>
      </c>
      <c r="H12" s="59">
        <v>1597162</v>
      </c>
      <c r="I12" s="59">
        <v>4793101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4793101</v>
      </c>
      <c r="W12" s="59">
        <v>5514109</v>
      </c>
      <c r="X12" s="59">
        <v>-721008</v>
      </c>
      <c r="Y12" s="60">
        <v>-13.08</v>
      </c>
      <c r="Z12" s="61">
        <v>22056437</v>
      </c>
    </row>
    <row r="13" spans="1:26" ht="13.5">
      <c r="A13" s="57" t="s">
        <v>88</v>
      </c>
      <c r="B13" s="18">
        <v>242357412</v>
      </c>
      <c r="C13" s="18">
        <v>0</v>
      </c>
      <c r="D13" s="58">
        <v>251615221</v>
      </c>
      <c r="E13" s="59">
        <v>251615221</v>
      </c>
      <c r="F13" s="59">
        <v>17531153</v>
      </c>
      <c r="G13" s="59">
        <v>57416278</v>
      </c>
      <c r="H13" s="59">
        <v>37337376</v>
      </c>
      <c r="I13" s="59">
        <v>112284807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112284807</v>
      </c>
      <c r="W13" s="59">
        <v>62903805</v>
      </c>
      <c r="X13" s="59">
        <v>49381002</v>
      </c>
      <c r="Y13" s="60">
        <v>78.5</v>
      </c>
      <c r="Z13" s="61">
        <v>251615221</v>
      </c>
    </row>
    <row r="14" spans="1:26" ht="13.5">
      <c r="A14" s="57" t="s">
        <v>38</v>
      </c>
      <c r="B14" s="18">
        <v>45072267</v>
      </c>
      <c r="C14" s="18">
        <v>0</v>
      </c>
      <c r="D14" s="58">
        <v>39487588</v>
      </c>
      <c r="E14" s="59">
        <v>39487588</v>
      </c>
      <c r="F14" s="59">
        <v>2742701</v>
      </c>
      <c r="G14" s="59">
        <v>2159727</v>
      </c>
      <c r="H14" s="59">
        <v>8932548</v>
      </c>
      <c r="I14" s="59">
        <v>13834976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13834976</v>
      </c>
      <c r="W14" s="59">
        <v>9871897</v>
      </c>
      <c r="X14" s="59">
        <v>3963079</v>
      </c>
      <c r="Y14" s="60">
        <v>40.15</v>
      </c>
      <c r="Z14" s="61">
        <v>39487588</v>
      </c>
    </row>
    <row r="15" spans="1:26" ht="13.5">
      <c r="A15" s="57" t="s">
        <v>39</v>
      </c>
      <c r="B15" s="18">
        <v>607052115</v>
      </c>
      <c r="C15" s="18">
        <v>0</v>
      </c>
      <c r="D15" s="58">
        <v>683805306</v>
      </c>
      <c r="E15" s="59">
        <v>683805306</v>
      </c>
      <c r="F15" s="59">
        <v>75491753</v>
      </c>
      <c r="G15" s="59">
        <v>74027089</v>
      </c>
      <c r="H15" s="59">
        <v>55062768</v>
      </c>
      <c r="I15" s="59">
        <v>204581610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204581610</v>
      </c>
      <c r="W15" s="59">
        <v>170951327</v>
      </c>
      <c r="X15" s="59">
        <v>33630283</v>
      </c>
      <c r="Y15" s="60">
        <v>19.67</v>
      </c>
      <c r="Z15" s="61">
        <v>683805306</v>
      </c>
    </row>
    <row r="16" spans="1:26" ht="13.5">
      <c r="A16" s="68" t="s">
        <v>40</v>
      </c>
      <c r="B16" s="18">
        <v>32509879</v>
      </c>
      <c r="C16" s="18">
        <v>0</v>
      </c>
      <c r="D16" s="58">
        <v>37052684</v>
      </c>
      <c r="E16" s="59">
        <v>37052684</v>
      </c>
      <c r="F16" s="59">
        <v>1539699</v>
      </c>
      <c r="G16" s="59">
        <v>2966267</v>
      </c>
      <c r="H16" s="59">
        <v>2568353</v>
      </c>
      <c r="I16" s="59">
        <v>7074319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7074319</v>
      </c>
      <c r="W16" s="59">
        <v>9263171</v>
      </c>
      <c r="X16" s="59">
        <v>-2188852</v>
      </c>
      <c r="Y16" s="60">
        <v>-23.63</v>
      </c>
      <c r="Z16" s="61">
        <v>37052684</v>
      </c>
    </row>
    <row r="17" spans="1:26" ht="13.5">
      <c r="A17" s="57" t="s">
        <v>41</v>
      </c>
      <c r="B17" s="18">
        <v>526204707</v>
      </c>
      <c r="C17" s="18">
        <v>0</v>
      </c>
      <c r="D17" s="58">
        <v>554648989</v>
      </c>
      <c r="E17" s="59">
        <v>554648989</v>
      </c>
      <c r="F17" s="59">
        <v>18332463</v>
      </c>
      <c r="G17" s="59">
        <v>29051188</v>
      </c>
      <c r="H17" s="59">
        <v>43592645</v>
      </c>
      <c r="I17" s="59">
        <v>90976296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90976296</v>
      </c>
      <c r="W17" s="59">
        <v>138662247</v>
      </c>
      <c r="X17" s="59">
        <v>-47685951</v>
      </c>
      <c r="Y17" s="60">
        <v>-34.39</v>
      </c>
      <c r="Z17" s="61">
        <v>554648989</v>
      </c>
    </row>
    <row r="18" spans="1:26" ht="13.5">
      <c r="A18" s="69" t="s">
        <v>42</v>
      </c>
      <c r="B18" s="70">
        <f>SUM(B11:B17)</f>
        <v>1910212538</v>
      </c>
      <c r="C18" s="70">
        <f>SUM(C11:C17)</f>
        <v>0</v>
      </c>
      <c r="D18" s="71">
        <f aca="true" t="shared" si="1" ref="D18:Z18">SUM(D11:D17)</f>
        <v>2101634023</v>
      </c>
      <c r="E18" s="72">
        <f t="shared" si="1"/>
        <v>2101634023</v>
      </c>
      <c r="F18" s="72">
        <f t="shared" si="1"/>
        <v>155515628</v>
      </c>
      <c r="G18" s="72">
        <f t="shared" si="1"/>
        <v>206921987</v>
      </c>
      <c r="H18" s="72">
        <f t="shared" si="1"/>
        <v>189661273</v>
      </c>
      <c r="I18" s="72">
        <f t="shared" si="1"/>
        <v>552098888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552098888</v>
      </c>
      <c r="W18" s="72">
        <f t="shared" si="1"/>
        <v>525408506</v>
      </c>
      <c r="X18" s="72">
        <f t="shared" si="1"/>
        <v>26690382</v>
      </c>
      <c r="Y18" s="66">
        <f>+IF(W18&lt;&gt;0,(X18/W18)*100,0)</f>
        <v>5.079929558658496</v>
      </c>
      <c r="Z18" s="73">
        <f t="shared" si="1"/>
        <v>2101634023</v>
      </c>
    </row>
    <row r="19" spans="1:26" ht="13.5">
      <c r="A19" s="69" t="s">
        <v>43</v>
      </c>
      <c r="B19" s="74">
        <f>+B10-B18</f>
        <v>-154879354</v>
      </c>
      <c r="C19" s="74">
        <f>+C10-C18</f>
        <v>0</v>
      </c>
      <c r="D19" s="75">
        <f aca="true" t="shared" si="2" ref="D19:Z19">+D10-D18</f>
        <v>-243570381</v>
      </c>
      <c r="E19" s="76">
        <f t="shared" si="2"/>
        <v>-243570381</v>
      </c>
      <c r="F19" s="76">
        <f t="shared" si="2"/>
        <v>72431323</v>
      </c>
      <c r="G19" s="76">
        <f t="shared" si="2"/>
        <v>-75303558</v>
      </c>
      <c r="H19" s="76">
        <f t="shared" si="2"/>
        <v>-56045942</v>
      </c>
      <c r="I19" s="76">
        <f t="shared" si="2"/>
        <v>-58918177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-58918177</v>
      </c>
      <c r="W19" s="76">
        <f>IF(E10=E18,0,W10-W18)</f>
        <v>-60892595</v>
      </c>
      <c r="X19" s="76">
        <f t="shared" si="2"/>
        <v>1974418</v>
      </c>
      <c r="Y19" s="77">
        <f>+IF(W19&lt;&gt;0,(X19/W19)*100,0)</f>
        <v>-3.242459941147195</v>
      </c>
      <c r="Z19" s="78">
        <f t="shared" si="2"/>
        <v>-243570381</v>
      </c>
    </row>
    <row r="20" spans="1:26" ht="13.5">
      <c r="A20" s="57" t="s">
        <v>44</v>
      </c>
      <c r="B20" s="18">
        <v>122698959</v>
      </c>
      <c r="C20" s="18">
        <v>0</v>
      </c>
      <c r="D20" s="58">
        <v>106717962</v>
      </c>
      <c r="E20" s="59">
        <v>106717962</v>
      </c>
      <c r="F20" s="59">
        <v>0</v>
      </c>
      <c r="G20" s="59">
        <v>9354646</v>
      </c>
      <c r="H20" s="59">
        <v>0</v>
      </c>
      <c r="I20" s="59">
        <v>9354646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9354646</v>
      </c>
      <c r="W20" s="59">
        <v>26679491</v>
      </c>
      <c r="X20" s="59">
        <v>-17324845</v>
      </c>
      <c r="Y20" s="60">
        <v>-64.94</v>
      </c>
      <c r="Z20" s="61">
        <v>106717962</v>
      </c>
    </row>
    <row r="21" spans="1:26" ht="13.5">
      <c r="A21" s="57" t="s">
        <v>89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90</v>
      </c>
      <c r="B22" s="85">
        <f>SUM(B19:B21)</f>
        <v>-32180395</v>
      </c>
      <c r="C22" s="85">
        <f>SUM(C19:C21)</f>
        <v>0</v>
      </c>
      <c r="D22" s="86">
        <f aca="true" t="shared" si="3" ref="D22:Z22">SUM(D19:D21)</f>
        <v>-136852419</v>
      </c>
      <c r="E22" s="87">
        <f t="shared" si="3"/>
        <v>-136852419</v>
      </c>
      <c r="F22" s="87">
        <f t="shared" si="3"/>
        <v>72431323</v>
      </c>
      <c r="G22" s="87">
        <f t="shared" si="3"/>
        <v>-65948912</v>
      </c>
      <c r="H22" s="87">
        <f t="shared" si="3"/>
        <v>-56045942</v>
      </c>
      <c r="I22" s="87">
        <f t="shared" si="3"/>
        <v>-49563531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-49563531</v>
      </c>
      <c r="W22" s="87">
        <f t="shared" si="3"/>
        <v>-34213104</v>
      </c>
      <c r="X22" s="87">
        <f t="shared" si="3"/>
        <v>-15350427</v>
      </c>
      <c r="Y22" s="88">
        <f>+IF(W22&lt;&gt;0,(X22/W22)*100,0)</f>
        <v>44.86709829076017</v>
      </c>
      <c r="Z22" s="89">
        <f t="shared" si="3"/>
        <v>-136852419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-32180395</v>
      </c>
      <c r="C24" s="74">
        <f>SUM(C22:C23)</f>
        <v>0</v>
      </c>
      <c r="D24" s="75">
        <f aca="true" t="shared" si="4" ref="D24:Z24">SUM(D22:D23)</f>
        <v>-136852419</v>
      </c>
      <c r="E24" s="76">
        <f t="shared" si="4"/>
        <v>-136852419</v>
      </c>
      <c r="F24" s="76">
        <f t="shared" si="4"/>
        <v>72431323</v>
      </c>
      <c r="G24" s="76">
        <f t="shared" si="4"/>
        <v>-65948912</v>
      </c>
      <c r="H24" s="76">
        <f t="shared" si="4"/>
        <v>-56045942</v>
      </c>
      <c r="I24" s="76">
        <f t="shared" si="4"/>
        <v>-49563531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-49563531</v>
      </c>
      <c r="W24" s="76">
        <f t="shared" si="4"/>
        <v>-34213104</v>
      </c>
      <c r="X24" s="76">
        <f t="shared" si="4"/>
        <v>-15350427</v>
      </c>
      <c r="Y24" s="77">
        <f>+IF(W24&lt;&gt;0,(X24/W24)*100,0)</f>
        <v>44.86709829076017</v>
      </c>
      <c r="Z24" s="78">
        <f t="shared" si="4"/>
        <v>-136852419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331533135</v>
      </c>
      <c r="C27" s="21">
        <v>0</v>
      </c>
      <c r="D27" s="98">
        <v>220581836</v>
      </c>
      <c r="E27" s="99">
        <v>220581836</v>
      </c>
      <c r="F27" s="99">
        <v>0</v>
      </c>
      <c r="G27" s="99">
        <v>9558221</v>
      </c>
      <c r="H27" s="99">
        <v>14748331</v>
      </c>
      <c r="I27" s="99">
        <v>24306552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24306552</v>
      </c>
      <c r="W27" s="99">
        <v>55145459</v>
      </c>
      <c r="X27" s="99">
        <v>-30838907</v>
      </c>
      <c r="Y27" s="100">
        <v>-55.92</v>
      </c>
      <c r="Z27" s="101">
        <v>220581836</v>
      </c>
    </row>
    <row r="28" spans="1:26" ht="13.5">
      <c r="A28" s="102" t="s">
        <v>44</v>
      </c>
      <c r="B28" s="18">
        <v>129695360</v>
      </c>
      <c r="C28" s="18">
        <v>0</v>
      </c>
      <c r="D28" s="58">
        <v>106717962</v>
      </c>
      <c r="E28" s="59">
        <v>106717962</v>
      </c>
      <c r="F28" s="59">
        <v>0</v>
      </c>
      <c r="G28" s="59">
        <v>9354646</v>
      </c>
      <c r="H28" s="59">
        <v>4291347</v>
      </c>
      <c r="I28" s="59">
        <v>13645993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13645993</v>
      </c>
      <c r="W28" s="59">
        <v>26679491</v>
      </c>
      <c r="X28" s="59">
        <v>-13033498</v>
      </c>
      <c r="Y28" s="60">
        <v>-48.85</v>
      </c>
      <c r="Z28" s="61">
        <v>106717962</v>
      </c>
    </row>
    <row r="29" spans="1:26" ht="13.5">
      <c r="A29" s="57" t="s">
        <v>92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162712248</v>
      </c>
      <c r="C30" s="18">
        <v>0</v>
      </c>
      <c r="D30" s="58">
        <v>14731874</v>
      </c>
      <c r="E30" s="59">
        <v>14731874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3682969</v>
      </c>
      <c r="X30" s="59">
        <v>-3682969</v>
      </c>
      <c r="Y30" s="60">
        <v>-100</v>
      </c>
      <c r="Z30" s="61">
        <v>14731874</v>
      </c>
    </row>
    <row r="31" spans="1:26" ht="13.5">
      <c r="A31" s="57" t="s">
        <v>49</v>
      </c>
      <c r="B31" s="18">
        <v>39125527</v>
      </c>
      <c r="C31" s="18">
        <v>0</v>
      </c>
      <c r="D31" s="58">
        <v>99132000</v>
      </c>
      <c r="E31" s="59">
        <v>99132000</v>
      </c>
      <c r="F31" s="59">
        <v>0</v>
      </c>
      <c r="G31" s="59">
        <v>203575</v>
      </c>
      <c r="H31" s="59">
        <v>10456984</v>
      </c>
      <c r="I31" s="59">
        <v>10660559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10660559</v>
      </c>
      <c r="W31" s="59">
        <v>24783000</v>
      </c>
      <c r="X31" s="59">
        <v>-14122441</v>
      </c>
      <c r="Y31" s="60">
        <v>-56.98</v>
      </c>
      <c r="Z31" s="61">
        <v>99132000</v>
      </c>
    </row>
    <row r="32" spans="1:26" ht="13.5">
      <c r="A32" s="69" t="s">
        <v>50</v>
      </c>
      <c r="B32" s="21">
        <f>SUM(B28:B31)</f>
        <v>331533135</v>
      </c>
      <c r="C32" s="21">
        <f>SUM(C28:C31)</f>
        <v>0</v>
      </c>
      <c r="D32" s="98">
        <f aca="true" t="shared" si="5" ref="D32:Z32">SUM(D28:D31)</f>
        <v>220581836</v>
      </c>
      <c r="E32" s="99">
        <f t="shared" si="5"/>
        <v>220581836</v>
      </c>
      <c r="F32" s="99">
        <f t="shared" si="5"/>
        <v>0</v>
      </c>
      <c r="G32" s="99">
        <f t="shared" si="5"/>
        <v>9558221</v>
      </c>
      <c r="H32" s="99">
        <f t="shared" si="5"/>
        <v>14748331</v>
      </c>
      <c r="I32" s="99">
        <f t="shared" si="5"/>
        <v>24306552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24306552</v>
      </c>
      <c r="W32" s="99">
        <f t="shared" si="5"/>
        <v>55145460</v>
      </c>
      <c r="X32" s="99">
        <f t="shared" si="5"/>
        <v>-30838908</v>
      </c>
      <c r="Y32" s="100">
        <f>+IF(W32&lt;&gt;0,(X32/W32)*100,0)</f>
        <v>-55.92284115501076</v>
      </c>
      <c r="Z32" s="101">
        <f t="shared" si="5"/>
        <v>220581836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540852199</v>
      </c>
      <c r="C35" s="18">
        <v>0</v>
      </c>
      <c r="D35" s="58">
        <v>404345155</v>
      </c>
      <c r="E35" s="59">
        <v>404345155</v>
      </c>
      <c r="F35" s="59">
        <v>223553085</v>
      </c>
      <c r="G35" s="59">
        <v>232088121</v>
      </c>
      <c r="H35" s="59">
        <v>110947346</v>
      </c>
      <c r="I35" s="59">
        <v>110947346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110947346</v>
      </c>
      <c r="W35" s="59">
        <v>101086289</v>
      </c>
      <c r="X35" s="59">
        <v>9861057</v>
      </c>
      <c r="Y35" s="60">
        <v>9.76</v>
      </c>
      <c r="Z35" s="61">
        <v>404345155</v>
      </c>
    </row>
    <row r="36" spans="1:26" ht="13.5">
      <c r="A36" s="57" t="s">
        <v>53</v>
      </c>
      <c r="B36" s="18">
        <v>5808545294</v>
      </c>
      <c r="C36" s="18">
        <v>0</v>
      </c>
      <c r="D36" s="58">
        <v>5942623786</v>
      </c>
      <c r="E36" s="59">
        <v>5942623786</v>
      </c>
      <c r="F36" s="59">
        <v>471447350</v>
      </c>
      <c r="G36" s="59">
        <v>496714075</v>
      </c>
      <c r="H36" s="59">
        <v>5832171081</v>
      </c>
      <c r="I36" s="59">
        <v>5832171081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5832171081</v>
      </c>
      <c r="W36" s="59">
        <v>1485655947</v>
      </c>
      <c r="X36" s="59">
        <v>4346515134</v>
      </c>
      <c r="Y36" s="60">
        <v>292.57</v>
      </c>
      <c r="Z36" s="61">
        <v>5942623786</v>
      </c>
    </row>
    <row r="37" spans="1:26" ht="13.5">
      <c r="A37" s="57" t="s">
        <v>54</v>
      </c>
      <c r="B37" s="18">
        <v>575614930</v>
      </c>
      <c r="C37" s="18">
        <v>0</v>
      </c>
      <c r="D37" s="58">
        <v>551019970</v>
      </c>
      <c r="E37" s="59">
        <v>551019970</v>
      </c>
      <c r="F37" s="59">
        <v>31837977</v>
      </c>
      <c r="G37" s="59">
        <v>48781705</v>
      </c>
      <c r="H37" s="59">
        <v>-2779599</v>
      </c>
      <c r="I37" s="59">
        <v>-2779599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-2779599</v>
      </c>
      <c r="W37" s="59">
        <v>137754993</v>
      </c>
      <c r="X37" s="59">
        <v>-140534592</v>
      </c>
      <c r="Y37" s="60">
        <v>-102.02</v>
      </c>
      <c r="Z37" s="61">
        <v>551019970</v>
      </c>
    </row>
    <row r="38" spans="1:26" ht="13.5">
      <c r="A38" s="57" t="s">
        <v>55</v>
      </c>
      <c r="B38" s="18">
        <v>525131900</v>
      </c>
      <c r="C38" s="18">
        <v>0</v>
      </c>
      <c r="D38" s="58">
        <v>512075940</v>
      </c>
      <c r="E38" s="59">
        <v>512075940</v>
      </c>
      <c r="F38" s="59">
        <v>41011069</v>
      </c>
      <c r="G38" s="59">
        <v>42672995</v>
      </c>
      <c r="H38" s="59">
        <v>339149105</v>
      </c>
      <c r="I38" s="59">
        <v>339149105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339149105</v>
      </c>
      <c r="W38" s="59">
        <v>128018985</v>
      </c>
      <c r="X38" s="59">
        <v>211130120</v>
      </c>
      <c r="Y38" s="60">
        <v>164.92</v>
      </c>
      <c r="Z38" s="61">
        <v>512075940</v>
      </c>
    </row>
    <row r="39" spans="1:26" ht="13.5">
      <c r="A39" s="57" t="s">
        <v>56</v>
      </c>
      <c r="B39" s="18">
        <v>5248650663</v>
      </c>
      <c r="C39" s="18">
        <v>0</v>
      </c>
      <c r="D39" s="58">
        <v>5283873030</v>
      </c>
      <c r="E39" s="59">
        <v>5283873030</v>
      </c>
      <c r="F39" s="59">
        <v>622151387</v>
      </c>
      <c r="G39" s="59">
        <v>637347498</v>
      </c>
      <c r="H39" s="59">
        <v>5606748921</v>
      </c>
      <c r="I39" s="59">
        <v>5606748921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5606748921</v>
      </c>
      <c r="W39" s="59">
        <v>1320968258</v>
      </c>
      <c r="X39" s="59">
        <v>4285780663</v>
      </c>
      <c r="Y39" s="60">
        <v>324.44</v>
      </c>
      <c r="Z39" s="61">
        <v>5283873030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185153543</v>
      </c>
      <c r="C42" s="18">
        <v>0</v>
      </c>
      <c r="D42" s="58">
        <v>199976927</v>
      </c>
      <c r="E42" s="59">
        <v>199976927</v>
      </c>
      <c r="F42" s="59">
        <v>52241230</v>
      </c>
      <c r="G42" s="59">
        <v>31785534</v>
      </c>
      <c r="H42" s="59">
        <v>-819905</v>
      </c>
      <c r="I42" s="59">
        <v>83206859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83206859</v>
      </c>
      <c r="W42" s="59">
        <v>100211946</v>
      </c>
      <c r="X42" s="59">
        <v>-17005087</v>
      </c>
      <c r="Y42" s="60">
        <v>-16.97</v>
      </c>
      <c r="Z42" s="61">
        <v>199976927</v>
      </c>
    </row>
    <row r="43" spans="1:26" ht="13.5">
      <c r="A43" s="57" t="s">
        <v>59</v>
      </c>
      <c r="B43" s="18">
        <v>-311113093</v>
      </c>
      <c r="C43" s="18">
        <v>0</v>
      </c>
      <c r="D43" s="58">
        <v>-220581032</v>
      </c>
      <c r="E43" s="59">
        <v>-220581032</v>
      </c>
      <c r="F43" s="59">
        <v>-31639724</v>
      </c>
      <c r="G43" s="59">
        <v>-23051230</v>
      </c>
      <c r="H43" s="59">
        <v>-9684659</v>
      </c>
      <c r="I43" s="59">
        <v>-64375613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-64375613</v>
      </c>
      <c r="W43" s="59">
        <v>-62569875</v>
      </c>
      <c r="X43" s="59">
        <v>-1805738</v>
      </c>
      <c r="Y43" s="60">
        <v>2.89</v>
      </c>
      <c r="Z43" s="61">
        <v>-220581032</v>
      </c>
    </row>
    <row r="44" spans="1:26" ht="13.5">
      <c r="A44" s="57" t="s">
        <v>60</v>
      </c>
      <c r="B44" s="18">
        <v>172276762</v>
      </c>
      <c r="C44" s="18">
        <v>0</v>
      </c>
      <c r="D44" s="58">
        <v>-23326968</v>
      </c>
      <c r="E44" s="59">
        <v>-23326968</v>
      </c>
      <c r="F44" s="59">
        <v>-1893099</v>
      </c>
      <c r="G44" s="59">
        <v>-2132376</v>
      </c>
      <c r="H44" s="59">
        <v>-1522261</v>
      </c>
      <c r="I44" s="59">
        <v>-5547736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-5547736</v>
      </c>
      <c r="W44" s="59">
        <v>-5951719</v>
      </c>
      <c r="X44" s="59">
        <v>403983</v>
      </c>
      <c r="Y44" s="60">
        <v>-6.79</v>
      </c>
      <c r="Z44" s="61">
        <v>-23326968</v>
      </c>
    </row>
    <row r="45" spans="1:26" ht="13.5">
      <c r="A45" s="69" t="s">
        <v>61</v>
      </c>
      <c r="B45" s="21">
        <v>90092500</v>
      </c>
      <c r="C45" s="21">
        <v>0</v>
      </c>
      <c r="D45" s="98">
        <v>22723382</v>
      </c>
      <c r="E45" s="99">
        <v>22723382</v>
      </c>
      <c r="F45" s="99">
        <v>86285688</v>
      </c>
      <c r="G45" s="99">
        <v>92887616</v>
      </c>
      <c r="H45" s="99">
        <v>80860791</v>
      </c>
      <c r="I45" s="99">
        <v>80860791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80860791</v>
      </c>
      <c r="W45" s="99">
        <v>98344807</v>
      </c>
      <c r="X45" s="99">
        <v>-17484016</v>
      </c>
      <c r="Y45" s="100">
        <v>-17.78</v>
      </c>
      <c r="Z45" s="101">
        <v>22723382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93</v>
      </c>
      <c r="B47" s="114" t="s">
        <v>78</v>
      </c>
      <c r="C47" s="114"/>
      <c r="D47" s="115" t="s">
        <v>79</v>
      </c>
      <c r="E47" s="116" t="s">
        <v>80</v>
      </c>
      <c r="F47" s="117"/>
      <c r="G47" s="117"/>
      <c r="H47" s="117"/>
      <c r="I47" s="118" t="s">
        <v>81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82</v>
      </c>
      <c r="W47" s="118" t="s">
        <v>83</v>
      </c>
      <c r="X47" s="118" t="s">
        <v>84</v>
      </c>
      <c r="Y47" s="118" t="s">
        <v>85</v>
      </c>
      <c r="Z47" s="120" t="s">
        <v>86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257573613</v>
      </c>
      <c r="C49" s="51">
        <v>0</v>
      </c>
      <c r="D49" s="128">
        <v>16001819</v>
      </c>
      <c r="E49" s="53">
        <v>17523811</v>
      </c>
      <c r="F49" s="53">
        <v>0</v>
      </c>
      <c r="G49" s="53">
        <v>0</v>
      </c>
      <c r="H49" s="53">
        <v>0</v>
      </c>
      <c r="I49" s="53">
        <v>610644195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901743438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124367733</v>
      </c>
      <c r="C51" s="51">
        <v>0</v>
      </c>
      <c r="D51" s="128">
        <v>70184640</v>
      </c>
      <c r="E51" s="53">
        <v>2964236</v>
      </c>
      <c r="F51" s="53">
        <v>0</v>
      </c>
      <c r="G51" s="53">
        <v>0</v>
      </c>
      <c r="H51" s="53">
        <v>0</v>
      </c>
      <c r="I51" s="53">
        <v>1084077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2290</v>
      </c>
      <c r="W51" s="53">
        <v>0</v>
      </c>
      <c r="X51" s="53">
        <v>0</v>
      </c>
      <c r="Y51" s="53">
        <v>0</v>
      </c>
      <c r="Z51" s="129">
        <v>198602976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94</v>
      </c>
      <c r="B58" s="5">
        <f>IF(B67=0,0,+(B76/B67)*100)</f>
        <v>91.88186935747552</v>
      </c>
      <c r="C58" s="5">
        <f>IF(C67=0,0,+(C76/C67)*100)</f>
        <v>0</v>
      </c>
      <c r="D58" s="6">
        <f aca="true" t="shared" si="6" ref="D58:Z58">IF(D67=0,0,+(D76/D67)*100)</f>
        <v>97.41902312292528</v>
      </c>
      <c r="E58" s="7">
        <f t="shared" si="6"/>
        <v>97.41902312292528</v>
      </c>
      <c r="F58" s="7">
        <f t="shared" si="6"/>
        <v>107.64051534351846</v>
      </c>
      <c r="G58" s="7">
        <f t="shared" si="6"/>
        <v>95.72515714383285</v>
      </c>
      <c r="H58" s="7">
        <f t="shared" si="6"/>
        <v>99.18958406788317</v>
      </c>
      <c r="I58" s="7">
        <f t="shared" si="6"/>
        <v>100.76335167492148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100.76335167492148</v>
      </c>
      <c r="W58" s="7">
        <f t="shared" si="6"/>
        <v>119.05915811317776</v>
      </c>
      <c r="X58" s="7">
        <f t="shared" si="6"/>
        <v>0</v>
      </c>
      <c r="Y58" s="7">
        <f t="shared" si="6"/>
        <v>0</v>
      </c>
      <c r="Z58" s="8">
        <f t="shared" si="6"/>
        <v>97.41902312292528</v>
      </c>
    </row>
    <row r="59" spans="1:26" ht="13.5">
      <c r="A59" s="36" t="s">
        <v>31</v>
      </c>
      <c r="B59" s="9">
        <f aca="true" t="shared" si="7" ref="B59:Z66">IF(B68=0,0,+(B77/B68)*100)</f>
        <v>110.75347649617771</v>
      </c>
      <c r="C59" s="9">
        <f t="shared" si="7"/>
        <v>0</v>
      </c>
      <c r="D59" s="2">
        <f t="shared" si="7"/>
        <v>96.00000124164553</v>
      </c>
      <c r="E59" s="10">
        <f t="shared" si="7"/>
        <v>96.00000124164553</v>
      </c>
      <c r="F59" s="10">
        <f t="shared" si="7"/>
        <v>126.50276298077262</v>
      </c>
      <c r="G59" s="10">
        <f t="shared" si="7"/>
        <v>143.21130540278796</v>
      </c>
      <c r="H59" s="10">
        <f t="shared" si="7"/>
        <v>100</v>
      </c>
      <c r="I59" s="10">
        <f t="shared" si="7"/>
        <v>123.28481612252445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123.28481612252445</v>
      </c>
      <c r="W59" s="10">
        <f t="shared" si="7"/>
        <v>94.0000018415417</v>
      </c>
      <c r="X59" s="10">
        <f t="shared" si="7"/>
        <v>0</v>
      </c>
      <c r="Y59" s="10">
        <f t="shared" si="7"/>
        <v>0</v>
      </c>
      <c r="Z59" s="11">
        <f t="shared" si="7"/>
        <v>96.00000124164553</v>
      </c>
    </row>
    <row r="60" spans="1:26" ht="13.5">
      <c r="A60" s="37" t="s">
        <v>32</v>
      </c>
      <c r="B60" s="12">
        <f t="shared" si="7"/>
        <v>87.11126690563272</v>
      </c>
      <c r="C60" s="12">
        <f t="shared" si="7"/>
        <v>0</v>
      </c>
      <c r="D60" s="3">
        <f t="shared" si="7"/>
        <v>97.7311911259812</v>
      </c>
      <c r="E60" s="13">
        <f t="shared" si="7"/>
        <v>97.7311911259812</v>
      </c>
      <c r="F60" s="13">
        <f t="shared" si="7"/>
        <v>103.01264403990461</v>
      </c>
      <c r="G60" s="13">
        <f t="shared" si="7"/>
        <v>84.26744101413998</v>
      </c>
      <c r="H60" s="13">
        <f t="shared" si="7"/>
        <v>98.98727109686398</v>
      </c>
      <c r="I60" s="13">
        <f t="shared" si="7"/>
        <v>95.30802533327474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95.30802533327474</v>
      </c>
      <c r="W60" s="13">
        <f t="shared" si="7"/>
        <v>124.98914830824481</v>
      </c>
      <c r="X60" s="13">
        <f t="shared" si="7"/>
        <v>0</v>
      </c>
      <c r="Y60" s="13">
        <f t="shared" si="7"/>
        <v>0</v>
      </c>
      <c r="Z60" s="14">
        <f t="shared" si="7"/>
        <v>97.7311911259812</v>
      </c>
    </row>
    <row r="61" spans="1:26" ht="13.5">
      <c r="A61" s="38" t="s">
        <v>95</v>
      </c>
      <c r="B61" s="12">
        <f t="shared" si="7"/>
        <v>92.1978808364263</v>
      </c>
      <c r="C61" s="12">
        <f t="shared" si="7"/>
        <v>0</v>
      </c>
      <c r="D61" s="3">
        <f t="shared" si="7"/>
        <v>96.18184029812511</v>
      </c>
      <c r="E61" s="13">
        <f t="shared" si="7"/>
        <v>96.18184029812511</v>
      </c>
      <c r="F61" s="13">
        <f t="shared" si="7"/>
        <v>104.6859224829771</v>
      </c>
      <c r="G61" s="13">
        <f t="shared" si="7"/>
        <v>85.08578282696985</v>
      </c>
      <c r="H61" s="13">
        <f t="shared" si="7"/>
        <v>100</v>
      </c>
      <c r="I61" s="13">
        <f t="shared" si="7"/>
        <v>96.50419794457446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96.50419794457446</v>
      </c>
      <c r="W61" s="13">
        <f t="shared" si="7"/>
        <v>137.86630680082197</v>
      </c>
      <c r="X61" s="13">
        <f t="shared" si="7"/>
        <v>0</v>
      </c>
      <c r="Y61" s="13">
        <f t="shared" si="7"/>
        <v>0</v>
      </c>
      <c r="Z61" s="14">
        <f t="shared" si="7"/>
        <v>96.18184029812511</v>
      </c>
    </row>
    <row r="62" spans="1:26" ht="13.5">
      <c r="A62" s="38" t="s">
        <v>96</v>
      </c>
      <c r="B62" s="12">
        <f t="shared" si="7"/>
        <v>83.03620379703189</v>
      </c>
      <c r="C62" s="12">
        <f t="shared" si="7"/>
        <v>0</v>
      </c>
      <c r="D62" s="3">
        <f t="shared" si="7"/>
        <v>96.32376515796341</v>
      </c>
      <c r="E62" s="13">
        <f t="shared" si="7"/>
        <v>96.32376515796341</v>
      </c>
      <c r="F62" s="13">
        <f t="shared" si="7"/>
        <v>119.12079624714573</v>
      </c>
      <c r="G62" s="13">
        <f t="shared" si="7"/>
        <v>89.52029530243908</v>
      </c>
      <c r="H62" s="13">
        <f t="shared" si="7"/>
        <v>99.99999320133591</v>
      </c>
      <c r="I62" s="13">
        <f t="shared" si="7"/>
        <v>102.65300320018163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102.65300320018163</v>
      </c>
      <c r="W62" s="13">
        <f t="shared" si="7"/>
        <v>100.49413704403993</v>
      </c>
      <c r="X62" s="13">
        <f t="shared" si="7"/>
        <v>0</v>
      </c>
      <c r="Y62" s="13">
        <f t="shared" si="7"/>
        <v>0</v>
      </c>
      <c r="Z62" s="14">
        <f t="shared" si="7"/>
        <v>96.32376515796341</v>
      </c>
    </row>
    <row r="63" spans="1:26" ht="13.5">
      <c r="A63" s="38" t="s">
        <v>97</v>
      </c>
      <c r="B63" s="12">
        <f t="shared" si="7"/>
        <v>83.78914359062394</v>
      </c>
      <c r="C63" s="12">
        <f t="shared" si="7"/>
        <v>0</v>
      </c>
      <c r="D63" s="3">
        <f t="shared" si="7"/>
        <v>96.00000047079355</v>
      </c>
      <c r="E63" s="13">
        <f t="shared" si="7"/>
        <v>96.00000047079355</v>
      </c>
      <c r="F63" s="13">
        <f t="shared" si="7"/>
        <v>99.0096713351775</v>
      </c>
      <c r="G63" s="13">
        <f t="shared" si="7"/>
        <v>95.80136841304781</v>
      </c>
      <c r="H63" s="13">
        <f t="shared" si="7"/>
        <v>100</v>
      </c>
      <c r="I63" s="13">
        <f t="shared" si="7"/>
        <v>98.41672544347084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98.41672544347084</v>
      </c>
      <c r="W63" s="13">
        <f t="shared" si="7"/>
        <v>81.53521646163668</v>
      </c>
      <c r="X63" s="13">
        <f t="shared" si="7"/>
        <v>0</v>
      </c>
      <c r="Y63" s="13">
        <f t="shared" si="7"/>
        <v>0</v>
      </c>
      <c r="Z63" s="14">
        <f t="shared" si="7"/>
        <v>96.00000047079355</v>
      </c>
    </row>
    <row r="64" spans="1:26" ht="13.5">
      <c r="A64" s="38" t="s">
        <v>98</v>
      </c>
      <c r="B64" s="12">
        <f t="shared" si="7"/>
        <v>59.704083813979246</v>
      </c>
      <c r="C64" s="12">
        <f t="shared" si="7"/>
        <v>0</v>
      </c>
      <c r="D64" s="3">
        <f t="shared" si="7"/>
        <v>79.25710918238569</v>
      </c>
      <c r="E64" s="13">
        <f t="shared" si="7"/>
        <v>79.25710918238569</v>
      </c>
      <c r="F64" s="13">
        <f t="shared" si="7"/>
        <v>78.30677303915927</v>
      </c>
      <c r="G64" s="13">
        <f t="shared" si="7"/>
        <v>70.60075895692651</v>
      </c>
      <c r="H64" s="13">
        <f t="shared" si="7"/>
        <v>85.19533990644086</v>
      </c>
      <c r="I64" s="13">
        <f t="shared" si="7"/>
        <v>78.00871581850973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78.00871581850973</v>
      </c>
      <c r="W64" s="13">
        <f t="shared" si="7"/>
        <v>76.8254446124715</v>
      </c>
      <c r="X64" s="13">
        <f t="shared" si="7"/>
        <v>0</v>
      </c>
      <c r="Y64" s="13">
        <f t="shared" si="7"/>
        <v>0</v>
      </c>
      <c r="Z64" s="14">
        <f t="shared" si="7"/>
        <v>79.25710918238569</v>
      </c>
    </row>
    <row r="65" spans="1:26" ht="13.5">
      <c r="A65" s="38" t="s">
        <v>99</v>
      </c>
      <c r="B65" s="12">
        <f t="shared" si="7"/>
        <v>86.92793414335888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59.241713736770784</v>
      </c>
      <c r="H65" s="13">
        <f t="shared" si="7"/>
        <v>104.12710019679407</v>
      </c>
      <c r="I65" s="13">
        <f t="shared" si="7"/>
        <v>68.79370613366582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68.79370613366582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100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99.9999173557817</v>
      </c>
      <c r="H66" s="16">
        <f t="shared" si="7"/>
        <v>100.00007938921117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109.1786642125641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101</v>
      </c>
      <c r="B67" s="23">
        <v>1378627937</v>
      </c>
      <c r="C67" s="23"/>
      <c r="D67" s="24">
        <v>1522945802</v>
      </c>
      <c r="E67" s="25">
        <v>1522945802</v>
      </c>
      <c r="F67" s="25">
        <v>122623993</v>
      </c>
      <c r="G67" s="25">
        <v>127439936</v>
      </c>
      <c r="H67" s="25">
        <v>127870265</v>
      </c>
      <c r="I67" s="25">
        <v>377934194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377934194</v>
      </c>
      <c r="W67" s="25">
        <v>380736450</v>
      </c>
      <c r="X67" s="25"/>
      <c r="Y67" s="24"/>
      <c r="Z67" s="26">
        <v>1522945802</v>
      </c>
    </row>
    <row r="68" spans="1:26" ht="13.5" hidden="1">
      <c r="A68" s="36" t="s">
        <v>31</v>
      </c>
      <c r="B68" s="18">
        <v>272542224</v>
      </c>
      <c r="C68" s="18"/>
      <c r="D68" s="19">
        <v>286716289</v>
      </c>
      <c r="E68" s="20">
        <v>286716289</v>
      </c>
      <c r="F68" s="20">
        <v>24326807</v>
      </c>
      <c r="G68" s="20">
        <v>24449266</v>
      </c>
      <c r="H68" s="20">
        <v>24284942</v>
      </c>
      <c r="I68" s="20">
        <v>73061015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73061015</v>
      </c>
      <c r="W68" s="20">
        <v>71679072</v>
      </c>
      <c r="X68" s="20"/>
      <c r="Y68" s="19"/>
      <c r="Z68" s="22">
        <v>286716289</v>
      </c>
    </row>
    <row r="69" spans="1:26" ht="13.5" hidden="1">
      <c r="A69" s="37" t="s">
        <v>32</v>
      </c>
      <c r="B69" s="18">
        <v>1095736718</v>
      </c>
      <c r="C69" s="18"/>
      <c r="D69" s="19">
        <v>1226997625</v>
      </c>
      <c r="E69" s="20">
        <v>1226997625</v>
      </c>
      <c r="F69" s="20">
        <v>96985537</v>
      </c>
      <c r="G69" s="20">
        <v>101780664</v>
      </c>
      <c r="H69" s="20">
        <v>102325706</v>
      </c>
      <c r="I69" s="20">
        <v>301091907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301091907</v>
      </c>
      <c r="W69" s="20">
        <v>306749406</v>
      </c>
      <c r="X69" s="20"/>
      <c r="Y69" s="19"/>
      <c r="Z69" s="22">
        <v>1226997625</v>
      </c>
    </row>
    <row r="70" spans="1:26" ht="13.5" hidden="1">
      <c r="A70" s="38" t="s">
        <v>95</v>
      </c>
      <c r="B70" s="18">
        <v>703107782</v>
      </c>
      <c r="C70" s="18"/>
      <c r="D70" s="19">
        <v>805123735</v>
      </c>
      <c r="E70" s="20">
        <v>805123735</v>
      </c>
      <c r="F70" s="20">
        <v>63753274</v>
      </c>
      <c r="G70" s="20">
        <v>66469248</v>
      </c>
      <c r="H70" s="20">
        <v>67899079</v>
      </c>
      <c r="I70" s="20">
        <v>198121601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198121601</v>
      </c>
      <c r="W70" s="20">
        <v>201280934</v>
      </c>
      <c r="X70" s="20"/>
      <c r="Y70" s="19"/>
      <c r="Z70" s="22">
        <v>805123735</v>
      </c>
    </row>
    <row r="71" spans="1:26" ht="13.5" hidden="1">
      <c r="A71" s="38" t="s">
        <v>96</v>
      </c>
      <c r="B71" s="18">
        <v>187181941</v>
      </c>
      <c r="C71" s="18"/>
      <c r="D71" s="19">
        <v>210710777</v>
      </c>
      <c r="E71" s="20">
        <v>210710777</v>
      </c>
      <c r="F71" s="20">
        <v>14792794</v>
      </c>
      <c r="G71" s="20">
        <v>15578063</v>
      </c>
      <c r="H71" s="20">
        <v>14708772</v>
      </c>
      <c r="I71" s="20">
        <v>45079629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45079629</v>
      </c>
      <c r="W71" s="20">
        <v>52677694</v>
      </c>
      <c r="X71" s="20"/>
      <c r="Y71" s="19"/>
      <c r="Z71" s="22">
        <v>210710777</v>
      </c>
    </row>
    <row r="72" spans="1:26" ht="13.5" hidden="1">
      <c r="A72" s="38" t="s">
        <v>97</v>
      </c>
      <c r="B72" s="18">
        <v>94006514</v>
      </c>
      <c r="C72" s="18"/>
      <c r="D72" s="19">
        <v>110451813</v>
      </c>
      <c r="E72" s="20">
        <v>110451813</v>
      </c>
      <c r="F72" s="20">
        <v>9316604</v>
      </c>
      <c r="G72" s="20">
        <v>7298235</v>
      </c>
      <c r="H72" s="20">
        <v>8566580</v>
      </c>
      <c r="I72" s="20">
        <v>25181419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25181419</v>
      </c>
      <c r="W72" s="20">
        <v>27612953</v>
      </c>
      <c r="X72" s="20"/>
      <c r="Y72" s="19"/>
      <c r="Z72" s="22">
        <v>110451813</v>
      </c>
    </row>
    <row r="73" spans="1:26" ht="13.5" hidden="1">
      <c r="A73" s="38" t="s">
        <v>98</v>
      </c>
      <c r="B73" s="18">
        <v>91130669</v>
      </c>
      <c r="C73" s="18"/>
      <c r="D73" s="19">
        <v>100711300</v>
      </c>
      <c r="E73" s="20">
        <v>100711300</v>
      </c>
      <c r="F73" s="20">
        <v>8072137</v>
      </c>
      <c r="G73" s="20">
        <v>7993339</v>
      </c>
      <c r="H73" s="20">
        <v>7904734</v>
      </c>
      <c r="I73" s="20">
        <v>23970210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23970210</v>
      </c>
      <c r="W73" s="20">
        <v>25177825</v>
      </c>
      <c r="X73" s="20"/>
      <c r="Y73" s="19"/>
      <c r="Z73" s="22">
        <v>100711300</v>
      </c>
    </row>
    <row r="74" spans="1:26" ht="13.5" hidden="1">
      <c r="A74" s="38" t="s">
        <v>99</v>
      </c>
      <c r="B74" s="18">
        <v>20309812</v>
      </c>
      <c r="C74" s="18"/>
      <c r="D74" s="19"/>
      <c r="E74" s="20"/>
      <c r="F74" s="20">
        <v>1050728</v>
      </c>
      <c r="G74" s="20">
        <v>4441779</v>
      </c>
      <c r="H74" s="20">
        <v>3246541</v>
      </c>
      <c r="I74" s="20">
        <v>8739048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8739048</v>
      </c>
      <c r="W74" s="20"/>
      <c r="X74" s="20"/>
      <c r="Y74" s="19"/>
      <c r="Z74" s="22"/>
    </row>
    <row r="75" spans="1:26" ht="13.5" hidden="1">
      <c r="A75" s="39" t="s">
        <v>100</v>
      </c>
      <c r="B75" s="27">
        <v>10348995</v>
      </c>
      <c r="C75" s="27"/>
      <c r="D75" s="28">
        <v>9231888</v>
      </c>
      <c r="E75" s="29">
        <v>9231888</v>
      </c>
      <c r="F75" s="29">
        <v>1311649</v>
      </c>
      <c r="G75" s="29">
        <v>1210006</v>
      </c>
      <c r="H75" s="29">
        <v>1259617</v>
      </c>
      <c r="I75" s="29">
        <v>3781272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3781272</v>
      </c>
      <c r="W75" s="29">
        <v>2307972</v>
      </c>
      <c r="X75" s="29"/>
      <c r="Y75" s="28"/>
      <c r="Z75" s="30">
        <v>9231888</v>
      </c>
    </row>
    <row r="76" spans="1:26" ht="13.5" hidden="1">
      <c r="A76" s="41" t="s">
        <v>102</v>
      </c>
      <c r="B76" s="31">
        <v>1266709120</v>
      </c>
      <c r="C76" s="31"/>
      <c r="D76" s="32">
        <v>1483638923</v>
      </c>
      <c r="E76" s="33">
        <v>1483638923</v>
      </c>
      <c r="F76" s="33">
        <v>131993098</v>
      </c>
      <c r="G76" s="33">
        <v>121992079</v>
      </c>
      <c r="H76" s="33">
        <v>126833984</v>
      </c>
      <c r="I76" s="33">
        <v>380819161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380819161</v>
      </c>
      <c r="W76" s="33">
        <v>453301612</v>
      </c>
      <c r="X76" s="33"/>
      <c r="Y76" s="32"/>
      <c r="Z76" s="34">
        <v>1483638923</v>
      </c>
    </row>
    <row r="77" spans="1:26" ht="13.5" hidden="1">
      <c r="A77" s="36" t="s">
        <v>31</v>
      </c>
      <c r="B77" s="18">
        <v>301849988</v>
      </c>
      <c r="C77" s="18"/>
      <c r="D77" s="19">
        <v>275247641</v>
      </c>
      <c r="E77" s="20">
        <v>275247641</v>
      </c>
      <c r="F77" s="20">
        <v>30774083</v>
      </c>
      <c r="G77" s="20">
        <v>35014113</v>
      </c>
      <c r="H77" s="20">
        <v>24284942</v>
      </c>
      <c r="I77" s="20">
        <v>90073138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90073138</v>
      </c>
      <c r="W77" s="20">
        <v>67378329</v>
      </c>
      <c r="X77" s="20"/>
      <c r="Y77" s="19"/>
      <c r="Z77" s="22">
        <v>275247641</v>
      </c>
    </row>
    <row r="78" spans="1:26" ht="13.5" hidden="1">
      <c r="A78" s="37" t="s">
        <v>32</v>
      </c>
      <c r="B78" s="18">
        <v>954510137</v>
      </c>
      <c r="C78" s="18"/>
      <c r="D78" s="19">
        <v>1199159394</v>
      </c>
      <c r="E78" s="20">
        <v>1199159394</v>
      </c>
      <c r="F78" s="20">
        <v>99907366</v>
      </c>
      <c r="G78" s="20">
        <v>85767961</v>
      </c>
      <c r="H78" s="20">
        <v>101289424</v>
      </c>
      <c r="I78" s="20">
        <v>286964751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286964751</v>
      </c>
      <c r="W78" s="20">
        <v>383403470</v>
      </c>
      <c r="X78" s="20"/>
      <c r="Y78" s="19"/>
      <c r="Z78" s="22">
        <v>1199159394</v>
      </c>
    </row>
    <row r="79" spans="1:26" ht="13.5" hidden="1">
      <c r="A79" s="38" t="s">
        <v>95</v>
      </c>
      <c r="B79" s="18">
        <v>648250475</v>
      </c>
      <c r="C79" s="18"/>
      <c r="D79" s="19">
        <v>774382825</v>
      </c>
      <c r="E79" s="20">
        <v>774382825</v>
      </c>
      <c r="F79" s="20">
        <v>66740703</v>
      </c>
      <c r="G79" s="20">
        <v>56555880</v>
      </c>
      <c r="H79" s="20">
        <v>67899079</v>
      </c>
      <c r="I79" s="20">
        <v>191195662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191195662</v>
      </c>
      <c r="W79" s="20">
        <v>277498590</v>
      </c>
      <c r="X79" s="20"/>
      <c r="Y79" s="19"/>
      <c r="Z79" s="22">
        <v>774382825</v>
      </c>
    </row>
    <row r="80" spans="1:26" ht="13.5" hidden="1">
      <c r="A80" s="38" t="s">
        <v>96</v>
      </c>
      <c r="B80" s="18">
        <v>155428778</v>
      </c>
      <c r="C80" s="18"/>
      <c r="D80" s="19">
        <v>202964554</v>
      </c>
      <c r="E80" s="20">
        <v>202964554</v>
      </c>
      <c r="F80" s="20">
        <v>17621294</v>
      </c>
      <c r="G80" s="20">
        <v>13945528</v>
      </c>
      <c r="H80" s="20">
        <v>14708771</v>
      </c>
      <c r="I80" s="20">
        <v>46275593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46275593</v>
      </c>
      <c r="W80" s="20">
        <v>52937994</v>
      </c>
      <c r="X80" s="20"/>
      <c r="Y80" s="19"/>
      <c r="Z80" s="22">
        <v>202964554</v>
      </c>
    </row>
    <row r="81" spans="1:26" ht="13.5" hidden="1">
      <c r="A81" s="38" t="s">
        <v>97</v>
      </c>
      <c r="B81" s="18">
        <v>78767253</v>
      </c>
      <c r="C81" s="18"/>
      <c r="D81" s="19">
        <v>106033741</v>
      </c>
      <c r="E81" s="20">
        <v>106033741</v>
      </c>
      <c r="F81" s="20">
        <v>9224339</v>
      </c>
      <c r="G81" s="20">
        <v>6991809</v>
      </c>
      <c r="H81" s="20">
        <v>8566580</v>
      </c>
      <c r="I81" s="20">
        <v>24782728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24782728</v>
      </c>
      <c r="W81" s="20">
        <v>22514281</v>
      </c>
      <c r="X81" s="20"/>
      <c r="Y81" s="19"/>
      <c r="Z81" s="22">
        <v>106033741</v>
      </c>
    </row>
    <row r="82" spans="1:26" ht="13.5" hidden="1">
      <c r="A82" s="38" t="s">
        <v>98</v>
      </c>
      <c r="B82" s="18">
        <v>54408731</v>
      </c>
      <c r="C82" s="18"/>
      <c r="D82" s="19">
        <v>79820865</v>
      </c>
      <c r="E82" s="20">
        <v>79820865</v>
      </c>
      <c r="F82" s="20">
        <v>6321030</v>
      </c>
      <c r="G82" s="20">
        <v>5643358</v>
      </c>
      <c r="H82" s="20">
        <v>6734465</v>
      </c>
      <c r="I82" s="20">
        <v>18698853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18698853</v>
      </c>
      <c r="W82" s="20">
        <v>19342976</v>
      </c>
      <c r="X82" s="20"/>
      <c r="Y82" s="19"/>
      <c r="Z82" s="22">
        <v>79820865</v>
      </c>
    </row>
    <row r="83" spans="1:26" ht="13.5" hidden="1">
      <c r="A83" s="38" t="s">
        <v>99</v>
      </c>
      <c r="B83" s="18">
        <v>17654900</v>
      </c>
      <c r="C83" s="18"/>
      <c r="D83" s="19">
        <v>35957409</v>
      </c>
      <c r="E83" s="20">
        <v>35957409</v>
      </c>
      <c r="F83" s="20"/>
      <c r="G83" s="20">
        <v>2631386</v>
      </c>
      <c r="H83" s="20">
        <v>3380529</v>
      </c>
      <c r="I83" s="20">
        <v>6011915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6011915</v>
      </c>
      <c r="W83" s="20">
        <v>11109629</v>
      </c>
      <c r="X83" s="20"/>
      <c r="Y83" s="19"/>
      <c r="Z83" s="22">
        <v>35957409</v>
      </c>
    </row>
    <row r="84" spans="1:26" ht="13.5" hidden="1">
      <c r="A84" s="39" t="s">
        <v>100</v>
      </c>
      <c r="B84" s="27">
        <v>10348995</v>
      </c>
      <c r="C84" s="27"/>
      <c r="D84" s="28">
        <v>9231888</v>
      </c>
      <c r="E84" s="29">
        <v>9231888</v>
      </c>
      <c r="F84" s="29">
        <v>1311649</v>
      </c>
      <c r="G84" s="29">
        <v>1210005</v>
      </c>
      <c r="H84" s="29">
        <v>1259618</v>
      </c>
      <c r="I84" s="29">
        <v>3781272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3781272</v>
      </c>
      <c r="W84" s="29">
        <v>2519813</v>
      </c>
      <c r="X84" s="29"/>
      <c r="Y84" s="28"/>
      <c r="Z84" s="30">
        <v>9231888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2013-11-04T08:02:56Z</dcterms:created>
  <dcterms:modified xsi:type="dcterms:W3CDTF">2013-11-25T09:46:56Z</dcterms:modified>
  <cp:category/>
  <cp:version/>
  <cp:contentType/>
  <cp:contentStatus/>
</cp:coreProperties>
</file>