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'DC30'!$A$1:$Z$66</definedName>
    <definedName name="_xlnm.Print_Area" localSheetId="15">'DC31'!$A$1:$Z$66</definedName>
    <definedName name="_xlnm.Print_Area" localSheetId="21">'DC32'!$A$1:$Z$66</definedName>
    <definedName name="_xlnm.Print_Area" localSheetId="1">'MP301'!$A$1:$Z$66</definedName>
    <definedName name="_xlnm.Print_Area" localSheetId="2">'MP302'!$A$1:$Z$66</definedName>
    <definedName name="_xlnm.Print_Area" localSheetId="3">'MP303'!$A$1:$Z$66</definedName>
    <definedName name="_xlnm.Print_Area" localSheetId="4">'MP304'!$A$1:$Z$66</definedName>
    <definedName name="_xlnm.Print_Area" localSheetId="5">'MP305'!$A$1:$Z$66</definedName>
    <definedName name="_xlnm.Print_Area" localSheetId="6">'MP306'!$A$1:$Z$66</definedName>
    <definedName name="_xlnm.Print_Area" localSheetId="7">'MP307'!$A$1:$Z$66</definedName>
    <definedName name="_xlnm.Print_Area" localSheetId="9">'MP311'!$A$1:$Z$66</definedName>
    <definedName name="_xlnm.Print_Area" localSheetId="10">'MP312'!$A$1:$Z$66</definedName>
    <definedName name="_xlnm.Print_Area" localSheetId="11">'MP313'!$A$1:$Z$66</definedName>
    <definedName name="_xlnm.Print_Area" localSheetId="12">'MP314'!$A$1:$Z$66</definedName>
    <definedName name="_xlnm.Print_Area" localSheetId="13">'MP315'!$A$1:$Z$66</definedName>
    <definedName name="_xlnm.Print_Area" localSheetId="14">'MP316'!$A$1:$Z$66</definedName>
    <definedName name="_xlnm.Print_Area" localSheetId="16">'MP321'!$A$1:$Z$66</definedName>
    <definedName name="_xlnm.Print_Area" localSheetId="17">'MP322'!$A$1:$Z$66</definedName>
    <definedName name="_xlnm.Print_Area" localSheetId="18">'MP323'!$A$1:$Z$66</definedName>
    <definedName name="_xlnm.Print_Area" localSheetId="19">'MP324'!$A$1:$Z$66</definedName>
    <definedName name="_xlnm.Print_Area" localSheetId="20">'MP325'!$A$1:$Z$66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<sst xmlns="http://schemas.openxmlformats.org/spreadsheetml/2006/main" count="2442" uniqueCount="112">
  <si>
    <t>Mpumalanga: Albert Luthuli(MP301)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</si>
  <si>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</si>
  <si>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</si>
  <si>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</si>
  <si>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</si>
  <si>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</si>
  <si>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</si>
  <si>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</si>
  <si>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</si>
  <si>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</si>
  <si>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</si>
  <si>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</si>
  <si>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</si>
  <si>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</si>
  <si>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</si>
  <si>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</si>
  <si>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</si>
  <si>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</si>
  <si>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</si>
  <si>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</si>
  <si>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</si>
  <si>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</si>
  <si>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</si>
  <si>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</si>
  <si>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</si>
  <si>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</si>
  <si>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</si>
  <si>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</si>
  <si>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</si>
  <si>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</si>
  <si>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</si>
  <si>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</si>
  <si>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</si>
  <si>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</si>
  <si>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</si>
  <si>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</si>
  <si>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</si>
  <si>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</si>
  <si>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</si>
  <si>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</si>
  <si>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</si>
  <si>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</si>
  <si>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</si>
  <si>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</si>
  <si>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</si>
  <si>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</si>
  <si>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</si>
  <si>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</si>
  <si>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</si>
  <si>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</si>
  <si>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</si>
  <si>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</si>
  <si>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</si>
  <si>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</si>
  <si>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</si>
  <si>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</si>
  <si>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</si>
  <si>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</si>
  <si>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</si>
  <si>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</si>
  <si>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</si>
  <si>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</si>
  <si>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</si>
  <si>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</si>
  <si>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</si>
  <si>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</si>
  <si>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C1 Schedule Quarterly Budget Statement Summary for 1st Quarter ended 30 September 2013 (Figures Finalised as at 2013/11/01)</t>
  </si>
  <si>
    <t>Mpumalanga: Mkhondo(MP303) - Table C1 Schedule Quarterly Budget Statement Summary for 1st Quarter ended 30 September 2013 (Figures Finalised as at 2013/11/01)</t>
  </si>
  <si>
    <t>Mpumalanga: Pixley Ka Seme (MP)(MP304) - Table C1 Schedule Quarterly Budget Statement Summary for 1st Quarter ended 30 September 2013 (Figures Finalised as at 2013/11/01)</t>
  </si>
  <si>
    <t>Mpumalanga: Lekwa(MP305) - Table C1 Schedule Quarterly Budget Statement Summary for 1st Quarter ended 30 September 2013 (Figures Finalised as at 2013/11/01)</t>
  </si>
  <si>
    <t>Mpumalanga: Dipaleseng(MP306) - Table C1 Schedule Quarterly Budget Statement Summary for 1st Quarter ended 30 September 2013 (Figures Finalised as at 2013/11/01)</t>
  </si>
  <si>
    <t>Mpumalanga: Govan Mbeki(MP307) - Table C1 Schedule Quarterly Budget Statement Summary for 1st Quarter ended 30 September 2013 (Figures Finalised as at 2013/11/01)</t>
  </si>
  <si>
    <t>Mpumalanga: Gert Sibande(DC30) - Table C1 Schedule Quarterly Budget Statement Summary for 1st Quarter ended 30 September 2013 (Figures Finalised as at 2013/11/01)</t>
  </si>
  <si>
    <t>Mpumalanga: Victor Khanye(MP311) - Table C1 Schedule Quarterly Budget Statement Summary for 1st Quarter ended 30 September 2013 (Figures Finalised as at 2013/11/01)</t>
  </si>
  <si>
    <t>Mpumalanga: Emalahleni (Mp)(MP312) - Table C1 Schedule Quarterly Budget Statement Summary for 1st Quarter ended 30 September 2013 (Figures Finalised as at 2013/11/01)</t>
  </si>
  <si>
    <t>Mpumalanga: Steve Tshwete(MP313) - Table C1 Schedule Quarterly Budget Statement Summary for 1st Quarter ended 30 September 2013 (Figures Finalised as at 2013/11/01)</t>
  </si>
  <si>
    <t>Mpumalanga: Emakhazeni(MP314) - Table C1 Schedule Quarterly Budget Statement Summary for 1st Quarter ended 30 September 2013 (Figures Finalised as at 2013/11/01)</t>
  </si>
  <si>
    <t>Mpumalanga: Thembisile Hani(MP315) - Table C1 Schedule Quarterly Budget Statement Summary for 1st Quarter ended 30 September 2013 (Figures Finalised as at 2013/11/01)</t>
  </si>
  <si>
    <t>Mpumalanga: Dr J.S. Moroka(MP316) - Table C1 Schedule Quarterly Budget Statement Summary for 1st Quarter ended 30 September 2013 (Figures Finalised as at 2013/11/01)</t>
  </si>
  <si>
    <t>Mpumalanga: Nkangala(DC31) - Table C1 Schedule Quarterly Budget Statement Summary for 1st Quarter ended 30 September 2013 (Figures Finalised as at 2013/11/01)</t>
  </si>
  <si>
    <t>Mpumalanga: Thaba Chweu(MP321) - Table C1 Schedule Quarterly Budget Statement Summary for 1st Quarter ended 30 September 2013 (Figures Finalised as at 2013/11/01)</t>
  </si>
  <si>
    <t>Mpumalanga: Mbombela(MP322) - Table C1 Schedule Quarterly Budget Statement Summary for 1st Quarter ended 30 September 2013 (Figures Finalised as at 2013/11/01)</t>
  </si>
  <si>
    <t>Mpumalanga: Umjindi(MP323) - Table C1 Schedule Quarterly Budget Statement Summary for 1st Quarter ended 30 September 2013 (Figures Finalised as at 2013/11/01)</t>
  </si>
  <si>
    <t>Mpumalanga: Nkomazi(MP324) - Table C1 Schedule Quarterly Budget Statement Summary for 1st Quarter ended 30 September 2013 (Figures Finalised as at 2013/11/01)</t>
  </si>
  <si>
    <t>Mpumalanga: Bushbuckridge(MP325) - Table C1 Schedule Quarterly Budget Statement Summary for 1st Quarter ended 30 September 2013 (Figures Finalised as at 2013/11/01)</t>
  </si>
  <si>
    <t>Mpumalanga: Ehlanzeni(DC32)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</si>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</sst>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1107851698</v>
      </c>
      <c r="C5" s="18">
        <v>0</v>
      </c>
      <c r="D5" s="58">
        <v>1449743550</v>
      </c>
      <c r="E5" s="59">
        <v>1449743550</v>
      </c>
      <c r="F5" s="59">
        <v>171080477</v>
      </c>
      <c r="G5" s="59">
        <v>114559290</v>
      </c>
      <c r="H5" s="59">
        <v>159186971</v>
      </c>
      <c r="I5" s="59">
        <v>444826738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444826738</v>
      </c>
      <c r="W5" s="59">
        <v>362435889</v>
      </c>
      <c r="X5" s="59">
        <v>82390849</v>
      </c>
      <c r="Y5" s="60">
        <v>22.73</v>
      </c>
      <c r="Z5" s="61">
        <v>1449743550</v>
      </c>
    </row>
    <row r="6" spans="1:26" ht="13.5">
      <c r="A6" s="57" t="s">
        <v>32</v>
      </c>
      <c r="B6" s="18">
        <v>3609382505</v>
      </c>
      <c r="C6" s="18">
        <v>0</v>
      </c>
      <c r="D6" s="58">
        <v>4869321918</v>
      </c>
      <c r="E6" s="59">
        <v>4869321918</v>
      </c>
      <c r="F6" s="59">
        <v>424731829</v>
      </c>
      <c r="G6" s="59">
        <v>418983106</v>
      </c>
      <c r="H6" s="59">
        <v>338780122</v>
      </c>
      <c r="I6" s="59">
        <v>1182495057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1182495057</v>
      </c>
      <c r="W6" s="59">
        <v>1217330481</v>
      </c>
      <c r="X6" s="59">
        <v>-34835424</v>
      </c>
      <c r="Y6" s="60">
        <v>-2.86</v>
      </c>
      <c r="Z6" s="61">
        <v>4869321918</v>
      </c>
    </row>
    <row r="7" spans="1:26" ht="13.5">
      <c r="A7" s="57" t="s">
        <v>33</v>
      </c>
      <c r="B7" s="18">
        <v>83527895</v>
      </c>
      <c r="C7" s="18">
        <v>0</v>
      </c>
      <c r="D7" s="58">
        <v>83488443</v>
      </c>
      <c r="E7" s="59">
        <v>83488443</v>
      </c>
      <c r="F7" s="59">
        <v>3971919</v>
      </c>
      <c r="G7" s="59">
        <v>5504986</v>
      </c>
      <c r="H7" s="59">
        <v>3715519</v>
      </c>
      <c r="I7" s="59">
        <v>13192424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13192424</v>
      </c>
      <c r="W7" s="59">
        <v>20872112</v>
      </c>
      <c r="X7" s="59">
        <v>-7679688</v>
      </c>
      <c r="Y7" s="60">
        <v>-36.79</v>
      </c>
      <c r="Z7" s="61">
        <v>83488443</v>
      </c>
    </row>
    <row r="8" spans="1:26" ht="13.5">
      <c r="A8" s="57" t="s">
        <v>34</v>
      </c>
      <c r="B8" s="18">
        <v>2623395565</v>
      </c>
      <c r="C8" s="18">
        <v>0</v>
      </c>
      <c r="D8" s="58">
        <v>3924872656</v>
      </c>
      <c r="E8" s="59">
        <v>3924872656</v>
      </c>
      <c r="F8" s="59">
        <v>1415349585</v>
      </c>
      <c r="G8" s="59">
        <v>39854331</v>
      </c>
      <c r="H8" s="59">
        <v>89362885</v>
      </c>
      <c r="I8" s="59">
        <v>1544566801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1544566801</v>
      </c>
      <c r="W8" s="59">
        <v>981218166</v>
      </c>
      <c r="X8" s="59">
        <v>563348635</v>
      </c>
      <c r="Y8" s="60">
        <v>57.41</v>
      </c>
      <c r="Z8" s="61">
        <v>3924872656</v>
      </c>
    </row>
    <row r="9" spans="1:26" ht="13.5">
      <c r="A9" s="57" t="s">
        <v>35</v>
      </c>
      <c r="B9" s="18">
        <v>792369956</v>
      </c>
      <c r="C9" s="18">
        <v>0</v>
      </c>
      <c r="D9" s="58">
        <v>1077027069</v>
      </c>
      <c r="E9" s="59">
        <v>1077027069</v>
      </c>
      <c r="F9" s="59">
        <v>64080017</v>
      </c>
      <c r="G9" s="59">
        <v>69131545</v>
      </c>
      <c r="H9" s="59">
        <v>83864375</v>
      </c>
      <c r="I9" s="59">
        <v>217075937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217075937</v>
      </c>
      <c r="W9" s="59">
        <v>269256769</v>
      </c>
      <c r="X9" s="59">
        <v>-52180832</v>
      </c>
      <c r="Y9" s="60">
        <v>-19.38</v>
      </c>
      <c r="Z9" s="61">
        <v>1077027069</v>
      </c>
    </row>
    <row r="10" spans="1:26" ht="25.5">
      <c r="A10" s="62" t="s">
        <v>96</v>
      </c>
      <c r="B10" s="63">
        <f>SUM(B5:B9)</f>
        <v>8216527619</v>
      </c>
      <c r="C10" s="63">
        <f>SUM(C5:C9)</f>
        <v>0</v>
      </c>
      <c r="D10" s="64">
        <f aca="true" t="shared" si="0" ref="D10:Z10">SUM(D5:D9)</f>
        <v>11404453636</v>
      </c>
      <c r="E10" s="65">
        <f t="shared" si="0"/>
        <v>11404453636</v>
      </c>
      <c r="F10" s="65">
        <f t="shared" si="0"/>
        <v>2079213827</v>
      </c>
      <c r="G10" s="65">
        <f t="shared" si="0"/>
        <v>648033258</v>
      </c>
      <c r="H10" s="65">
        <f t="shared" si="0"/>
        <v>674909872</v>
      </c>
      <c r="I10" s="65">
        <f t="shared" si="0"/>
        <v>3402156957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3402156957</v>
      </c>
      <c r="W10" s="65">
        <f t="shared" si="0"/>
        <v>2851113417</v>
      </c>
      <c r="X10" s="65">
        <f t="shared" si="0"/>
        <v>551043540</v>
      </c>
      <c r="Y10" s="66">
        <f>+IF(W10&lt;&gt;0,(X10/W10)*100,0)</f>
        <v>19.327310401415716</v>
      </c>
      <c r="Z10" s="67">
        <f t="shared" si="0"/>
        <v>11404453636</v>
      </c>
    </row>
    <row r="11" spans="1:26" ht="13.5">
      <c r="A11" s="57" t="s">
        <v>36</v>
      </c>
      <c r="B11" s="18">
        <v>2225669968</v>
      </c>
      <c r="C11" s="18">
        <v>0</v>
      </c>
      <c r="D11" s="58">
        <v>3289190748</v>
      </c>
      <c r="E11" s="59">
        <v>3289190748</v>
      </c>
      <c r="F11" s="59">
        <v>246232117</v>
      </c>
      <c r="G11" s="59">
        <v>256498351</v>
      </c>
      <c r="H11" s="59">
        <v>254083018</v>
      </c>
      <c r="I11" s="59">
        <v>756813486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756813486</v>
      </c>
      <c r="W11" s="59">
        <v>822297688</v>
      </c>
      <c r="X11" s="59">
        <v>-65484202</v>
      </c>
      <c r="Y11" s="60">
        <v>-7.96</v>
      </c>
      <c r="Z11" s="61">
        <v>3289190748</v>
      </c>
    </row>
    <row r="12" spans="1:26" ht="13.5">
      <c r="A12" s="57" t="s">
        <v>37</v>
      </c>
      <c r="B12" s="18">
        <v>176682717</v>
      </c>
      <c r="C12" s="18">
        <v>0</v>
      </c>
      <c r="D12" s="58">
        <v>262117925</v>
      </c>
      <c r="E12" s="59">
        <v>262117925</v>
      </c>
      <c r="F12" s="59">
        <v>19379829</v>
      </c>
      <c r="G12" s="59">
        <v>20234179</v>
      </c>
      <c r="H12" s="59">
        <v>19986442</v>
      </c>
      <c r="I12" s="59">
        <v>59600450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59600450</v>
      </c>
      <c r="W12" s="59">
        <v>65529484</v>
      </c>
      <c r="X12" s="59">
        <v>-5929034</v>
      </c>
      <c r="Y12" s="60">
        <v>-9.05</v>
      </c>
      <c r="Z12" s="61">
        <v>262117925</v>
      </c>
    </row>
    <row r="13" spans="1:26" ht="13.5">
      <c r="A13" s="57" t="s">
        <v>97</v>
      </c>
      <c r="B13" s="18">
        <v>1274647117</v>
      </c>
      <c r="C13" s="18">
        <v>0</v>
      </c>
      <c r="D13" s="58">
        <v>1235520667</v>
      </c>
      <c r="E13" s="59">
        <v>1235520667</v>
      </c>
      <c r="F13" s="59">
        <v>17802940</v>
      </c>
      <c r="G13" s="59">
        <v>55552243</v>
      </c>
      <c r="H13" s="59">
        <v>35372231</v>
      </c>
      <c r="I13" s="59">
        <v>108727414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108727414</v>
      </c>
      <c r="W13" s="59">
        <v>308880167</v>
      </c>
      <c r="X13" s="59">
        <v>-200152753</v>
      </c>
      <c r="Y13" s="60">
        <v>-64.8</v>
      </c>
      <c r="Z13" s="61">
        <v>1235520667</v>
      </c>
    </row>
    <row r="14" spans="1:26" ht="13.5">
      <c r="A14" s="57" t="s">
        <v>38</v>
      </c>
      <c r="B14" s="18">
        <v>93601555</v>
      </c>
      <c r="C14" s="18">
        <v>0</v>
      </c>
      <c r="D14" s="58">
        <v>144921272</v>
      </c>
      <c r="E14" s="59">
        <v>144921272</v>
      </c>
      <c r="F14" s="59">
        <v>1951239</v>
      </c>
      <c r="G14" s="59">
        <v>3334829</v>
      </c>
      <c r="H14" s="59">
        <v>5842798</v>
      </c>
      <c r="I14" s="59">
        <v>11128866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11128866</v>
      </c>
      <c r="W14" s="59">
        <v>36230319</v>
      </c>
      <c r="X14" s="59">
        <v>-25101453</v>
      </c>
      <c r="Y14" s="60">
        <v>-69.28</v>
      </c>
      <c r="Z14" s="61">
        <v>144921272</v>
      </c>
    </row>
    <row r="15" spans="1:26" ht="13.5">
      <c r="A15" s="57" t="s">
        <v>39</v>
      </c>
      <c r="B15" s="18">
        <v>2656346968</v>
      </c>
      <c r="C15" s="18">
        <v>0</v>
      </c>
      <c r="D15" s="58">
        <v>3329596184</v>
      </c>
      <c r="E15" s="59">
        <v>3329596184</v>
      </c>
      <c r="F15" s="59">
        <v>133928695</v>
      </c>
      <c r="G15" s="59">
        <v>299414907</v>
      </c>
      <c r="H15" s="59">
        <v>353751460</v>
      </c>
      <c r="I15" s="59">
        <v>787095062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787095062</v>
      </c>
      <c r="W15" s="59">
        <v>832399047</v>
      </c>
      <c r="X15" s="59">
        <v>-45303985</v>
      </c>
      <c r="Y15" s="60">
        <v>-5.44</v>
      </c>
      <c r="Z15" s="61">
        <v>3329596184</v>
      </c>
    </row>
    <row r="16" spans="1:26" ht="13.5">
      <c r="A16" s="68" t="s">
        <v>40</v>
      </c>
      <c r="B16" s="18">
        <v>502012900</v>
      </c>
      <c r="C16" s="18">
        <v>0</v>
      </c>
      <c r="D16" s="58">
        <v>1301968790</v>
      </c>
      <c r="E16" s="59">
        <v>1301968790</v>
      </c>
      <c r="F16" s="59">
        <v>16638751</v>
      </c>
      <c r="G16" s="59">
        <v>34481858</v>
      </c>
      <c r="H16" s="59">
        <v>36058158</v>
      </c>
      <c r="I16" s="59">
        <v>87178767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87178767</v>
      </c>
      <c r="W16" s="59">
        <v>325492198</v>
      </c>
      <c r="X16" s="59">
        <v>-238313431</v>
      </c>
      <c r="Y16" s="60">
        <v>-73.22</v>
      </c>
      <c r="Z16" s="61">
        <v>1301968790</v>
      </c>
    </row>
    <row r="17" spans="1:26" ht="13.5">
      <c r="A17" s="57" t="s">
        <v>41</v>
      </c>
      <c r="B17" s="18">
        <v>2368357919</v>
      </c>
      <c r="C17" s="18">
        <v>0</v>
      </c>
      <c r="D17" s="58">
        <v>3403750690</v>
      </c>
      <c r="E17" s="59">
        <v>3403750690</v>
      </c>
      <c r="F17" s="59">
        <v>105194432</v>
      </c>
      <c r="G17" s="59">
        <v>203826651</v>
      </c>
      <c r="H17" s="59">
        <v>222754504</v>
      </c>
      <c r="I17" s="59">
        <v>531775587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531775587</v>
      </c>
      <c r="W17" s="59">
        <v>850937675</v>
      </c>
      <c r="X17" s="59">
        <v>-319162088</v>
      </c>
      <c r="Y17" s="60">
        <v>-37.51</v>
      </c>
      <c r="Z17" s="61">
        <v>3403750690</v>
      </c>
    </row>
    <row r="18" spans="1:26" ht="13.5">
      <c r="A18" s="69" t="s">
        <v>42</v>
      </c>
      <c r="B18" s="70">
        <f>SUM(B11:B17)</f>
        <v>9297319144</v>
      </c>
      <c r="C18" s="70">
        <f>SUM(C11:C17)</f>
        <v>0</v>
      </c>
      <c r="D18" s="71">
        <f aca="true" t="shared" si="1" ref="D18:Z18">SUM(D11:D17)</f>
        <v>12967066276</v>
      </c>
      <c r="E18" s="72">
        <f t="shared" si="1"/>
        <v>12967066276</v>
      </c>
      <c r="F18" s="72">
        <f t="shared" si="1"/>
        <v>541128003</v>
      </c>
      <c r="G18" s="72">
        <f t="shared" si="1"/>
        <v>873343018</v>
      </c>
      <c r="H18" s="72">
        <f t="shared" si="1"/>
        <v>927848611</v>
      </c>
      <c r="I18" s="72">
        <f t="shared" si="1"/>
        <v>2342319632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2342319632</v>
      </c>
      <c r="W18" s="72">
        <f t="shared" si="1"/>
        <v>3241766578</v>
      </c>
      <c r="X18" s="72">
        <f t="shared" si="1"/>
        <v>-899446946</v>
      </c>
      <c r="Y18" s="66">
        <f>+IF(W18&lt;&gt;0,(X18/W18)*100,0)</f>
        <v>-27.74558020629948</v>
      </c>
      <c r="Z18" s="73">
        <f t="shared" si="1"/>
        <v>12967066276</v>
      </c>
    </row>
    <row r="19" spans="1:26" ht="13.5">
      <c r="A19" s="69" t="s">
        <v>43</v>
      </c>
      <c r="B19" s="74">
        <f>+B10-B18</f>
        <v>-1080791525</v>
      </c>
      <c r="C19" s="74">
        <f>+C10-C18</f>
        <v>0</v>
      </c>
      <c r="D19" s="75">
        <f aca="true" t="shared" si="2" ref="D19:Z19">+D10-D18</f>
        <v>-1562612640</v>
      </c>
      <c r="E19" s="76">
        <f t="shared" si="2"/>
        <v>-1562612640</v>
      </c>
      <c r="F19" s="76">
        <f t="shared" si="2"/>
        <v>1538085824</v>
      </c>
      <c r="G19" s="76">
        <f t="shared" si="2"/>
        <v>-225309760</v>
      </c>
      <c r="H19" s="76">
        <f t="shared" si="2"/>
        <v>-252938739</v>
      </c>
      <c r="I19" s="76">
        <f t="shared" si="2"/>
        <v>1059837325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1059837325</v>
      </c>
      <c r="W19" s="76">
        <f>IF(E10=E18,0,W10-W18)</f>
        <v>-390653161</v>
      </c>
      <c r="X19" s="76">
        <f t="shared" si="2"/>
        <v>1450490486</v>
      </c>
      <c r="Y19" s="77">
        <f>+IF(W19&lt;&gt;0,(X19/W19)*100,0)</f>
        <v>-371.29879668374167</v>
      </c>
      <c r="Z19" s="78">
        <f t="shared" si="2"/>
        <v>-1562612640</v>
      </c>
    </row>
    <row r="20" spans="1:26" ht="13.5">
      <c r="A20" s="57" t="s">
        <v>44</v>
      </c>
      <c r="B20" s="18">
        <v>923154098</v>
      </c>
      <c r="C20" s="18">
        <v>0</v>
      </c>
      <c r="D20" s="58">
        <v>1865077687</v>
      </c>
      <c r="E20" s="59">
        <v>1897350727</v>
      </c>
      <c r="F20" s="59">
        <v>29960378</v>
      </c>
      <c r="G20" s="59">
        <v>24944256</v>
      </c>
      <c r="H20" s="59">
        <v>34862626</v>
      </c>
      <c r="I20" s="59">
        <v>89767260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89767260</v>
      </c>
      <c r="W20" s="59">
        <v>474337682</v>
      </c>
      <c r="X20" s="59">
        <v>-384570422</v>
      </c>
      <c r="Y20" s="60">
        <v>-81.08</v>
      </c>
      <c r="Z20" s="61">
        <v>1897350727</v>
      </c>
    </row>
    <row r="21" spans="1:26" ht="13.5">
      <c r="A21" s="57" t="s">
        <v>98</v>
      </c>
      <c r="B21" s="79">
        <v>-10538952</v>
      </c>
      <c r="C21" s="79">
        <v>0</v>
      </c>
      <c r="D21" s="80">
        <v>18591960</v>
      </c>
      <c r="E21" s="81">
        <v>50865000</v>
      </c>
      <c r="F21" s="81">
        <v>-4660015</v>
      </c>
      <c r="G21" s="81">
        <v>0</v>
      </c>
      <c r="H21" s="81">
        <v>0</v>
      </c>
      <c r="I21" s="81">
        <v>-4660015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-4660015</v>
      </c>
      <c r="W21" s="81">
        <v>12716250</v>
      </c>
      <c r="X21" s="81">
        <v>-17376265</v>
      </c>
      <c r="Y21" s="82">
        <v>-136.65</v>
      </c>
      <c r="Z21" s="83">
        <v>50865000</v>
      </c>
    </row>
    <row r="22" spans="1:26" ht="25.5">
      <c r="A22" s="84" t="s">
        <v>99</v>
      </c>
      <c r="B22" s="85">
        <f>SUM(B19:B21)</f>
        <v>-168176379</v>
      </c>
      <c r="C22" s="85">
        <f>SUM(C19:C21)</f>
        <v>0</v>
      </c>
      <c r="D22" s="86">
        <f aca="true" t="shared" si="3" ref="D22:Z22">SUM(D19:D21)</f>
        <v>321057007</v>
      </c>
      <c r="E22" s="87">
        <f t="shared" si="3"/>
        <v>385603087</v>
      </c>
      <c r="F22" s="87">
        <f t="shared" si="3"/>
        <v>1563386187</v>
      </c>
      <c r="G22" s="87">
        <f t="shared" si="3"/>
        <v>-200365504</v>
      </c>
      <c r="H22" s="87">
        <f t="shared" si="3"/>
        <v>-218076113</v>
      </c>
      <c r="I22" s="87">
        <f t="shared" si="3"/>
        <v>1144944570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1144944570</v>
      </c>
      <c r="W22" s="87">
        <f t="shared" si="3"/>
        <v>96400771</v>
      </c>
      <c r="X22" s="87">
        <f t="shared" si="3"/>
        <v>1048543799</v>
      </c>
      <c r="Y22" s="88">
        <f>+IF(W22&lt;&gt;0,(X22/W22)*100,0)</f>
        <v>1087.6923370249808</v>
      </c>
      <c r="Z22" s="89">
        <f t="shared" si="3"/>
        <v>385603087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-168176379</v>
      </c>
      <c r="C24" s="74">
        <f>SUM(C22:C23)</f>
        <v>0</v>
      </c>
      <c r="D24" s="75">
        <f aca="true" t="shared" si="4" ref="D24:Z24">SUM(D22:D23)</f>
        <v>321057007</v>
      </c>
      <c r="E24" s="76">
        <f t="shared" si="4"/>
        <v>385603087</v>
      </c>
      <c r="F24" s="76">
        <f t="shared" si="4"/>
        <v>1563386187</v>
      </c>
      <c r="G24" s="76">
        <f t="shared" si="4"/>
        <v>-200365504</v>
      </c>
      <c r="H24" s="76">
        <f t="shared" si="4"/>
        <v>-218076113</v>
      </c>
      <c r="I24" s="76">
        <f t="shared" si="4"/>
        <v>1144944570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1144944570</v>
      </c>
      <c r="W24" s="76">
        <f t="shared" si="4"/>
        <v>96400771</v>
      </c>
      <c r="X24" s="76">
        <f t="shared" si="4"/>
        <v>1048543799</v>
      </c>
      <c r="Y24" s="77">
        <f>+IF(W24&lt;&gt;0,(X24/W24)*100,0)</f>
        <v>1087.6923370249808</v>
      </c>
      <c r="Z24" s="78">
        <f t="shared" si="4"/>
        <v>385603087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1055288640</v>
      </c>
      <c r="C27" s="21">
        <v>0</v>
      </c>
      <c r="D27" s="98">
        <v>2981370184</v>
      </c>
      <c r="E27" s="99">
        <v>3052103469</v>
      </c>
      <c r="F27" s="99">
        <v>56012231</v>
      </c>
      <c r="G27" s="99">
        <v>74541521</v>
      </c>
      <c r="H27" s="99">
        <v>103994213</v>
      </c>
      <c r="I27" s="99">
        <v>234547965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234547965</v>
      </c>
      <c r="W27" s="99">
        <v>763025869</v>
      </c>
      <c r="X27" s="99">
        <v>-528477904</v>
      </c>
      <c r="Y27" s="100">
        <v>-69.26</v>
      </c>
      <c r="Z27" s="101">
        <v>3052103469</v>
      </c>
    </row>
    <row r="28" spans="1:26" ht="13.5">
      <c r="A28" s="102" t="s">
        <v>44</v>
      </c>
      <c r="B28" s="18">
        <v>763995018</v>
      </c>
      <c r="C28" s="18">
        <v>0</v>
      </c>
      <c r="D28" s="58">
        <v>2004721195</v>
      </c>
      <c r="E28" s="59">
        <v>2010220204</v>
      </c>
      <c r="F28" s="59">
        <v>51598110</v>
      </c>
      <c r="G28" s="59">
        <v>56771111</v>
      </c>
      <c r="H28" s="59">
        <v>82254128</v>
      </c>
      <c r="I28" s="59">
        <v>190623349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190623349</v>
      </c>
      <c r="W28" s="59">
        <v>502555052</v>
      </c>
      <c r="X28" s="59">
        <v>-311931703</v>
      </c>
      <c r="Y28" s="60">
        <v>-62.07</v>
      </c>
      <c r="Z28" s="61">
        <v>2010220204</v>
      </c>
    </row>
    <row r="29" spans="1:26" ht="13.5">
      <c r="A29" s="57" t="s">
        <v>101</v>
      </c>
      <c r="B29" s="18">
        <v>3917753</v>
      </c>
      <c r="C29" s="18">
        <v>0</v>
      </c>
      <c r="D29" s="58">
        <v>277552644</v>
      </c>
      <c r="E29" s="59">
        <v>277552644</v>
      </c>
      <c r="F29" s="59">
        <v>3535112</v>
      </c>
      <c r="G29" s="59">
        <v>5754447</v>
      </c>
      <c r="H29" s="59">
        <v>690954</v>
      </c>
      <c r="I29" s="59">
        <v>9980513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9980513</v>
      </c>
      <c r="W29" s="59">
        <v>69388161</v>
      </c>
      <c r="X29" s="59">
        <v>-59407648</v>
      </c>
      <c r="Y29" s="60">
        <v>-85.62</v>
      </c>
      <c r="Z29" s="61">
        <v>277552644</v>
      </c>
    </row>
    <row r="30" spans="1:26" ht="13.5">
      <c r="A30" s="57" t="s">
        <v>48</v>
      </c>
      <c r="B30" s="18">
        <v>101965601</v>
      </c>
      <c r="C30" s="18">
        <v>0</v>
      </c>
      <c r="D30" s="58">
        <v>233880000</v>
      </c>
      <c r="E30" s="59">
        <v>278873889</v>
      </c>
      <c r="F30" s="59">
        <v>62099</v>
      </c>
      <c r="G30" s="59">
        <v>5532274</v>
      </c>
      <c r="H30" s="59">
        <v>3847003</v>
      </c>
      <c r="I30" s="59">
        <v>9441376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9441376</v>
      </c>
      <c r="W30" s="59">
        <v>69718472</v>
      </c>
      <c r="X30" s="59">
        <v>-60277096</v>
      </c>
      <c r="Y30" s="60">
        <v>-86.46</v>
      </c>
      <c r="Z30" s="61">
        <v>278873889</v>
      </c>
    </row>
    <row r="31" spans="1:26" ht="13.5">
      <c r="A31" s="57" t="s">
        <v>49</v>
      </c>
      <c r="B31" s="18">
        <v>185410269</v>
      </c>
      <c r="C31" s="18">
        <v>0</v>
      </c>
      <c r="D31" s="58">
        <v>465216345</v>
      </c>
      <c r="E31" s="59">
        <v>485456732</v>
      </c>
      <c r="F31" s="59">
        <v>816909</v>
      </c>
      <c r="G31" s="59">
        <v>6483689</v>
      </c>
      <c r="H31" s="59">
        <v>17202127</v>
      </c>
      <c r="I31" s="59">
        <v>24502725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24502725</v>
      </c>
      <c r="W31" s="59">
        <v>121364184</v>
      </c>
      <c r="X31" s="59">
        <v>-96861459</v>
      </c>
      <c r="Y31" s="60">
        <v>-79.81</v>
      </c>
      <c r="Z31" s="61">
        <v>485456732</v>
      </c>
    </row>
    <row r="32" spans="1:26" ht="13.5">
      <c r="A32" s="69" t="s">
        <v>50</v>
      </c>
      <c r="B32" s="21">
        <f>SUM(B28:B31)</f>
        <v>1055288641</v>
      </c>
      <c r="C32" s="21">
        <f>SUM(C28:C31)</f>
        <v>0</v>
      </c>
      <c r="D32" s="98">
        <f aca="true" t="shared" si="5" ref="D32:Z32">SUM(D28:D31)</f>
        <v>2981370184</v>
      </c>
      <c r="E32" s="99">
        <f t="shared" si="5"/>
        <v>3052103469</v>
      </c>
      <c r="F32" s="99">
        <f t="shared" si="5"/>
        <v>56012230</v>
      </c>
      <c r="G32" s="99">
        <f t="shared" si="5"/>
        <v>74541521</v>
      </c>
      <c r="H32" s="99">
        <f t="shared" si="5"/>
        <v>103994212</v>
      </c>
      <c r="I32" s="99">
        <f t="shared" si="5"/>
        <v>234547963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234547963</v>
      </c>
      <c r="W32" s="99">
        <f t="shared" si="5"/>
        <v>763025869</v>
      </c>
      <c r="X32" s="99">
        <f t="shared" si="5"/>
        <v>-528477906</v>
      </c>
      <c r="Y32" s="100">
        <f>+IF(W32&lt;&gt;0,(X32/W32)*100,0)</f>
        <v>-69.26081112985175</v>
      </c>
      <c r="Z32" s="101">
        <f t="shared" si="5"/>
        <v>3052103469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2529262418</v>
      </c>
      <c r="C35" s="18">
        <v>0</v>
      </c>
      <c r="D35" s="58">
        <v>3878608036</v>
      </c>
      <c r="E35" s="59">
        <v>3878608036</v>
      </c>
      <c r="F35" s="59">
        <v>5202340061</v>
      </c>
      <c r="G35" s="59">
        <v>3793362165</v>
      </c>
      <c r="H35" s="59">
        <v>3620562996</v>
      </c>
      <c r="I35" s="59">
        <v>4798838803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4798838803</v>
      </c>
      <c r="W35" s="59">
        <v>969652011</v>
      </c>
      <c r="X35" s="59">
        <v>3829186792</v>
      </c>
      <c r="Y35" s="60">
        <v>394.9</v>
      </c>
      <c r="Z35" s="61">
        <v>3878608036</v>
      </c>
    </row>
    <row r="36" spans="1:26" ht="13.5">
      <c r="A36" s="57" t="s">
        <v>53</v>
      </c>
      <c r="B36" s="18">
        <v>22515278765</v>
      </c>
      <c r="C36" s="18">
        <v>0</v>
      </c>
      <c r="D36" s="58">
        <v>30846480993</v>
      </c>
      <c r="E36" s="59">
        <v>30846480993</v>
      </c>
      <c r="F36" s="59">
        <v>20690671916</v>
      </c>
      <c r="G36" s="59">
        <v>23309341385</v>
      </c>
      <c r="H36" s="59">
        <v>22104948091</v>
      </c>
      <c r="I36" s="59">
        <v>22308846745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22308846745</v>
      </c>
      <c r="W36" s="59">
        <v>7711620249</v>
      </c>
      <c r="X36" s="59">
        <v>14597226496</v>
      </c>
      <c r="Y36" s="60">
        <v>189.29</v>
      </c>
      <c r="Z36" s="61">
        <v>30846480993</v>
      </c>
    </row>
    <row r="37" spans="1:26" ht="13.5">
      <c r="A37" s="57" t="s">
        <v>54</v>
      </c>
      <c r="B37" s="18">
        <v>2259279812</v>
      </c>
      <c r="C37" s="18">
        <v>0</v>
      </c>
      <c r="D37" s="58">
        <v>3441536154</v>
      </c>
      <c r="E37" s="59">
        <v>3441536154</v>
      </c>
      <c r="F37" s="59">
        <v>2071851059</v>
      </c>
      <c r="G37" s="59">
        <v>2158000008</v>
      </c>
      <c r="H37" s="59">
        <v>1889302460</v>
      </c>
      <c r="I37" s="59">
        <v>2272876439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2272876439</v>
      </c>
      <c r="W37" s="59">
        <v>860384040</v>
      </c>
      <c r="X37" s="59">
        <v>1412492399</v>
      </c>
      <c r="Y37" s="60">
        <v>164.17</v>
      </c>
      <c r="Z37" s="61">
        <v>3441536154</v>
      </c>
    </row>
    <row r="38" spans="1:26" ht="13.5">
      <c r="A38" s="57" t="s">
        <v>55</v>
      </c>
      <c r="B38" s="18">
        <v>988059565</v>
      </c>
      <c r="C38" s="18">
        <v>0</v>
      </c>
      <c r="D38" s="58">
        <v>1882308532</v>
      </c>
      <c r="E38" s="59">
        <v>1882308532</v>
      </c>
      <c r="F38" s="59">
        <v>861414219</v>
      </c>
      <c r="G38" s="59">
        <v>1288893951</v>
      </c>
      <c r="H38" s="59">
        <v>896923954</v>
      </c>
      <c r="I38" s="59">
        <v>896923954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896923954</v>
      </c>
      <c r="W38" s="59">
        <v>470577134</v>
      </c>
      <c r="X38" s="59">
        <v>426346820</v>
      </c>
      <c r="Y38" s="60">
        <v>90.6</v>
      </c>
      <c r="Z38" s="61">
        <v>1882308532</v>
      </c>
    </row>
    <row r="39" spans="1:26" ht="13.5">
      <c r="A39" s="57" t="s">
        <v>56</v>
      </c>
      <c r="B39" s="18">
        <v>21797201806</v>
      </c>
      <c r="C39" s="18">
        <v>0</v>
      </c>
      <c r="D39" s="58">
        <v>29401244340</v>
      </c>
      <c r="E39" s="59">
        <v>29401244340</v>
      </c>
      <c r="F39" s="59">
        <v>22959746699</v>
      </c>
      <c r="G39" s="59">
        <v>23655809593</v>
      </c>
      <c r="H39" s="59">
        <v>22939284674</v>
      </c>
      <c r="I39" s="59">
        <v>23937885156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23937885156</v>
      </c>
      <c r="W39" s="59">
        <v>7350311088</v>
      </c>
      <c r="X39" s="59">
        <v>16587574068</v>
      </c>
      <c r="Y39" s="60">
        <v>225.67</v>
      </c>
      <c r="Z39" s="61">
        <v>29401244340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963649116</v>
      </c>
      <c r="C42" s="18">
        <v>0</v>
      </c>
      <c r="D42" s="58">
        <v>1677169512</v>
      </c>
      <c r="E42" s="59">
        <v>1677169512</v>
      </c>
      <c r="F42" s="59">
        <v>992288042</v>
      </c>
      <c r="G42" s="59">
        <v>-216135016</v>
      </c>
      <c r="H42" s="59">
        <v>-219803374</v>
      </c>
      <c r="I42" s="59">
        <v>556349652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556349652</v>
      </c>
      <c r="W42" s="59">
        <v>825608303</v>
      </c>
      <c r="X42" s="59">
        <v>-269258651</v>
      </c>
      <c r="Y42" s="60">
        <v>-32.61</v>
      </c>
      <c r="Z42" s="61">
        <v>1677169512</v>
      </c>
    </row>
    <row r="43" spans="1:26" ht="13.5">
      <c r="A43" s="57" t="s">
        <v>59</v>
      </c>
      <c r="B43" s="18">
        <v>-848859194</v>
      </c>
      <c r="C43" s="18">
        <v>0</v>
      </c>
      <c r="D43" s="58">
        <v>-2141037434</v>
      </c>
      <c r="E43" s="59">
        <v>-2141037434</v>
      </c>
      <c r="F43" s="59">
        <v>-152683506</v>
      </c>
      <c r="G43" s="59">
        <v>57605</v>
      </c>
      <c r="H43" s="59">
        <v>-22466764</v>
      </c>
      <c r="I43" s="59">
        <v>-175092665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-175092665</v>
      </c>
      <c r="W43" s="59">
        <v>-351751431</v>
      </c>
      <c r="X43" s="59">
        <v>176658766</v>
      </c>
      <c r="Y43" s="60">
        <v>-50.22</v>
      </c>
      <c r="Z43" s="61">
        <v>-2141037434</v>
      </c>
    </row>
    <row r="44" spans="1:26" ht="13.5">
      <c r="A44" s="57" t="s">
        <v>60</v>
      </c>
      <c r="B44" s="18">
        <v>-35240321</v>
      </c>
      <c r="C44" s="18">
        <v>0</v>
      </c>
      <c r="D44" s="58">
        <v>172654467</v>
      </c>
      <c r="E44" s="59">
        <v>172654467</v>
      </c>
      <c r="F44" s="59">
        <v>1422545</v>
      </c>
      <c r="G44" s="59">
        <v>1529230</v>
      </c>
      <c r="H44" s="59">
        <v>-6104812</v>
      </c>
      <c r="I44" s="59">
        <v>-3153037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-3153037</v>
      </c>
      <c r="W44" s="59">
        <v>-16599754</v>
      </c>
      <c r="X44" s="59">
        <v>13446717</v>
      </c>
      <c r="Y44" s="60">
        <v>-81.01</v>
      </c>
      <c r="Z44" s="61">
        <v>172654467</v>
      </c>
    </row>
    <row r="45" spans="1:26" ht="13.5">
      <c r="A45" s="69" t="s">
        <v>61</v>
      </c>
      <c r="B45" s="21">
        <v>274632944</v>
      </c>
      <c r="C45" s="21">
        <v>0</v>
      </c>
      <c r="D45" s="98">
        <v>919821903</v>
      </c>
      <c r="E45" s="99">
        <v>919821903</v>
      </c>
      <c r="F45" s="99">
        <v>1505783112</v>
      </c>
      <c r="G45" s="99">
        <v>1291234931</v>
      </c>
      <c r="H45" s="99">
        <v>1042859981</v>
      </c>
      <c r="I45" s="99">
        <v>1042859981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1042859981</v>
      </c>
      <c r="W45" s="99">
        <v>1668292476</v>
      </c>
      <c r="X45" s="99">
        <v>-625432495</v>
      </c>
      <c r="Y45" s="100">
        <v>-37.49</v>
      </c>
      <c r="Z45" s="101">
        <v>919821903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577218971</v>
      </c>
      <c r="C49" s="51">
        <v>0</v>
      </c>
      <c r="D49" s="128">
        <v>187643408</v>
      </c>
      <c r="E49" s="53">
        <v>239374651</v>
      </c>
      <c r="F49" s="53">
        <v>0</v>
      </c>
      <c r="G49" s="53">
        <v>0</v>
      </c>
      <c r="H49" s="53">
        <v>0</v>
      </c>
      <c r="I49" s="53">
        <v>431247834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361061105</v>
      </c>
      <c r="W49" s="53">
        <v>1380586366</v>
      </c>
      <c r="X49" s="53">
        <v>302343693</v>
      </c>
      <c r="Y49" s="53">
        <v>2577597641</v>
      </c>
      <c r="Z49" s="129">
        <v>6057073669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441442998</v>
      </c>
      <c r="C51" s="51">
        <v>0</v>
      </c>
      <c r="D51" s="128">
        <v>255272983</v>
      </c>
      <c r="E51" s="53">
        <v>227060049</v>
      </c>
      <c r="F51" s="53">
        <v>0</v>
      </c>
      <c r="G51" s="53">
        <v>0</v>
      </c>
      <c r="H51" s="53">
        <v>0</v>
      </c>
      <c r="I51" s="53">
        <v>236223710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106829950</v>
      </c>
      <c r="W51" s="53">
        <v>322713902</v>
      </c>
      <c r="X51" s="53">
        <v>76555451</v>
      </c>
      <c r="Y51" s="53">
        <v>155269732</v>
      </c>
      <c r="Z51" s="129">
        <v>1821368775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76.88709912984393</v>
      </c>
      <c r="C58" s="5">
        <f>IF(C67=0,0,+(C76/C67)*100)</f>
        <v>0</v>
      </c>
      <c r="D58" s="6">
        <f aca="true" t="shared" si="6" ref="D58:Z58">IF(D67=0,0,+(D76/D67)*100)</f>
        <v>111.6991025399112</v>
      </c>
      <c r="E58" s="7">
        <f t="shared" si="6"/>
        <v>111.6991025399112</v>
      </c>
      <c r="F58" s="7">
        <f t="shared" si="6"/>
        <v>87.4085108716305</v>
      </c>
      <c r="G58" s="7">
        <f t="shared" si="6"/>
        <v>88.27882103062295</v>
      </c>
      <c r="H58" s="7">
        <f t="shared" si="6"/>
        <v>87.75210009107148</v>
      </c>
      <c r="I58" s="7">
        <f t="shared" si="6"/>
        <v>87.799704400819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87.799704400819</v>
      </c>
      <c r="W58" s="7">
        <f t="shared" si="6"/>
        <v>89.71054944467761</v>
      </c>
      <c r="X58" s="7">
        <f t="shared" si="6"/>
        <v>0</v>
      </c>
      <c r="Y58" s="7">
        <f t="shared" si="6"/>
        <v>0</v>
      </c>
      <c r="Z58" s="8">
        <f t="shared" si="6"/>
        <v>111.6991025399112</v>
      </c>
    </row>
    <row r="59" spans="1:26" ht="13.5">
      <c r="A59" s="36" t="s">
        <v>31</v>
      </c>
      <c r="B59" s="9">
        <f aca="true" t="shared" si="7" ref="B59:Z66">IF(B68=0,0,+(B77/B68)*100)</f>
        <v>74.03609621041534</v>
      </c>
      <c r="C59" s="9">
        <f t="shared" si="7"/>
        <v>0</v>
      </c>
      <c r="D59" s="2">
        <f t="shared" si="7"/>
        <v>191.28861618318632</v>
      </c>
      <c r="E59" s="10">
        <f t="shared" si="7"/>
        <v>191.28861618318632</v>
      </c>
      <c r="F59" s="10">
        <f t="shared" si="7"/>
        <v>95.8609856632269</v>
      </c>
      <c r="G59" s="10">
        <f t="shared" si="7"/>
        <v>135.44101534847468</v>
      </c>
      <c r="H59" s="10">
        <f t="shared" si="7"/>
        <v>118.52520832248263</v>
      </c>
      <c r="I59" s="10">
        <f t="shared" si="7"/>
        <v>114.16303470714237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114.16303470714237</v>
      </c>
      <c r="W59" s="10">
        <f t="shared" si="7"/>
        <v>94.06307166230991</v>
      </c>
      <c r="X59" s="10">
        <f t="shared" si="7"/>
        <v>0</v>
      </c>
      <c r="Y59" s="10">
        <f t="shared" si="7"/>
        <v>0</v>
      </c>
      <c r="Z59" s="11">
        <f t="shared" si="7"/>
        <v>191.28861618318632</v>
      </c>
    </row>
    <row r="60" spans="1:26" ht="13.5">
      <c r="A60" s="37" t="s">
        <v>32</v>
      </c>
      <c r="B60" s="12">
        <f t="shared" si="7"/>
        <v>78.93106355598076</v>
      </c>
      <c r="C60" s="12">
        <f t="shared" si="7"/>
        <v>0</v>
      </c>
      <c r="D60" s="3">
        <f t="shared" si="7"/>
        <v>90.75794216158867</v>
      </c>
      <c r="E60" s="13">
        <f t="shared" si="7"/>
        <v>90.75794216158867</v>
      </c>
      <c r="F60" s="13">
        <f t="shared" si="7"/>
        <v>85.2923968172868</v>
      </c>
      <c r="G60" s="13">
        <f t="shared" si="7"/>
        <v>76.89578610360486</v>
      </c>
      <c r="H60" s="13">
        <f t="shared" si="7"/>
        <v>75.29352091088745</v>
      </c>
      <c r="I60" s="13">
        <f t="shared" si="7"/>
        <v>79.452661255395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79.452661255395</v>
      </c>
      <c r="W60" s="13">
        <f t="shared" si="7"/>
        <v>90.31644724567187</v>
      </c>
      <c r="X60" s="13">
        <f t="shared" si="7"/>
        <v>0</v>
      </c>
      <c r="Y60" s="13">
        <f t="shared" si="7"/>
        <v>0</v>
      </c>
      <c r="Z60" s="14">
        <f t="shared" si="7"/>
        <v>90.75794216158867</v>
      </c>
    </row>
    <row r="61" spans="1:26" ht="13.5">
      <c r="A61" s="38" t="s">
        <v>104</v>
      </c>
      <c r="B61" s="12">
        <f t="shared" si="7"/>
        <v>81.81783601685333</v>
      </c>
      <c r="C61" s="12">
        <f t="shared" si="7"/>
        <v>0</v>
      </c>
      <c r="D61" s="3">
        <f t="shared" si="7"/>
        <v>90.67571695203841</v>
      </c>
      <c r="E61" s="13">
        <f t="shared" si="7"/>
        <v>90.67571695203841</v>
      </c>
      <c r="F61" s="13">
        <f t="shared" si="7"/>
        <v>79.97689781926242</v>
      </c>
      <c r="G61" s="13">
        <f t="shared" si="7"/>
        <v>72.63445923954674</v>
      </c>
      <c r="H61" s="13">
        <f t="shared" si="7"/>
        <v>77.508480660946</v>
      </c>
      <c r="I61" s="13">
        <f t="shared" si="7"/>
        <v>76.57662322979212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76.57662322979212</v>
      </c>
      <c r="W61" s="13">
        <f t="shared" si="7"/>
        <v>90.40375278376477</v>
      </c>
      <c r="X61" s="13">
        <f t="shared" si="7"/>
        <v>0</v>
      </c>
      <c r="Y61" s="13">
        <f t="shared" si="7"/>
        <v>0</v>
      </c>
      <c r="Z61" s="14">
        <f t="shared" si="7"/>
        <v>90.67571695203841</v>
      </c>
    </row>
    <row r="62" spans="1:26" ht="13.5">
      <c r="A62" s="38" t="s">
        <v>105</v>
      </c>
      <c r="B62" s="12">
        <f t="shared" si="7"/>
        <v>82.50044434488551</v>
      </c>
      <c r="C62" s="12">
        <f t="shared" si="7"/>
        <v>0</v>
      </c>
      <c r="D62" s="3">
        <f t="shared" si="7"/>
        <v>88.7287686683261</v>
      </c>
      <c r="E62" s="13">
        <f t="shared" si="7"/>
        <v>88.7287686683261</v>
      </c>
      <c r="F62" s="13">
        <f t="shared" si="7"/>
        <v>93.32922204999282</v>
      </c>
      <c r="G62" s="13">
        <f t="shared" si="7"/>
        <v>91.11741513070368</v>
      </c>
      <c r="H62" s="13">
        <f t="shared" si="7"/>
        <v>81.5604549263183</v>
      </c>
      <c r="I62" s="13">
        <f t="shared" si="7"/>
        <v>88.91911487627769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88.91911487627769</v>
      </c>
      <c r="W62" s="13">
        <f t="shared" si="7"/>
        <v>88.24368977288923</v>
      </c>
      <c r="X62" s="13">
        <f t="shared" si="7"/>
        <v>0</v>
      </c>
      <c r="Y62" s="13">
        <f t="shared" si="7"/>
        <v>0</v>
      </c>
      <c r="Z62" s="14">
        <f t="shared" si="7"/>
        <v>88.7287686683261</v>
      </c>
    </row>
    <row r="63" spans="1:26" ht="13.5">
      <c r="A63" s="38" t="s">
        <v>106</v>
      </c>
      <c r="B63" s="12">
        <f t="shared" si="7"/>
        <v>74.51436103887302</v>
      </c>
      <c r="C63" s="12">
        <f t="shared" si="7"/>
        <v>0</v>
      </c>
      <c r="D63" s="3">
        <f t="shared" si="7"/>
        <v>92.03309696742872</v>
      </c>
      <c r="E63" s="13">
        <f t="shared" si="7"/>
        <v>92.03309696742872</v>
      </c>
      <c r="F63" s="13">
        <f t="shared" si="7"/>
        <v>91.3182210459202</v>
      </c>
      <c r="G63" s="13">
        <f t="shared" si="7"/>
        <v>83.56700576588452</v>
      </c>
      <c r="H63" s="13">
        <f t="shared" si="7"/>
        <v>79.66709794521661</v>
      </c>
      <c r="I63" s="13">
        <f t="shared" si="7"/>
        <v>84.40422730448903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84.40422730448903</v>
      </c>
      <c r="W63" s="13">
        <f t="shared" si="7"/>
        <v>91.80881583629979</v>
      </c>
      <c r="X63" s="13">
        <f t="shared" si="7"/>
        <v>0</v>
      </c>
      <c r="Y63" s="13">
        <f t="shared" si="7"/>
        <v>0</v>
      </c>
      <c r="Z63" s="14">
        <f t="shared" si="7"/>
        <v>92.03309696742872</v>
      </c>
    </row>
    <row r="64" spans="1:26" ht="13.5">
      <c r="A64" s="38" t="s">
        <v>107</v>
      </c>
      <c r="B64" s="12">
        <f t="shared" si="7"/>
        <v>81.95601711741598</v>
      </c>
      <c r="C64" s="12">
        <f t="shared" si="7"/>
        <v>0</v>
      </c>
      <c r="D64" s="3">
        <f t="shared" si="7"/>
        <v>92.97598071274706</v>
      </c>
      <c r="E64" s="13">
        <f t="shared" si="7"/>
        <v>92.97598071274706</v>
      </c>
      <c r="F64" s="13">
        <f t="shared" si="7"/>
        <v>69.37176093842974</v>
      </c>
      <c r="G64" s="13">
        <f t="shared" si="7"/>
        <v>69.64289914671667</v>
      </c>
      <c r="H64" s="13">
        <f t="shared" si="7"/>
        <v>69.73938140598483</v>
      </c>
      <c r="I64" s="13">
        <f t="shared" si="7"/>
        <v>69.5854679576701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69.5854679576701</v>
      </c>
      <c r="W64" s="13">
        <f t="shared" si="7"/>
        <v>90.97064645088437</v>
      </c>
      <c r="X64" s="13">
        <f t="shared" si="7"/>
        <v>0</v>
      </c>
      <c r="Y64" s="13">
        <f t="shared" si="7"/>
        <v>0</v>
      </c>
      <c r="Z64" s="14">
        <f t="shared" si="7"/>
        <v>92.97598071274706</v>
      </c>
    </row>
    <row r="65" spans="1:26" ht="13.5">
      <c r="A65" s="38" t="s">
        <v>108</v>
      </c>
      <c r="B65" s="12">
        <f t="shared" si="7"/>
        <v>18.73910705629266</v>
      </c>
      <c r="C65" s="12">
        <f t="shared" si="7"/>
        <v>0</v>
      </c>
      <c r="D65" s="3">
        <f t="shared" si="7"/>
        <v>136.83960103302414</v>
      </c>
      <c r="E65" s="13">
        <f t="shared" si="7"/>
        <v>136.83960103302414</v>
      </c>
      <c r="F65" s="13">
        <f t="shared" si="7"/>
        <v>108.24307341380288</v>
      </c>
      <c r="G65" s="13">
        <f t="shared" si="7"/>
        <v>174.48610135474158</v>
      </c>
      <c r="H65" s="13">
        <f t="shared" si="7"/>
        <v>96.46297108294813</v>
      </c>
      <c r="I65" s="13">
        <f t="shared" si="7"/>
        <v>420.93539930728576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420.93539930728576</v>
      </c>
      <c r="W65" s="13">
        <f t="shared" si="7"/>
        <v>137.6329699472677</v>
      </c>
      <c r="X65" s="13">
        <f t="shared" si="7"/>
        <v>0</v>
      </c>
      <c r="Y65" s="13">
        <f t="shared" si="7"/>
        <v>0</v>
      </c>
      <c r="Z65" s="14">
        <f t="shared" si="7"/>
        <v>136.83960103302414</v>
      </c>
    </row>
    <row r="66" spans="1:26" ht="13.5">
      <c r="A66" s="39" t="s">
        <v>109</v>
      </c>
      <c r="B66" s="15">
        <f t="shared" si="7"/>
        <v>51.65903725513567</v>
      </c>
      <c r="C66" s="15">
        <f t="shared" si="7"/>
        <v>0</v>
      </c>
      <c r="D66" s="4">
        <f t="shared" si="7"/>
        <v>47.81440765090198</v>
      </c>
      <c r="E66" s="16">
        <f t="shared" si="7"/>
        <v>47.81440765090198</v>
      </c>
      <c r="F66" s="16">
        <f t="shared" si="7"/>
        <v>48.98877116039533</v>
      </c>
      <c r="G66" s="16">
        <f t="shared" si="7"/>
        <v>48.226713816780574</v>
      </c>
      <c r="H66" s="16">
        <f t="shared" si="7"/>
        <v>47.78647773768135</v>
      </c>
      <c r="I66" s="16">
        <f t="shared" si="7"/>
        <v>48.29880600691281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48.29880600691281</v>
      </c>
      <c r="W66" s="16">
        <f t="shared" si="7"/>
        <v>45.61148746169481</v>
      </c>
      <c r="X66" s="16">
        <f t="shared" si="7"/>
        <v>0</v>
      </c>
      <c r="Y66" s="16">
        <f t="shared" si="7"/>
        <v>0</v>
      </c>
      <c r="Z66" s="17">
        <f t="shared" si="7"/>
        <v>47.81440765090198</v>
      </c>
    </row>
    <row r="67" spans="1:26" ht="13.5" hidden="1">
      <c r="A67" s="40" t="s">
        <v>110</v>
      </c>
      <c r="B67" s="23">
        <v>4884467066</v>
      </c>
      <c r="C67" s="23"/>
      <c r="D67" s="24">
        <v>6529055245</v>
      </c>
      <c r="E67" s="25">
        <v>6529055245</v>
      </c>
      <c r="F67" s="25">
        <v>610050489</v>
      </c>
      <c r="G67" s="25">
        <v>549262341</v>
      </c>
      <c r="H67" s="25">
        <v>514930645</v>
      </c>
      <c r="I67" s="25">
        <v>1674243475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1674243475</v>
      </c>
      <c r="W67" s="25">
        <v>1632263823</v>
      </c>
      <c r="X67" s="25"/>
      <c r="Y67" s="24"/>
      <c r="Z67" s="26">
        <v>6529055245</v>
      </c>
    </row>
    <row r="68" spans="1:26" ht="13.5" hidden="1">
      <c r="A68" s="36" t="s">
        <v>31</v>
      </c>
      <c r="B68" s="18">
        <v>1107851698</v>
      </c>
      <c r="C68" s="18"/>
      <c r="D68" s="19">
        <v>1449743550</v>
      </c>
      <c r="E68" s="20">
        <v>1449743550</v>
      </c>
      <c r="F68" s="20">
        <v>171075247</v>
      </c>
      <c r="G68" s="20">
        <v>114513985</v>
      </c>
      <c r="H68" s="20">
        <v>159186971</v>
      </c>
      <c r="I68" s="20">
        <v>444776203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444776203</v>
      </c>
      <c r="W68" s="20">
        <v>362435889</v>
      </c>
      <c r="X68" s="20"/>
      <c r="Y68" s="19"/>
      <c r="Z68" s="22">
        <v>1449743550</v>
      </c>
    </row>
    <row r="69" spans="1:26" ht="13.5" hidden="1">
      <c r="A69" s="37" t="s">
        <v>32</v>
      </c>
      <c r="B69" s="18">
        <v>3609382505</v>
      </c>
      <c r="C69" s="18"/>
      <c r="D69" s="19">
        <v>4869321918</v>
      </c>
      <c r="E69" s="20">
        <v>4869321918</v>
      </c>
      <c r="F69" s="20">
        <v>424731829</v>
      </c>
      <c r="G69" s="20">
        <v>418983106</v>
      </c>
      <c r="H69" s="20">
        <v>338780122</v>
      </c>
      <c r="I69" s="20">
        <v>1182495057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1182495057</v>
      </c>
      <c r="W69" s="20">
        <v>1217330488</v>
      </c>
      <c r="X69" s="20"/>
      <c r="Y69" s="19"/>
      <c r="Z69" s="22">
        <v>4869321918</v>
      </c>
    </row>
    <row r="70" spans="1:26" ht="13.5" hidden="1">
      <c r="A70" s="38" t="s">
        <v>104</v>
      </c>
      <c r="B70" s="18">
        <v>2264253355</v>
      </c>
      <c r="C70" s="18"/>
      <c r="D70" s="19">
        <v>3182598281</v>
      </c>
      <c r="E70" s="20">
        <v>3182598281</v>
      </c>
      <c r="F70" s="20">
        <v>244924930</v>
      </c>
      <c r="G70" s="20">
        <v>270626419</v>
      </c>
      <c r="H70" s="20">
        <v>251156132</v>
      </c>
      <c r="I70" s="20">
        <v>766707481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766707481</v>
      </c>
      <c r="W70" s="20">
        <v>795649573</v>
      </c>
      <c r="X70" s="20"/>
      <c r="Y70" s="19"/>
      <c r="Z70" s="22">
        <v>3182598281</v>
      </c>
    </row>
    <row r="71" spans="1:26" ht="13.5" hidden="1">
      <c r="A71" s="38" t="s">
        <v>105</v>
      </c>
      <c r="B71" s="18">
        <v>633460650</v>
      </c>
      <c r="C71" s="18"/>
      <c r="D71" s="19">
        <v>939598034</v>
      </c>
      <c r="E71" s="20">
        <v>939598034</v>
      </c>
      <c r="F71" s="20">
        <v>75960061</v>
      </c>
      <c r="G71" s="20">
        <v>78297839</v>
      </c>
      <c r="H71" s="20">
        <v>68913929</v>
      </c>
      <c r="I71" s="20">
        <v>223171829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223171829</v>
      </c>
      <c r="W71" s="20">
        <v>234899509</v>
      </c>
      <c r="X71" s="20"/>
      <c r="Y71" s="19"/>
      <c r="Z71" s="22">
        <v>939598034</v>
      </c>
    </row>
    <row r="72" spans="1:26" ht="13.5" hidden="1">
      <c r="A72" s="38" t="s">
        <v>106</v>
      </c>
      <c r="B72" s="18">
        <v>258456302</v>
      </c>
      <c r="C72" s="18"/>
      <c r="D72" s="19">
        <v>346062038</v>
      </c>
      <c r="E72" s="20">
        <v>346062038</v>
      </c>
      <c r="F72" s="20">
        <v>25551261</v>
      </c>
      <c r="G72" s="20">
        <v>35592631</v>
      </c>
      <c r="H72" s="20">
        <v>31002392</v>
      </c>
      <c r="I72" s="20">
        <v>92146284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92146284</v>
      </c>
      <c r="W72" s="20">
        <v>86515513</v>
      </c>
      <c r="X72" s="20"/>
      <c r="Y72" s="19"/>
      <c r="Z72" s="22">
        <v>346062038</v>
      </c>
    </row>
    <row r="73" spans="1:26" ht="13.5" hidden="1">
      <c r="A73" s="38" t="s">
        <v>107</v>
      </c>
      <c r="B73" s="18">
        <v>310420218</v>
      </c>
      <c r="C73" s="18"/>
      <c r="D73" s="19">
        <v>381971659</v>
      </c>
      <c r="E73" s="20">
        <v>381971659</v>
      </c>
      <c r="F73" s="20">
        <v>32401360</v>
      </c>
      <c r="G73" s="20">
        <v>33967967</v>
      </c>
      <c r="H73" s="20">
        <v>32314118</v>
      </c>
      <c r="I73" s="20">
        <v>98683445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98683445</v>
      </c>
      <c r="W73" s="20">
        <v>95492916</v>
      </c>
      <c r="X73" s="20"/>
      <c r="Y73" s="19"/>
      <c r="Z73" s="22">
        <v>381971659</v>
      </c>
    </row>
    <row r="74" spans="1:26" ht="13.5" hidden="1">
      <c r="A74" s="38" t="s">
        <v>108</v>
      </c>
      <c r="B74" s="18">
        <v>142791980</v>
      </c>
      <c r="C74" s="18"/>
      <c r="D74" s="19">
        <v>19091906</v>
      </c>
      <c r="E74" s="20">
        <v>19091906</v>
      </c>
      <c r="F74" s="20">
        <v>45894217</v>
      </c>
      <c r="G74" s="20">
        <v>498250</v>
      </c>
      <c r="H74" s="20">
        <v>-44606449</v>
      </c>
      <c r="I74" s="20">
        <v>1786018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1786018</v>
      </c>
      <c r="W74" s="20">
        <v>4772977</v>
      </c>
      <c r="X74" s="20"/>
      <c r="Y74" s="19"/>
      <c r="Z74" s="22">
        <v>19091906</v>
      </c>
    </row>
    <row r="75" spans="1:26" ht="13.5" hidden="1">
      <c r="A75" s="39" t="s">
        <v>109</v>
      </c>
      <c r="B75" s="27">
        <v>167232863</v>
      </c>
      <c r="C75" s="27"/>
      <c r="D75" s="28">
        <v>209989777</v>
      </c>
      <c r="E75" s="29">
        <v>209989777</v>
      </c>
      <c r="F75" s="29">
        <v>14243413</v>
      </c>
      <c r="G75" s="29">
        <v>15765250</v>
      </c>
      <c r="H75" s="29">
        <v>16963552</v>
      </c>
      <c r="I75" s="29">
        <v>46972215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46972215</v>
      </c>
      <c r="W75" s="29">
        <v>52497446</v>
      </c>
      <c r="X75" s="29"/>
      <c r="Y75" s="28"/>
      <c r="Z75" s="30">
        <v>209989777</v>
      </c>
    </row>
    <row r="76" spans="1:26" ht="13.5" hidden="1">
      <c r="A76" s="41" t="s">
        <v>111</v>
      </c>
      <c r="B76" s="31">
        <v>3755525035</v>
      </c>
      <c r="C76" s="31"/>
      <c r="D76" s="32">
        <v>7292896113</v>
      </c>
      <c r="E76" s="33">
        <v>7292896113</v>
      </c>
      <c r="F76" s="33">
        <v>533236048</v>
      </c>
      <c r="G76" s="33">
        <v>484882319</v>
      </c>
      <c r="H76" s="33">
        <v>451862455</v>
      </c>
      <c r="I76" s="33">
        <v>1469980822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1469980822</v>
      </c>
      <c r="W76" s="33">
        <v>1464312844</v>
      </c>
      <c r="X76" s="33"/>
      <c r="Y76" s="32"/>
      <c r="Z76" s="34">
        <v>7292896113</v>
      </c>
    </row>
    <row r="77" spans="1:26" ht="13.5" hidden="1">
      <c r="A77" s="36" t="s">
        <v>31</v>
      </c>
      <c r="B77" s="18">
        <v>820210149</v>
      </c>
      <c r="C77" s="18"/>
      <c r="D77" s="19">
        <v>2773194375</v>
      </c>
      <c r="E77" s="20">
        <v>2773194375</v>
      </c>
      <c r="F77" s="20">
        <v>163994418</v>
      </c>
      <c r="G77" s="20">
        <v>155098904</v>
      </c>
      <c r="H77" s="20">
        <v>188676689</v>
      </c>
      <c r="I77" s="20">
        <v>507770011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507770011</v>
      </c>
      <c r="W77" s="20">
        <v>340918330</v>
      </c>
      <c r="X77" s="20"/>
      <c r="Y77" s="19"/>
      <c r="Z77" s="22">
        <v>2773194375</v>
      </c>
    </row>
    <row r="78" spans="1:26" ht="13.5" hidden="1">
      <c r="A78" s="37" t="s">
        <v>32</v>
      </c>
      <c r="B78" s="18">
        <v>2848923999</v>
      </c>
      <c r="C78" s="18"/>
      <c r="D78" s="19">
        <v>4419296370</v>
      </c>
      <c r="E78" s="20">
        <v>4419296370</v>
      </c>
      <c r="F78" s="20">
        <v>362263957</v>
      </c>
      <c r="G78" s="20">
        <v>322180353</v>
      </c>
      <c r="H78" s="20">
        <v>255079482</v>
      </c>
      <c r="I78" s="20">
        <v>939523792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939523792</v>
      </c>
      <c r="W78" s="20">
        <v>1099449648</v>
      </c>
      <c r="X78" s="20"/>
      <c r="Y78" s="19"/>
      <c r="Z78" s="22">
        <v>4419296370</v>
      </c>
    </row>
    <row r="79" spans="1:26" ht="13.5" hidden="1">
      <c r="A79" s="38" t="s">
        <v>104</v>
      </c>
      <c r="B79" s="18">
        <v>1852563097</v>
      </c>
      <c r="C79" s="18"/>
      <c r="D79" s="19">
        <v>2885843809</v>
      </c>
      <c r="E79" s="20">
        <v>2885843809</v>
      </c>
      <c r="F79" s="20">
        <v>195883361</v>
      </c>
      <c r="G79" s="20">
        <v>196568036</v>
      </c>
      <c r="H79" s="20">
        <v>194667302</v>
      </c>
      <c r="I79" s="20">
        <v>587118699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587118699</v>
      </c>
      <c r="W79" s="20">
        <v>719297073</v>
      </c>
      <c r="X79" s="20"/>
      <c r="Y79" s="19"/>
      <c r="Z79" s="22">
        <v>2885843809</v>
      </c>
    </row>
    <row r="80" spans="1:26" ht="13.5" hidden="1">
      <c r="A80" s="38" t="s">
        <v>105</v>
      </c>
      <c r="B80" s="18">
        <v>522607851</v>
      </c>
      <c r="C80" s="18"/>
      <c r="D80" s="19">
        <v>833693766</v>
      </c>
      <c r="E80" s="20">
        <v>833693766</v>
      </c>
      <c r="F80" s="20">
        <v>70892934</v>
      </c>
      <c r="G80" s="20">
        <v>71342967</v>
      </c>
      <c r="H80" s="20">
        <v>56206514</v>
      </c>
      <c r="I80" s="20">
        <v>198442415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198442415</v>
      </c>
      <c r="W80" s="20">
        <v>207283994</v>
      </c>
      <c r="X80" s="20"/>
      <c r="Y80" s="19"/>
      <c r="Z80" s="22">
        <v>833693766</v>
      </c>
    </row>
    <row r="81" spans="1:26" ht="13.5" hidden="1">
      <c r="A81" s="38" t="s">
        <v>106</v>
      </c>
      <c r="B81" s="18">
        <v>192587062</v>
      </c>
      <c r="C81" s="18"/>
      <c r="D81" s="19">
        <v>318491611</v>
      </c>
      <c r="E81" s="20">
        <v>318491611</v>
      </c>
      <c r="F81" s="20">
        <v>23332957</v>
      </c>
      <c r="G81" s="20">
        <v>29743696</v>
      </c>
      <c r="H81" s="20">
        <v>24698706</v>
      </c>
      <c r="I81" s="20">
        <v>77775359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77775359</v>
      </c>
      <c r="W81" s="20">
        <v>79428868</v>
      </c>
      <c r="X81" s="20"/>
      <c r="Y81" s="19"/>
      <c r="Z81" s="22">
        <v>318491611</v>
      </c>
    </row>
    <row r="82" spans="1:26" ht="13.5" hidden="1">
      <c r="A82" s="38" t="s">
        <v>107</v>
      </c>
      <c r="B82" s="18">
        <v>254408047</v>
      </c>
      <c r="C82" s="18"/>
      <c r="D82" s="19">
        <v>355141896</v>
      </c>
      <c r="E82" s="20">
        <v>355141896</v>
      </c>
      <c r="F82" s="20">
        <v>22477394</v>
      </c>
      <c r="G82" s="20">
        <v>23656277</v>
      </c>
      <c r="H82" s="20">
        <v>22535666</v>
      </c>
      <c r="I82" s="20">
        <v>68669337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68669337</v>
      </c>
      <c r="W82" s="20">
        <v>86870523</v>
      </c>
      <c r="X82" s="20"/>
      <c r="Y82" s="19"/>
      <c r="Z82" s="22">
        <v>355141896</v>
      </c>
    </row>
    <row r="83" spans="1:26" ht="13.5" hidden="1">
      <c r="A83" s="38" t="s">
        <v>108</v>
      </c>
      <c r="B83" s="18">
        <v>26757942</v>
      </c>
      <c r="C83" s="18"/>
      <c r="D83" s="19">
        <v>26125288</v>
      </c>
      <c r="E83" s="20">
        <v>26125288</v>
      </c>
      <c r="F83" s="20">
        <v>49677311</v>
      </c>
      <c r="G83" s="20">
        <v>869377</v>
      </c>
      <c r="H83" s="20">
        <v>-43028706</v>
      </c>
      <c r="I83" s="20">
        <v>7517982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7517982</v>
      </c>
      <c r="W83" s="20">
        <v>6569190</v>
      </c>
      <c r="X83" s="20"/>
      <c r="Y83" s="19"/>
      <c r="Z83" s="22">
        <v>26125288</v>
      </c>
    </row>
    <row r="84" spans="1:26" ht="13.5" hidden="1">
      <c r="A84" s="39" t="s">
        <v>109</v>
      </c>
      <c r="B84" s="27">
        <v>86390887</v>
      </c>
      <c r="C84" s="27"/>
      <c r="D84" s="28">
        <v>100405368</v>
      </c>
      <c r="E84" s="29">
        <v>100405368</v>
      </c>
      <c r="F84" s="29">
        <v>6977673</v>
      </c>
      <c r="G84" s="29">
        <v>7603062</v>
      </c>
      <c r="H84" s="29">
        <v>8106284</v>
      </c>
      <c r="I84" s="29">
        <v>22687019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22687019</v>
      </c>
      <c r="W84" s="29">
        <v>23944866</v>
      </c>
      <c r="X84" s="29"/>
      <c r="Y84" s="28"/>
      <c r="Z84" s="30">
        <v>100405368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40933056</v>
      </c>
      <c r="E5" s="59">
        <v>40933056</v>
      </c>
      <c r="F5" s="59">
        <v>3553734</v>
      </c>
      <c r="G5" s="59">
        <v>3345074</v>
      </c>
      <c r="H5" s="59">
        <v>3427314</v>
      </c>
      <c r="I5" s="59">
        <v>10326122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10326122</v>
      </c>
      <c r="W5" s="59">
        <v>10233264</v>
      </c>
      <c r="X5" s="59">
        <v>92858</v>
      </c>
      <c r="Y5" s="60">
        <v>0.91</v>
      </c>
      <c r="Z5" s="61">
        <v>40933056</v>
      </c>
    </row>
    <row r="6" spans="1:26" ht="13.5">
      <c r="A6" s="57" t="s">
        <v>32</v>
      </c>
      <c r="B6" s="18">
        <v>0</v>
      </c>
      <c r="C6" s="18">
        <v>0</v>
      </c>
      <c r="D6" s="58">
        <v>154092004</v>
      </c>
      <c r="E6" s="59">
        <v>154092004</v>
      </c>
      <c r="F6" s="59">
        <v>12642185</v>
      </c>
      <c r="G6" s="59">
        <v>16250414</v>
      </c>
      <c r="H6" s="59">
        <v>11599798</v>
      </c>
      <c r="I6" s="59">
        <v>40492397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40492397</v>
      </c>
      <c r="W6" s="59">
        <v>38523001</v>
      </c>
      <c r="X6" s="59">
        <v>1969396</v>
      </c>
      <c r="Y6" s="60">
        <v>5.11</v>
      </c>
      <c r="Z6" s="61">
        <v>154092004</v>
      </c>
    </row>
    <row r="7" spans="1:26" ht="13.5">
      <c r="A7" s="57" t="s">
        <v>33</v>
      </c>
      <c r="B7" s="18">
        <v>0</v>
      </c>
      <c r="C7" s="18">
        <v>0</v>
      </c>
      <c r="D7" s="58">
        <v>1200000</v>
      </c>
      <c r="E7" s="59">
        <v>1200000</v>
      </c>
      <c r="F7" s="59">
        <v>70169</v>
      </c>
      <c r="G7" s="59">
        <v>74480</v>
      </c>
      <c r="H7" s="59">
        <v>52754</v>
      </c>
      <c r="I7" s="59">
        <v>197403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197403</v>
      </c>
      <c r="W7" s="59">
        <v>300000</v>
      </c>
      <c r="X7" s="59">
        <v>-102597</v>
      </c>
      <c r="Y7" s="60">
        <v>-34.2</v>
      </c>
      <c r="Z7" s="61">
        <v>1200000</v>
      </c>
    </row>
    <row r="8" spans="1:26" ht="13.5">
      <c r="A8" s="57" t="s">
        <v>34</v>
      </c>
      <c r="B8" s="18">
        <v>0</v>
      </c>
      <c r="C8" s="18">
        <v>0</v>
      </c>
      <c r="D8" s="58">
        <v>58109000</v>
      </c>
      <c r="E8" s="59">
        <v>58109000</v>
      </c>
      <c r="F8" s="59">
        <v>22585000</v>
      </c>
      <c r="G8" s="59">
        <v>0</v>
      </c>
      <c r="H8" s="59">
        <v>0</v>
      </c>
      <c r="I8" s="59">
        <v>22585000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22585000</v>
      </c>
      <c r="W8" s="59">
        <v>14527250</v>
      </c>
      <c r="X8" s="59">
        <v>8057750</v>
      </c>
      <c r="Y8" s="60">
        <v>55.47</v>
      </c>
      <c r="Z8" s="61">
        <v>58109000</v>
      </c>
    </row>
    <row r="9" spans="1:26" ht="13.5">
      <c r="A9" s="57" t="s">
        <v>35</v>
      </c>
      <c r="B9" s="18">
        <v>0</v>
      </c>
      <c r="C9" s="18">
        <v>0</v>
      </c>
      <c r="D9" s="58">
        <v>37695099</v>
      </c>
      <c r="E9" s="59">
        <v>37695099</v>
      </c>
      <c r="F9" s="59">
        <v>2165767</v>
      </c>
      <c r="G9" s="59">
        <v>2259491</v>
      </c>
      <c r="H9" s="59">
        <v>2341520</v>
      </c>
      <c r="I9" s="59">
        <v>6766778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6766778</v>
      </c>
      <c r="W9" s="59">
        <v>9423775</v>
      </c>
      <c r="X9" s="59">
        <v>-2656997</v>
      </c>
      <c r="Y9" s="60">
        <v>-28.19</v>
      </c>
      <c r="Z9" s="61">
        <v>37695099</v>
      </c>
    </row>
    <row r="10" spans="1:26" ht="25.5">
      <c r="A10" s="62" t="s">
        <v>96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292029159</v>
      </c>
      <c r="E10" s="65">
        <f t="shared" si="0"/>
        <v>292029159</v>
      </c>
      <c r="F10" s="65">
        <f t="shared" si="0"/>
        <v>41016855</v>
      </c>
      <c r="G10" s="65">
        <f t="shared" si="0"/>
        <v>21929459</v>
      </c>
      <c r="H10" s="65">
        <f t="shared" si="0"/>
        <v>17421386</v>
      </c>
      <c r="I10" s="65">
        <f t="shared" si="0"/>
        <v>80367700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80367700</v>
      </c>
      <c r="W10" s="65">
        <f t="shared" si="0"/>
        <v>73007290</v>
      </c>
      <c r="X10" s="65">
        <f t="shared" si="0"/>
        <v>7360410</v>
      </c>
      <c r="Y10" s="66">
        <f>+IF(W10&lt;&gt;0,(X10/W10)*100,0)</f>
        <v>10.081746631055612</v>
      </c>
      <c r="Z10" s="67">
        <f t="shared" si="0"/>
        <v>292029159</v>
      </c>
    </row>
    <row r="11" spans="1:26" ht="13.5">
      <c r="A11" s="57" t="s">
        <v>36</v>
      </c>
      <c r="B11" s="18">
        <v>0</v>
      </c>
      <c r="C11" s="18">
        <v>0</v>
      </c>
      <c r="D11" s="58">
        <v>100443273</v>
      </c>
      <c r="E11" s="59">
        <v>100443273</v>
      </c>
      <c r="F11" s="59">
        <v>7889986</v>
      </c>
      <c r="G11" s="59">
        <v>7156592</v>
      </c>
      <c r="H11" s="59">
        <v>6644278</v>
      </c>
      <c r="I11" s="59">
        <v>21690856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21690856</v>
      </c>
      <c r="W11" s="59">
        <v>25110818</v>
      </c>
      <c r="X11" s="59">
        <v>-3419962</v>
      </c>
      <c r="Y11" s="60">
        <v>-13.62</v>
      </c>
      <c r="Z11" s="61">
        <v>100443273</v>
      </c>
    </row>
    <row r="12" spans="1:26" ht="13.5">
      <c r="A12" s="57" t="s">
        <v>37</v>
      </c>
      <c r="B12" s="18">
        <v>0</v>
      </c>
      <c r="C12" s="18">
        <v>0</v>
      </c>
      <c r="D12" s="58">
        <v>6155770</v>
      </c>
      <c r="E12" s="59">
        <v>6155770</v>
      </c>
      <c r="F12" s="59">
        <v>444673</v>
      </c>
      <c r="G12" s="59">
        <v>462145</v>
      </c>
      <c r="H12" s="59">
        <v>462145</v>
      </c>
      <c r="I12" s="59">
        <v>1368963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1368963</v>
      </c>
      <c r="W12" s="59">
        <v>1538943</v>
      </c>
      <c r="X12" s="59">
        <v>-169980</v>
      </c>
      <c r="Y12" s="60">
        <v>-11.05</v>
      </c>
      <c r="Z12" s="61">
        <v>6155770</v>
      </c>
    </row>
    <row r="13" spans="1:26" ht="13.5">
      <c r="A13" s="57" t="s">
        <v>97</v>
      </c>
      <c r="B13" s="18">
        <v>0</v>
      </c>
      <c r="C13" s="18">
        <v>0</v>
      </c>
      <c r="D13" s="58">
        <v>5926565</v>
      </c>
      <c r="E13" s="59">
        <v>5926565</v>
      </c>
      <c r="F13" s="59">
        <v>498284</v>
      </c>
      <c r="G13" s="59">
        <v>498284</v>
      </c>
      <c r="H13" s="59">
        <v>498289</v>
      </c>
      <c r="I13" s="59">
        <v>1494857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1494857</v>
      </c>
      <c r="W13" s="59">
        <v>1481641</v>
      </c>
      <c r="X13" s="59">
        <v>13216</v>
      </c>
      <c r="Y13" s="60">
        <v>0.89</v>
      </c>
      <c r="Z13" s="61">
        <v>5926565</v>
      </c>
    </row>
    <row r="14" spans="1:26" ht="13.5">
      <c r="A14" s="57" t="s">
        <v>38</v>
      </c>
      <c r="B14" s="18">
        <v>0</v>
      </c>
      <c r="C14" s="18">
        <v>0</v>
      </c>
      <c r="D14" s="58">
        <v>6132734</v>
      </c>
      <c r="E14" s="59">
        <v>6132734</v>
      </c>
      <c r="F14" s="59">
        <v>8315</v>
      </c>
      <c r="G14" s="59">
        <v>7462</v>
      </c>
      <c r="H14" s="59">
        <v>58807</v>
      </c>
      <c r="I14" s="59">
        <v>74584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74584</v>
      </c>
      <c r="W14" s="59">
        <v>1533184</v>
      </c>
      <c r="X14" s="59">
        <v>-1458600</v>
      </c>
      <c r="Y14" s="60">
        <v>-95.14</v>
      </c>
      <c r="Z14" s="61">
        <v>6132734</v>
      </c>
    </row>
    <row r="15" spans="1:26" ht="13.5">
      <c r="A15" s="57" t="s">
        <v>39</v>
      </c>
      <c r="B15" s="18">
        <v>0</v>
      </c>
      <c r="C15" s="18">
        <v>0</v>
      </c>
      <c r="D15" s="58">
        <v>78202456</v>
      </c>
      <c r="E15" s="59">
        <v>78202456</v>
      </c>
      <c r="F15" s="59">
        <v>8779215</v>
      </c>
      <c r="G15" s="59">
        <v>10158373</v>
      </c>
      <c r="H15" s="59">
        <v>10861225</v>
      </c>
      <c r="I15" s="59">
        <v>29798813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29798813</v>
      </c>
      <c r="W15" s="59">
        <v>19550614</v>
      </c>
      <c r="X15" s="59">
        <v>10248199</v>
      </c>
      <c r="Y15" s="60">
        <v>52.42</v>
      </c>
      <c r="Z15" s="61">
        <v>78202456</v>
      </c>
    </row>
    <row r="16" spans="1:26" ht="13.5">
      <c r="A16" s="68" t="s">
        <v>40</v>
      </c>
      <c r="B16" s="18">
        <v>0</v>
      </c>
      <c r="C16" s="18">
        <v>0</v>
      </c>
      <c r="D16" s="58">
        <v>2944649</v>
      </c>
      <c r="E16" s="59">
        <v>2944649</v>
      </c>
      <c r="F16" s="59">
        <v>870051</v>
      </c>
      <c r="G16" s="59">
        <v>852287</v>
      </c>
      <c r="H16" s="59">
        <v>854140</v>
      </c>
      <c r="I16" s="59">
        <v>2576478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2576478</v>
      </c>
      <c r="W16" s="59">
        <v>736162</v>
      </c>
      <c r="X16" s="59">
        <v>1840316</v>
      </c>
      <c r="Y16" s="60">
        <v>249.99</v>
      </c>
      <c r="Z16" s="61">
        <v>2944649</v>
      </c>
    </row>
    <row r="17" spans="1:26" ht="13.5">
      <c r="A17" s="57" t="s">
        <v>41</v>
      </c>
      <c r="B17" s="18">
        <v>0</v>
      </c>
      <c r="C17" s="18">
        <v>0</v>
      </c>
      <c r="D17" s="58">
        <v>92195435</v>
      </c>
      <c r="E17" s="59">
        <v>92195435</v>
      </c>
      <c r="F17" s="59">
        <v>5317940</v>
      </c>
      <c r="G17" s="59">
        <v>6227724</v>
      </c>
      <c r="H17" s="59">
        <v>7876888</v>
      </c>
      <c r="I17" s="59">
        <v>19422552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19422552</v>
      </c>
      <c r="W17" s="59">
        <v>23048859</v>
      </c>
      <c r="X17" s="59">
        <v>-3626307</v>
      </c>
      <c r="Y17" s="60">
        <v>-15.73</v>
      </c>
      <c r="Z17" s="61">
        <v>92195435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292000882</v>
      </c>
      <c r="E18" s="72">
        <f t="shared" si="1"/>
        <v>292000882</v>
      </c>
      <c r="F18" s="72">
        <f t="shared" si="1"/>
        <v>23808464</v>
      </c>
      <c r="G18" s="72">
        <f t="shared" si="1"/>
        <v>25362867</v>
      </c>
      <c r="H18" s="72">
        <f t="shared" si="1"/>
        <v>27255772</v>
      </c>
      <c r="I18" s="72">
        <f t="shared" si="1"/>
        <v>76427103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76427103</v>
      </c>
      <c r="W18" s="72">
        <f t="shared" si="1"/>
        <v>73000221</v>
      </c>
      <c r="X18" s="72">
        <f t="shared" si="1"/>
        <v>3426882</v>
      </c>
      <c r="Y18" s="66">
        <f>+IF(W18&lt;&gt;0,(X18/W18)*100,0)</f>
        <v>4.6943446924633285</v>
      </c>
      <c r="Z18" s="73">
        <f t="shared" si="1"/>
        <v>292000882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28277</v>
      </c>
      <c r="E19" s="76">
        <f t="shared" si="2"/>
        <v>28277</v>
      </c>
      <c r="F19" s="76">
        <f t="shared" si="2"/>
        <v>17208391</v>
      </c>
      <c r="G19" s="76">
        <f t="shared" si="2"/>
        <v>-3433408</v>
      </c>
      <c r="H19" s="76">
        <f t="shared" si="2"/>
        <v>-9834386</v>
      </c>
      <c r="I19" s="76">
        <f t="shared" si="2"/>
        <v>3940597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3940597</v>
      </c>
      <c r="W19" s="76">
        <f>IF(E10=E18,0,W10-W18)</f>
        <v>7069</v>
      </c>
      <c r="X19" s="76">
        <f t="shared" si="2"/>
        <v>3933528</v>
      </c>
      <c r="Y19" s="77">
        <f>+IF(W19&lt;&gt;0,(X19/W19)*100,0)</f>
        <v>55644.75880605461</v>
      </c>
      <c r="Z19" s="78">
        <f t="shared" si="2"/>
        <v>28277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28277</v>
      </c>
      <c r="E22" s="87">
        <f t="shared" si="3"/>
        <v>28277</v>
      </c>
      <c r="F22" s="87">
        <f t="shared" si="3"/>
        <v>17208391</v>
      </c>
      <c r="G22" s="87">
        <f t="shared" si="3"/>
        <v>-3433408</v>
      </c>
      <c r="H22" s="87">
        <f t="shared" si="3"/>
        <v>-9834386</v>
      </c>
      <c r="I22" s="87">
        <f t="shared" si="3"/>
        <v>3940597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3940597</v>
      </c>
      <c r="W22" s="87">
        <f t="shared" si="3"/>
        <v>7069</v>
      </c>
      <c r="X22" s="87">
        <f t="shared" si="3"/>
        <v>3933528</v>
      </c>
      <c r="Y22" s="88">
        <f>+IF(W22&lt;&gt;0,(X22/W22)*100,0)</f>
        <v>55644.75880605461</v>
      </c>
      <c r="Z22" s="89">
        <f t="shared" si="3"/>
        <v>28277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28277</v>
      </c>
      <c r="E24" s="76">
        <f t="shared" si="4"/>
        <v>28277</v>
      </c>
      <c r="F24" s="76">
        <f t="shared" si="4"/>
        <v>17208391</v>
      </c>
      <c r="G24" s="76">
        <f t="shared" si="4"/>
        <v>-3433408</v>
      </c>
      <c r="H24" s="76">
        <f t="shared" si="4"/>
        <v>-9834386</v>
      </c>
      <c r="I24" s="76">
        <f t="shared" si="4"/>
        <v>3940597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3940597</v>
      </c>
      <c r="W24" s="76">
        <f t="shared" si="4"/>
        <v>7069</v>
      </c>
      <c r="X24" s="76">
        <f t="shared" si="4"/>
        <v>3933528</v>
      </c>
      <c r="Y24" s="77">
        <f>+IF(W24&lt;&gt;0,(X24/W24)*100,0)</f>
        <v>55644.75880605461</v>
      </c>
      <c r="Z24" s="78">
        <f t="shared" si="4"/>
        <v>28277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102658000</v>
      </c>
      <c r="E27" s="99">
        <v>102658000</v>
      </c>
      <c r="F27" s="99">
        <v>132970</v>
      </c>
      <c r="G27" s="99">
        <v>234976</v>
      </c>
      <c r="H27" s="99">
        <v>254974</v>
      </c>
      <c r="I27" s="99">
        <v>622920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622920</v>
      </c>
      <c r="W27" s="99">
        <v>25664500</v>
      </c>
      <c r="X27" s="99">
        <v>-25041580</v>
      </c>
      <c r="Y27" s="100">
        <v>-97.57</v>
      </c>
      <c r="Z27" s="101">
        <v>102658000</v>
      </c>
    </row>
    <row r="28" spans="1:26" ht="13.5">
      <c r="A28" s="102" t="s">
        <v>44</v>
      </c>
      <c r="B28" s="18">
        <v>0</v>
      </c>
      <c r="C28" s="18">
        <v>0</v>
      </c>
      <c r="D28" s="58">
        <v>37851000</v>
      </c>
      <c r="E28" s="59">
        <v>37851000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9462750</v>
      </c>
      <c r="X28" s="59">
        <v>-9462750</v>
      </c>
      <c r="Y28" s="60">
        <v>-100</v>
      </c>
      <c r="Z28" s="61">
        <v>37851000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62220000</v>
      </c>
      <c r="E30" s="59">
        <v>62220000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15555000</v>
      </c>
      <c r="X30" s="59">
        <v>-15555000</v>
      </c>
      <c r="Y30" s="60">
        <v>-100</v>
      </c>
      <c r="Z30" s="61">
        <v>62220000</v>
      </c>
    </row>
    <row r="31" spans="1:26" ht="13.5">
      <c r="A31" s="57" t="s">
        <v>49</v>
      </c>
      <c r="B31" s="18">
        <v>0</v>
      </c>
      <c r="C31" s="18">
        <v>0</v>
      </c>
      <c r="D31" s="58">
        <v>2587000</v>
      </c>
      <c r="E31" s="59">
        <v>2587000</v>
      </c>
      <c r="F31" s="59">
        <v>132970</v>
      </c>
      <c r="G31" s="59">
        <v>234976</v>
      </c>
      <c r="H31" s="59">
        <v>254974</v>
      </c>
      <c r="I31" s="59">
        <v>622920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622920</v>
      </c>
      <c r="W31" s="59">
        <v>646750</v>
      </c>
      <c r="X31" s="59">
        <v>-23830</v>
      </c>
      <c r="Y31" s="60">
        <v>-3.68</v>
      </c>
      <c r="Z31" s="61">
        <v>2587000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102658000</v>
      </c>
      <c r="E32" s="99">
        <f t="shared" si="5"/>
        <v>102658000</v>
      </c>
      <c r="F32" s="99">
        <f t="shared" si="5"/>
        <v>132970</v>
      </c>
      <c r="G32" s="99">
        <f t="shared" si="5"/>
        <v>234976</v>
      </c>
      <c r="H32" s="99">
        <f t="shared" si="5"/>
        <v>254974</v>
      </c>
      <c r="I32" s="99">
        <f t="shared" si="5"/>
        <v>622920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622920</v>
      </c>
      <c r="W32" s="99">
        <f t="shared" si="5"/>
        <v>25664500</v>
      </c>
      <c r="X32" s="99">
        <f t="shared" si="5"/>
        <v>-25041580</v>
      </c>
      <c r="Y32" s="100">
        <f>+IF(W32&lt;&gt;0,(X32/W32)*100,0)</f>
        <v>-97.57283407040855</v>
      </c>
      <c r="Z32" s="101">
        <f t="shared" si="5"/>
        <v>102658000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49300000</v>
      </c>
      <c r="E35" s="59">
        <v>49300000</v>
      </c>
      <c r="F35" s="59">
        <v>72424934</v>
      </c>
      <c r="G35" s="59">
        <v>69714350</v>
      </c>
      <c r="H35" s="59">
        <v>188447339</v>
      </c>
      <c r="I35" s="59">
        <v>188447339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188447339</v>
      </c>
      <c r="W35" s="59">
        <v>12325000</v>
      </c>
      <c r="X35" s="59">
        <v>176122339</v>
      </c>
      <c r="Y35" s="60">
        <v>1428.98</v>
      </c>
      <c r="Z35" s="61">
        <v>49300000</v>
      </c>
    </row>
    <row r="36" spans="1:26" ht="13.5">
      <c r="A36" s="57" t="s">
        <v>53</v>
      </c>
      <c r="B36" s="18">
        <v>0</v>
      </c>
      <c r="C36" s="18">
        <v>0</v>
      </c>
      <c r="D36" s="58">
        <v>763093000</v>
      </c>
      <c r="E36" s="59">
        <v>763093000</v>
      </c>
      <c r="F36" s="59">
        <v>711585854</v>
      </c>
      <c r="G36" s="59">
        <v>711087569</v>
      </c>
      <c r="H36" s="59">
        <v>711479480</v>
      </c>
      <c r="I36" s="59">
        <v>711479480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711479480</v>
      </c>
      <c r="W36" s="59">
        <v>190773250</v>
      </c>
      <c r="X36" s="59">
        <v>520706230</v>
      </c>
      <c r="Y36" s="60">
        <v>272.95</v>
      </c>
      <c r="Z36" s="61">
        <v>763093000</v>
      </c>
    </row>
    <row r="37" spans="1:26" ht="13.5">
      <c r="A37" s="57" t="s">
        <v>54</v>
      </c>
      <c r="B37" s="18">
        <v>0</v>
      </c>
      <c r="C37" s="18">
        <v>0</v>
      </c>
      <c r="D37" s="58">
        <v>33671210</v>
      </c>
      <c r="E37" s="59">
        <v>33671210</v>
      </c>
      <c r="F37" s="59">
        <v>48043834</v>
      </c>
      <c r="G37" s="59">
        <v>50927016</v>
      </c>
      <c r="H37" s="59">
        <v>55761457</v>
      </c>
      <c r="I37" s="59">
        <v>55761457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55761457</v>
      </c>
      <c r="W37" s="59">
        <v>8417803</v>
      </c>
      <c r="X37" s="59">
        <v>47343654</v>
      </c>
      <c r="Y37" s="60">
        <v>562.42</v>
      </c>
      <c r="Z37" s="61">
        <v>33671210</v>
      </c>
    </row>
    <row r="38" spans="1:26" ht="13.5">
      <c r="A38" s="57" t="s">
        <v>55</v>
      </c>
      <c r="B38" s="18">
        <v>0</v>
      </c>
      <c r="C38" s="18">
        <v>0</v>
      </c>
      <c r="D38" s="58">
        <v>52078959</v>
      </c>
      <c r="E38" s="59">
        <v>52078959</v>
      </c>
      <c r="F38" s="59">
        <v>50499966</v>
      </c>
      <c r="G38" s="59">
        <v>51431344</v>
      </c>
      <c r="H38" s="59">
        <v>49414954</v>
      </c>
      <c r="I38" s="59">
        <v>49414954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49414954</v>
      </c>
      <c r="W38" s="59">
        <v>13019740</v>
      </c>
      <c r="X38" s="59">
        <v>36395214</v>
      </c>
      <c r="Y38" s="60">
        <v>279.54</v>
      </c>
      <c r="Z38" s="61">
        <v>52078959</v>
      </c>
    </row>
    <row r="39" spans="1:26" ht="13.5">
      <c r="A39" s="57" t="s">
        <v>56</v>
      </c>
      <c r="B39" s="18">
        <v>0</v>
      </c>
      <c r="C39" s="18">
        <v>0</v>
      </c>
      <c r="D39" s="58">
        <v>726642831</v>
      </c>
      <c r="E39" s="59">
        <v>726642831</v>
      </c>
      <c r="F39" s="59">
        <v>685466988</v>
      </c>
      <c r="G39" s="59">
        <v>678443559</v>
      </c>
      <c r="H39" s="59">
        <v>794750408</v>
      </c>
      <c r="I39" s="59">
        <v>794750408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794750408</v>
      </c>
      <c r="W39" s="59">
        <v>181660708</v>
      </c>
      <c r="X39" s="59">
        <v>613089700</v>
      </c>
      <c r="Y39" s="60">
        <v>337.49</v>
      </c>
      <c r="Z39" s="61">
        <v>726642831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52287346</v>
      </c>
      <c r="E42" s="59">
        <v>52287346</v>
      </c>
      <c r="F42" s="59">
        <v>17208391</v>
      </c>
      <c r="G42" s="59">
        <v>-2586806</v>
      </c>
      <c r="H42" s="59">
        <v>-6637068</v>
      </c>
      <c r="I42" s="59">
        <v>7984517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7984517</v>
      </c>
      <c r="W42" s="59">
        <v>14312192</v>
      </c>
      <c r="X42" s="59">
        <v>-6327675</v>
      </c>
      <c r="Y42" s="60">
        <v>-44.21</v>
      </c>
      <c r="Z42" s="61">
        <v>52287346</v>
      </c>
    </row>
    <row r="43" spans="1:26" ht="13.5">
      <c r="A43" s="57" t="s">
        <v>59</v>
      </c>
      <c r="B43" s="18">
        <v>0</v>
      </c>
      <c r="C43" s="18">
        <v>0</v>
      </c>
      <c r="D43" s="58">
        <v>-2586996</v>
      </c>
      <c r="E43" s="59">
        <v>-2586996</v>
      </c>
      <c r="F43" s="59">
        <v>-103113</v>
      </c>
      <c r="G43" s="59">
        <v>-17036</v>
      </c>
      <c r="H43" s="59">
        <v>-19998</v>
      </c>
      <c r="I43" s="59">
        <v>-140147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-140147</v>
      </c>
      <c r="W43" s="59">
        <v>-646749</v>
      </c>
      <c r="X43" s="59">
        <v>506602</v>
      </c>
      <c r="Y43" s="60">
        <v>-78.33</v>
      </c>
      <c r="Z43" s="61">
        <v>-2586996</v>
      </c>
    </row>
    <row r="44" spans="1:26" ht="13.5">
      <c r="A44" s="57" t="s">
        <v>60</v>
      </c>
      <c r="B44" s="18">
        <v>0</v>
      </c>
      <c r="C44" s="18">
        <v>0</v>
      </c>
      <c r="D44" s="58">
        <v>-4793532</v>
      </c>
      <c r="E44" s="59">
        <v>-4793532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-1198383</v>
      </c>
      <c r="X44" s="59">
        <v>1198383</v>
      </c>
      <c r="Y44" s="60">
        <v>-100</v>
      </c>
      <c r="Z44" s="61">
        <v>-4793532</v>
      </c>
    </row>
    <row r="45" spans="1:26" ht="13.5">
      <c r="A45" s="69" t="s">
        <v>61</v>
      </c>
      <c r="B45" s="21">
        <v>0</v>
      </c>
      <c r="C45" s="21">
        <v>0</v>
      </c>
      <c r="D45" s="98">
        <v>46044345</v>
      </c>
      <c r="E45" s="99">
        <v>46044345</v>
      </c>
      <c r="F45" s="99">
        <v>42733115</v>
      </c>
      <c r="G45" s="99">
        <v>40129273</v>
      </c>
      <c r="H45" s="99">
        <v>33472207</v>
      </c>
      <c r="I45" s="99">
        <v>33472207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33472207</v>
      </c>
      <c r="W45" s="99">
        <v>13604587</v>
      </c>
      <c r="X45" s="99">
        <v>19867620</v>
      </c>
      <c r="Y45" s="100">
        <v>146.04</v>
      </c>
      <c r="Z45" s="101">
        <v>46044345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9229054</v>
      </c>
      <c r="C49" s="51">
        <v>0</v>
      </c>
      <c r="D49" s="128">
        <v>6988095</v>
      </c>
      <c r="E49" s="53">
        <v>5140921</v>
      </c>
      <c r="F49" s="53">
        <v>0</v>
      </c>
      <c r="G49" s="53">
        <v>0</v>
      </c>
      <c r="H49" s="53">
        <v>0</v>
      </c>
      <c r="I49" s="53">
        <v>4759189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245502286</v>
      </c>
      <c r="W49" s="53">
        <v>0</v>
      </c>
      <c r="X49" s="53">
        <v>0</v>
      </c>
      <c r="Y49" s="53">
        <v>0</v>
      </c>
      <c r="Z49" s="129">
        <v>271619545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10936759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10936759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124.09361237233692</v>
      </c>
      <c r="E58" s="7">
        <f t="shared" si="6"/>
        <v>124.09361237233692</v>
      </c>
      <c r="F58" s="7">
        <f t="shared" si="6"/>
        <v>100</v>
      </c>
      <c r="G58" s="7">
        <f t="shared" si="6"/>
        <v>96.29840207352481</v>
      </c>
      <c r="H58" s="7">
        <f t="shared" si="6"/>
        <v>117.97024073839934</v>
      </c>
      <c r="I58" s="7">
        <f t="shared" si="6"/>
        <v>103.96658086605153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103.96658086605153</v>
      </c>
      <c r="W58" s="7">
        <f t="shared" si="6"/>
        <v>125.14507845285421</v>
      </c>
      <c r="X58" s="7">
        <f t="shared" si="6"/>
        <v>0</v>
      </c>
      <c r="Y58" s="7">
        <f t="shared" si="6"/>
        <v>0</v>
      </c>
      <c r="Z58" s="8">
        <f t="shared" si="6"/>
        <v>124.09361237233692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111.63149918565966</v>
      </c>
      <c r="I59" s="10">
        <f t="shared" si="7"/>
        <v>103.86057805631195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103.86057805631195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133.77944581731833</v>
      </c>
      <c r="E60" s="13">
        <f t="shared" si="7"/>
        <v>133.77944581731833</v>
      </c>
      <c r="F60" s="13">
        <f t="shared" si="7"/>
        <v>100</v>
      </c>
      <c r="G60" s="13">
        <f t="shared" si="7"/>
        <v>95.1491143548712</v>
      </c>
      <c r="H60" s="13">
        <f t="shared" si="7"/>
        <v>122.45337375702576</v>
      </c>
      <c r="I60" s="13">
        <f t="shared" si="7"/>
        <v>104.48542722723973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104.48542722723973</v>
      </c>
      <c r="W60" s="13">
        <f t="shared" si="7"/>
        <v>135.11723982466373</v>
      </c>
      <c r="X60" s="13">
        <f t="shared" si="7"/>
        <v>0</v>
      </c>
      <c r="Y60" s="13">
        <f t="shared" si="7"/>
        <v>0</v>
      </c>
      <c r="Z60" s="14">
        <f t="shared" si="7"/>
        <v>133.77944581731833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101.95679233528843</v>
      </c>
      <c r="E61" s="13">
        <f t="shared" si="7"/>
        <v>101.95679233528843</v>
      </c>
      <c r="F61" s="13">
        <f t="shared" si="7"/>
        <v>100</v>
      </c>
      <c r="G61" s="13">
        <f t="shared" si="7"/>
        <v>99.99892621635259</v>
      </c>
      <c r="H61" s="13">
        <f t="shared" si="7"/>
        <v>100.03012708279269</v>
      </c>
      <c r="I61" s="13">
        <f t="shared" si="7"/>
        <v>100.00956851725202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100.00956851725202</v>
      </c>
      <c r="W61" s="13">
        <f t="shared" si="7"/>
        <v>102.97636014877571</v>
      </c>
      <c r="X61" s="13">
        <f t="shared" si="7"/>
        <v>0</v>
      </c>
      <c r="Y61" s="13">
        <f t="shared" si="7"/>
        <v>0</v>
      </c>
      <c r="Z61" s="14">
        <f t="shared" si="7"/>
        <v>101.95679233528843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163.13539884445035</v>
      </c>
      <c r="E62" s="13">
        <f t="shared" si="7"/>
        <v>163.13539884445035</v>
      </c>
      <c r="F62" s="13">
        <f t="shared" si="7"/>
        <v>100</v>
      </c>
      <c r="G62" s="13">
        <f t="shared" si="7"/>
        <v>85.70568685122174</v>
      </c>
      <c r="H62" s="13">
        <f t="shared" si="7"/>
        <v>253.5886883591272</v>
      </c>
      <c r="I62" s="13">
        <f t="shared" si="7"/>
        <v>116.9398937466566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116.9398937466566</v>
      </c>
      <c r="W62" s="13">
        <f t="shared" si="7"/>
        <v>164.76675897115794</v>
      </c>
      <c r="X62" s="13">
        <f t="shared" si="7"/>
        <v>0</v>
      </c>
      <c r="Y62" s="13">
        <f t="shared" si="7"/>
        <v>0</v>
      </c>
      <c r="Z62" s="14">
        <f t="shared" si="7"/>
        <v>163.13539884445035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144.78030836099705</v>
      </c>
      <c r="E63" s="13">
        <f t="shared" si="7"/>
        <v>144.78030836099705</v>
      </c>
      <c r="F63" s="13">
        <f t="shared" si="7"/>
        <v>100</v>
      </c>
      <c r="G63" s="13">
        <f t="shared" si="7"/>
        <v>100.00014966452697</v>
      </c>
      <c r="H63" s="13">
        <f t="shared" si="7"/>
        <v>115.21348650404224</v>
      </c>
      <c r="I63" s="13">
        <f t="shared" si="7"/>
        <v>105.00997475806253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105.00997475806253</v>
      </c>
      <c r="W63" s="13">
        <f t="shared" si="7"/>
        <v>146.2280731157125</v>
      </c>
      <c r="X63" s="13">
        <f t="shared" si="7"/>
        <v>0</v>
      </c>
      <c r="Y63" s="13">
        <f t="shared" si="7"/>
        <v>0</v>
      </c>
      <c r="Z63" s="14">
        <f t="shared" si="7"/>
        <v>144.78030836099705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125.88496067992638</v>
      </c>
      <c r="E64" s="13">
        <f t="shared" si="7"/>
        <v>125.88496067992638</v>
      </c>
      <c r="F64" s="13">
        <f t="shared" si="7"/>
        <v>100</v>
      </c>
      <c r="G64" s="13">
        <f t="shared" si="7"/>
        <v>100.00013238510297</v>
      </c>
      <c r="H64" s="13">
        <f t="shared" si="7"/>
        <v>92.820407623081</v>
      </c>
      <c r="I64" s="13">
        <f t="shared" si="7"/>
        <v>97.60969587160531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97.60969587160531</v>
      </c>
      <c r="W64" s="13">
        <f t="shared" si="7"/>
        <v>127.14381836008488</v>
      </c>
      <c r="X64" s="13">
        <f t="shared" si="7"/>
        <v>0</v>
      </c>
      <c r="Y64" s="13">
        <f t="shared" si="7"/>
        <v>0</v>
      </c>
      <c r="Z64" s="14">
        <f t="shared" si="7"/>
        <v>125.88496067992638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100.00000475890869</v>
      </c>
      <c r="E66" s="16">
        <f t="shared" si="7"/>
        <v>100.00000475890869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101.00001808385389</v>
      </c>
      <c r="X66" s="16">
        <f t="shared" si="7"/>
        <v>0</v>
      </c>
      <c r="Y66" s="16">
        <f t="shared" si="7"/>
        <v>0</v>
      </c>
      <c r="Z66" s="17">
        <f t="shared" si="7"/>
        <v>100.00000475890869</v>
      </c>
    </row>
    <row r="67" spans="1:26" ht="13.5" hidden="1">
      <c r="A67" s="40" t="s">
        <v>110</v>
      </c>
      <c r="B67" s="23"/>
      <c r="C67" s="23"/>
      <c r="D67" s="24">
        <v>216038281</v>
      </c>
      <c r="E67" s="25">
        <v>216038281</v>
      </c>
      <c r="F67" s="25">
        <v>17831197</v>
      </c>
      <c r="G67" s="25">
        <v>21295911</v>
      </c>
      <c r="H67" s="25">
        <v>16712041</v>
      </c>
      <c r="I67" s="25">
        <v>55839149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55839149</v>
      </c>
      <c r="W67" s="25">
        <v>54009571</v>
      </c>
      <c r="X67" s="25"/>
      <c r="Y67" s="24"/>
      <c r="Z67" s="26">
        <v>216038281</v>
      </c>
    </row>
    <row r="68" spans="1:26" ht="13.5" hidden="1">
      <c r="A68" s="36" t="s">
        <v>31</v>
      </c>
      <c r="B68" s="18"/>
      <c r="C68" s="18"/>
      <c r="D68" s="19">
        <v>40933056</v>
      </c>
      <c r="E68" s="20">
        <v>40933056</v>
      </c>
      <c r="F68" s="20">
        <v>3553734</v>
      </c>
      <c r="G68" s="20">
        <v>3345074</v>
      </c>
      <c r="H68" s="20">
        <v>3427314</v>
      </c>
      <c r="I68" s="20">
        <v>10326122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10326122</v>
      </c>
      <c r="W68" s="20">
        <v>10233264</v>
      </c>
      <c r="X68" s="20"/>
      <c r="Y68" s="19"/>
      <c r="Z68" s="22">
        <v>40933056</v>
      </c>
    </row>
    <row r="69" spans="1:26" ht="13.5" hidden="1">
      <c r="A69" s="37" t="s">
        <v>32</v>
      </c>
      <c r="B69" s="18"/>
      <c r="C69" s="18"/>
      <c r="D69" s="19">
        <v>154092004</v>
      </c>
      <c r="E69" s="20">
        <v>154092004</v>
      </c>
      <c r="F69" s="20">
        <v>12642185</v>
      </c>
      <c r="G69" s="20">
        <v>16250414</v>
      </c>
      <c r="H69" s="20">
        <v>11599798</v>
      </c>
      <c r="I69" s="20">
        <v>40492397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40492397</v>
      </c>
      <c r="W69" s="20">
        <v>38523002</v>
      </c>
      <c r="X69" s="20"/>
      <c r="Y69" s="19"/>
      <c r="Z69" s="22">
        <v>154092004</v>
      </c>
    </row>
    <row r="70" spans="1:26" ht="13.5" hidden="1">
      <c r="A70" s="38" t="s">
        <v>104</v>
      </c>
      <c r="B70" s="18"/>
      <c r="C70" s="18"/>
      <c r="D70" s="19">
        <v>90805139</v>
      </c>
      <c r="E70" s="20">
        <v>90805139</v>
      </c>
      <c r="F70" s="20">
        <v>7956165</v>
      </c>
      <c r="G70" s="20">
        <v>9312863</v>
      </c>
      <c r="H70" s="20">
        <v>8523892</v>
      </c>
      <c r="I70" s="20">
        <v>25792920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25792920</v>
      </c>
      <c r="W70" s="20">
        <v>22701285</v>
      </c>
      <c r="X70" s="20"/>
      <c r="Y70" s="19"/>
      <c r="Z70" s="22">
        <v>90805139</v>
      </c>
    </row>
    <row r="71" spans="1:26" ht="13.5" hidden="1">
      <c r="A71" s="38" t="s">
        <v>105</v>
      </c>
      <c r="B71" s="18"/>
      <c r="C71" s="18"/>
      <c r="D71" s="19">
        <v>46267160</v>
      </c>
      <c r="E71" s="20">
        <v>46267160</v>
      </c>
      <c r="F71" s="20">
        <v>3259950</v>
      </c>
      <c r="G71" s="20">
        <v>5514018</v>
      </c>
      <c r="H71" s="20">
        <v>1664480</v>
      </c>
      <c r="I71" s="20">
        <v>10438448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10438448</v>
      </c>
      <c r="W71" s="20">
        <v>11566790</v>
      </c>
      <c r="X71" s="20"/>
      <c r="Y71" s="19"/>
      <c r="Z71" s="22">
        <v>46267160</v>
      </c>
    </row>
    <row r="72" spans="1:26" ht="13.5" hidden="1">
      <c r="A72" s="38" t="s">
        <v>106</v>
      </c>
      <c r="B72" s="18"/>
      <c r="C72" s="18"/>
      <c r="D72" s="19">
        <v>7995434</v>
      </c>
      <c r="E72" s="20">
        <v>7995434</v>
      </c>
      <c r="F72" s="20">
        <v>667540</v>
      </c>
      <c r="G72" s="20">
        <v>668161</v>
      </c>
      <c r="H72" s="20">
        <v>655826</v>
      </c>
      <c r="I72" s="20">
        <v>1991527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1991527</v>
      </c>
      <c r="W72" s="20">
        <v>1998859</v>
      </c>
      <c r="X72" s="20"/>
      <c r="Y72" s="19"/>
      <c r="Z72" s="22">
        <v>7995434</v>
      </c>
    </row>
    <row r="73" spans="1:26" ht="13.5" hidden="1">
      <c r="A73" s="38" t="s">
        <v>107</v>
      </c>
      <c r="B73" s="18"/>
      <c r="C73" s="18"/>
      <c r="D73" s="19">
        <v>9024271</v>
      </c>
      <c r="E73" s="20">
        <v>9024271</v>
      </c>
      <c r="F73" s="20">
        <v>758530</v>
      </c>
      <c r="G73" s="20">
        <v>755372</v>
      </c>
      <c r="H73" s="20">
        <v>755600</v>
      </c>
      <c r="I73" s="20">
        <v>2269502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2269502</v>
      </c>
      <c r="W73" s="20">
        <v>2256068</v>
      </c>
      <c r="X73" s="20"/>
      <c r="Y73" s="19"/>
      <c r="Z73" s="22">
        <v>9024271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>
        <v>21013221</v>
      </c>
      <c r="E75" s="29">
        <v>21013221</v>
      </c>
      <c r="F75" s="29">
        <v>1635278</v>
      </c>
      <c r="G75" s="29">
        <v>1700423</v>
      </c>
      <c r="H75" s="29">
        <v>1684929</v>
      </c>
      <c r="I75" s="29">
        <v>5020630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5020630</v>
      </c>
      <c r="W75" s="29">
        <v>5253305</v>
      </c>
      <c r="X75" s="29"/>
      <c r="Y75" s="28"/>
      <c r="Z75" s="30">
        <v>21013221</v>
      </c>
    </row>
    <row r="76" spans="1:26" ht="13.5" hidden="1">
      <c r="A76" s="41" t="s">
        <v>111</v>
      </c>
      <c r="B76" s="31"/>
      <c r="C76" s="31"/>
      <c r="D76" s="32">
        <v>268089707</v>
      </c>
      <c r="E76" s="33">
        <v>268089707</v>
      </c>
      <c r="F76" s="33">
        <v>17831197</v>
      </c>
      <c r="G76" s="33">
        <v>20507622</v>
      </c>
      <c r="H76" s="33">
        <v>19715235</v>
      </c>
      <c r="I76" s="33">
        <v>58054054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58054054</v>
      </c>
      <c r="W76" s="33">
        <v>67590320</v>
      </c>
      <c r="X76" s="33"/>
      <c r="Y76" s="32"/>
      <c r="Z76" s="34">
        <v>268089707</v>
      </c>
    </row>
    <row r="77" spans="1:26" ht="13.5" hidden="1">
      <c r="A77" s="36" t="s">
        <v>31</v>
      </c>
      <c r="B77" s="18"/>
      <c r="C77" s="18"/>
      <c r="D77" s="19">
        <v>40933056</v>
      </c>
      <c r="E77" s="20">
        <v>40933056</v>
      </c>
      <c r="F77" s="20">
        <v>3553734</v>
      </c>
      <c r="G77" s="20">
        <v>3345074</v>
      </c>
      <c r="H77" s="20">
        <v>3825962</v>
      </c>
      <c r="I77" s="20">
        <v>10724770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10724770</v>
      </c>
      <c r="W77" s="20">
        <v>10233264</v>
      </c>
      <c r="X77" s="20"/>
      <c r="Y77" s="19"/>
      <c r="Z77" s="22">
        <v>40933056</v>
      </c>
    </row>
    <row r="78" spans="1:26" ht="13.5" hidden="1">
      <c r="A78" s="37" t="s">
        <v>32</v>
      </c>
      <c r="B78" s="18"/>
      <c r="C78" s="18"/>
      <c r="D78" s="19">
        <v>206143429</v>
      </c>
      <c r="E78" s="20">
        <v>206143429</v>
      </c>
      <c r="F78" s="20">
        <v>12642185</v>
      </c>
      <c r="G78" s="20">
        <v>15462125</v>
      </c>
      <c r="H78" s="20">
        <v>14204344</v>
      </c>
      <c r="I78" s="20">
        <v>42308654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42308654</v>
      </c>
      <c r="W78" s="20">
        <v>52051217</v>
      </c>
      <c r="X78" s="20"/>
      <c r="Y78" s="19"/>
      <c r="Z78" s="22">
        <v>206143429</v>
      </c>
    </row>
    <row r="79" spans="1:26" ht="13.5" hidden="1">
      <c r="A79" s="38" t="s">
        <v>104</v>
      </c>
      <c r="B79" s="18"/>
      <c r="C79" s="18"/>
      <c r="D79" s="19">
        <v>92582007</v>
      </c>
      <c r="E79" s="20">
        <v>92582007</v>
      </c>
      <c r="F79" s="20">
        <v>7956165</v>
      </c>
      <c r="G79" s="20">
        <v>9312763</v>
      </c>
      <c r="H79" s="20">
        <v>8526460</v>
      </c>
      <c r="I79" s="20">
        <v>25795388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25795388</v>
      </c>
      <c r="W79" s="20">
        <v>23376957</v>
      </c>
      <c r="X79" s="20"/>
      <c r="Y79" s="19"/>
      <c r="Z79" s="22">
        <v>92582007</v>
      </c>
    </row>
    <row r="80" spans="1:26" ht="13.5" hidden="1">
      <c r="A80" s="38" t="s">
        <v>105</v>
      </c>
      <c r="B80" s="18"/>
      <c r="C80" s="18"/>
      <c r="D80" s="19">
        <v>75478116</v>
      </c>
      <c r="E80" s="20">
        <v>75478116</v>
      </c>
      <c r="F80" s="20">
        <v>3259950</v>
      </c>
      <c r="G80" s="20">
        <v>4725827</v>
      </c>
      <c r="H80" s="20">
        <v>4220933</v>
      </c>
      <c r="I80" s="20">
        <v>12206710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12206710</v>
      </c>
      <c r="W80" s="20">
        <v>19058225</v>
      </c>
      <c r="X80" s="20"/>
      <c r="Y80" s="19"/>
      <c r="Z80" s="22">
        <v>75478116</v>
      </c>
    </row>
    <row r="81" spans="1:26" ht="13.5" hidden="1">
      <c r="A81" s="38" t="s">
        <v>106</v>
      </c>
      <c r="B81" s="18"/>
      <c r="C81" s="18"/>
      <c r="D81" s="19">
        <v>11575814</v>
      </c>
      <c r="E81" s="20">
        <v>11575814</v>
      </c>
      <c r="F81" s="20">
        <v>667540</v>
      </c>
      <c r="G81" s="20">
        <v>668162</v>
      </c>
      <c r="H81" s="20">
        <v>755600</v>
      </c>
      <c r="I81" s="20">
        <v>2091302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2091302</v>
      </c>
      <c r="W81" s="20">
        <v>2922893</v>
      </c>
      <c r="X81" s="20"/>
      <c r="Y81" s="19"/>
      <c r="Z81" s="22">
        <v>11575814</v>
      </c>
    </row>
    <row r="82" spans="1:26" ht="13.5" hidden="1">
      <c r="A82" s="38" t="s">
        <v>107</v>
      </c>
      <c r="B82" s="18"/>
      <c r="C82" s="18"/>
      <c r="D82" s="19">
        <v>11360200</v>
      </c>
      <c r="E82" s="20">
        <v>11360200</v>
      </c>
      <c r="F82" s="20">
        <v>758530</v>
      </c>
      <c r="G82" s="20">
        <v>755373</v>
      </c>
      <c r="H82" s="20">
        <v>701351</v>
      </c>
      <c r="I82" s="20">
        <v>2215254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2215254</v>
      </c>
      <c r="W82" s="20">
        <v>2868451</v>
      </c>
      <c r="X82" s="20"/>
      <c r="Y82" s="19"/>
      <c r="Z82" s="22">
        <v>11360200</v>
      </c>
    </row>
    <row r="83" spans="1:26" ht="13.5" hidden="1">
      <c r="A83" s="38" t="s">
        <v>108</v>
      </c>
      <c r="B83" s="18"/>
      <c r="C83" s="18"/>
      <c r="D83" s="19">
        <v>15147292</v>
      </c>
      <c r="E83" s="20">
        <v>15147292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3824691</v>
      </c>
      <c r="X83" s="20"/>
      <c r="Y83" s="19"/>
      <c r="Z83" s="22">
        <v>15147292</v>
      </c>
    </row>
    <row r="84" spans="1:26" ht="13.5" hidden="1">
      <c r="A84" s="39" t="s">
        <v>109</v>
      </c>
      <c r="B84" s="27"/>
      <c r="C84" s="27"/>
      <c r="D84" s="28">
        <v>21013222</v>
      </c>
      <c r="E84" s="29">
        <v>21013222</v>
      </c>
      <c r="F84" s="29">
        <v>1635278</v>
      </c>
      <c r="G84" s="29">
        <v>1700423</v>
      </c>
      <c r="H84" s="29">
        <v>1684929</v>
      </c>
      <c r="I84" s="29">
        <v>5020630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5020630</v>
      </c>
      <c r="W84" s="29">
        <v>5305839</v>
      </c>
      <c r="X84" s="29"/>
      <c r="Y84" s="28"/>
      <c r="Z84" s="30">
        <v>21013222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234722909</v>
      </c>
      <c r="C5" s="18">
        <v>0</v>
      </c>
      <c r="D5" s="58">
        <v>253202079</v>
      </c>
      <c r="E5" s="59">
        <v>253202079</v>
      </c>
      <c r="F5" s="59">
        <v>22742951</v>
      </c>
      <c r="G5" s="59">
        <v>22642379</v>
      </c>
      <c r="H5" s="59">
        <v>22711916</v>
      </c>
      <c r="I5" s="59">
        <v>68097246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68097246</v>
      </c>
      <c r="W5" s="59">
        <v>63300520</v>
      </c>
      <c r="X5" s="59">
        <v>4796726</v>
      </c>
      <c r="Y5" s="60">
        <v>7.58</v>
      </c>
      <c r="Z5" s="61">
        <v>253202079</v>
      </c>
    </row>
    <row r="6" spans="1:26" ht="13.5">
      <c r="A6" s="57" t="s">
        <v>32</v>
      </c>
      <c r="B6" s="18">
        <v>958548999</v>
      </c>
      <c r="C6" s="18">
        <v>0</v>
      </c>
      <c r="D6" s="58">
        <v>1158714789</v>
      </c>
      <c r="E6" s="59">
        <v>1158714789</v>
      </c>
      <c r="F6" s="59">
        <v>109090055</v>
      </c>
      <c r="G6" s="59">
        <v>107567775</v>
      </c>
      <c r="H6" s="59">
        <v>90132086</v>
      </c>
      <c r="I6" s="59">
        <v>306789916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306789916</v>
      </c>
      <c r="W6" s="59">
        <v>289678697</v>
      </c>
      <c r="X6" s="59">
        <v>17111219</v>
      </c>
      <c r="Y6" s="60">
        <v>5.91</v>
      </c>
      <c r="Z6" s="61">
        <v>1158714789</v>
      </c>
    </row>
    <row r="7" spans="1:26" ht="13.5">
      <c r="A7" s="57" t="s">
        <v>33</v>
      </c>
      <c r="B7" s="18">
        <v>3624468</v>
      </c>
      <c r="C7" s="18">
        <v>0</v>
      </c>
      <c r="D7" s="58">
        <v>2274860</v>
      </c>
      <c r="E7" s="59">
        <v>2274860</v>
      </c>
      <c r="F7" s="59">
        <v>64089</v>
      </c>
      <c r="G7" s="59">
        <v>298461</v>
      </c>
      <c r="H7" s="59">
        <v>48240</v>
      </c>
      <c r="I7" s="59">
        <v>410790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410790</v>
      </c>
      <c r="W7" s="59">
        <v>568715</v>
      </c>
      <c r="X7" s="59">
        <v>-157925</v>
      </c>
      <c r="Y7" s="60">
        <v>-27.77</v>
      </c>
      <c r="Z7" s="61">
        <v>2274860</v>
      </c>
    </row>
    <row r="8" spans="1:26" ht="13.5">
      <c r="A8" s="57" t="s">
        <v>34</v>
      </c>
      <c r="B8" s="18">
        <v>184099982</v>
      </c>
      <c r="C8" s="18">
        <v>0</v>
      </c>
      <c r="D8" s="58">
        <v>195628890</v>
      </c>
      <c r="E8" s="59">
        <v>195628890</v>
      </c>
      <c r="F8" s="59">
        <v>80198000</v>
      </c>
      <c r="G8" s="59">
        <v>0</v>
      </c>
      <c r="H8" s="59">
        <v>0</v>
      </c>
      <c r="I8" s="59">
        <v>80198000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80198000</v>
      </c>
      <c r="W8" s="59">
        <v>48907223</v>
      </c>
      <c r="X8" s="59">
        <v>31290777</v>
      </c>
      <c r="Y8" s="60">
        <v>63.98</v>
      </c>
      <c r="Z8" s="61">
        <v>195628890</v>
      </c>
    </row>
    <row r="9" spans="1:26" ht="13.5">
      <c r="A9" s="57" t="s">
        <v>35</v>
      </c>
      <c r="B9" s="18">
        <v>80828736</v>
      </c>
      <c r="C9" s="18">
        <v>0</v>
      </c>
      <c r="D9" s="58">
        <v>88727767</v>
      </c>
      <c r="E9" s="59">
        <v>88727767</v>
      </c>
      <c r="F9" s="59">
        <v>5460404</v>
      </c>
      <c r="G9" s="59">
        <v>5927666</v>
      </c>
      <c r="H9" s="59">
        <v>8829151</v>
      </c>
      <c r="I9" s="59">
        <v>20217221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20217221</v>
      </c>
      <c r="W9" s="59">
        <v>22181942</v>
      </c>
      <c r="X9" s="59">
        <v>-1964721</v>
      </c>
      <c r="Y9" s="60">
        <v>-8.86</v>
      </c>
      <c r="Z9" s="61">
        <v>88727767</v>
      </c>
    </row>
    <row r="10" spans="1:26" ht="25.5">
      <c r="A10" s="62" t="s">
        <v>96</v>
      </c>
      <c r="B10" s="63">
        <f>SUM(B5:B9)</f>
        <v>1461825094</v>
      </c>
      <c r="C10" s="63">
        <f>SUM(C5:C9)</f>
        <v>0</v>
      </c>
      <c r="D10" s="64">
        <f aca="true" t="shared" si="0" ref="D10:Z10">SUM(D5:D9)</f>
        <v>1698548385</v>
      </c>
      <c r="E10" s="65">
        <f t="shared" si="0"/>
        <v>1698548385</v>
      </c>
      <c r="F10" s="65">
        <f t="shared" si="0"/>
        <v>217555499</v>
      </c>
      <c r="G10" s="65">
        <f t="shared" si="0"/>
        <v>136436281</v>
      </c>
      <c r="H10" s="65">
        <f t="shared" si="0"/>
        <v>121721393</v>
      </c>
      <c r="I10" s="65">
        <f t="shared" si="0"/>
        <v>475713173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475713173</v>
      </c>
      <c r="W10" s="65">
        <f t="shared" si="0"/>
        <v>424637097</v>
      </c>
      <c r="X10" s="65">
        <f t="shared" si="0"/>
        <v>51076076</v>
      </c>
      <c r="Y10" s="66">
        <f>+IF(W10&lt;&gt;0,(X10/W10)*100,0)</f>
        <v>12.028170963122424</v>
      </c>
      <c r="Z10" s="67">
        <f t="shared" si="0"/>
        <v>1698548385</v>
      </c>
    </row>
    <row r="11" spans="1:26" ht="13.5">
      <c r="A11" s="57" t="s">
        <v>36</v>
      </c>
      <c r="B11" s="18">
        <v>338541676</v>
      </c>
      <c r="C11" s="18">
        <v>0</v>
      </c>
      <c r="D11" s="58">
        <v>372467386</v>
      </c>
      <c r="E11" s="59">
        <v>372467386</v>
      </c>
      <c r="F11" s="59">
        <v>28081717</v>
      </c>
      <c r="G11" s="59">
        <v>28820021</v>
      </c>
      <c r="H11" s="59">
        <v>28677532</v>
      </c>
      <c r="I11" s="59">
        <v>85579270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85579270</v>
      </c>
      <c r="W11" s="59">
        <v>93116847</v>
      </c>
      <c r="X11" s="59">
        <v>-7537577</v>
      </c>
      <c r="Y11" s="60">
        <v>-8.09</v>
      </c>
      <c r="Z11" s="61">
        <v>372467386</v>
      </c>
    </row>
    <row r="12" spans="1:26" ht="13.5">
      <c r="A12" s="57" t="s">
        <v>37</v>
      </c>
      <c r="B12" s="18">
        <v>17625259</v>
      </c>
      <c r="C12" s="18">
        <v>0</v>
      </c>
      <c r="D12" s="58">
        <v>12353211</v>
      </c>
      <c r="E12" s="59">
        <v>12353211</v>
      </c>
      <c r="F12" s="59">
        <v>1459490</v>
      </c>
      <c r="G12" s="59">
        <v>1458372</v>
      </c>
      <c r="H12" s="59">
        <v>1459490</v>
      </c>
      <c r="I12" s="59">
        <v>4377352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4377352</v>
      </c>
      <c r="W12" s="59">
        <v>3088303</v>
      </c>
      <c r="X12" s="59">
        <v>1289049</v>
      </c>
      <c r="Y12" s="60">
        <v>41.74</v>
      </c>
      <c r="Z12" s="61">
        <v>12353211</v>
      </c>
    </row>
    <row r="13" spans="1:26" ht="13.5">
      <c r="A13" s="57" t="s">
        <v>97</v>
      </c>
      <c r="B13" s="18">
        <v>162911401</v>
      </c>
      <c r="C13" s="18">
        <v>0</v>
      </c>
      <c r="D13" s="58">
        <v>164448764</v>
      </c>
      <c r="E13" s="59">
        <v>164448764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41112191</v>
      </c>
      <c r="X13" s="59">
        <v>-41112191</v>
      </c>
      <c r="Y13" s="60">
        <v>-100</v>
      </c>
      <c r="Z13" s="61">
        <v>164448764</v>
      </c>
    </row>
    <row r="14" spans="1:26" ht="13.5">
      <c r="A14" s="57" t="s">
        <v>38</v>
      </c>
      <c r="B14" s="18">
        <v>20667554</v>
      </c>
      <c r="C14" s="18">
        <v>0</v>
      </c>
      <c r="D14" s="58">
        <v>14804002</v>
      </c>
      <c r="E14" s="59">
        <v>14804002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3701001</v>
      </c>
      <c r="X14" s="59">
        <v>-3701001</v>
      </c>
      <c r="Y14" s="60">
        <v>-100</v>
      </c>
      <c r="Z14" s="61">
        <v>14804002</v>
      </c>
    </row>
    <row r="15" spans="1:26" ht="13.5">
      <c r="A15" s="57" t="s">
        <v>39</v>
      </c>
      <c r="B15" s="18">
        <v>720996307</v>
      </c>
      <c r="C15" s="18">
        <v>0</v>
      </c>
      <c r="D15" s="58">
        <v>822612353</v>
      </c>
      <c r="E15" s="59">
        <v>822612353</v>
      </c>
      <c r="F15" s="59">
        <v>50406458</v>
      </c>
      <c r="G15" s="59">
        <v>90654668</v>
      </c>
      <c r="H15" s="59">
        <v>76060686</v>
      </c>
      <c r="I15" s="59">
        <v>217121812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217121812</v>
      </c>
      <c r="W15" s="59">
        <v>205653088</v>
      </c>
      <c r="X15" s="59">
        <v>11468724</v>
      </c>
      <c r="Y15" s="60">
        <v>5.58</v>
      </c>
      <c r="Z15" s="61">
        <v>822612353</v>
      </c>
    </row>
    <row r="16" spans="1:26" ht="13.5">
      <c r="A16" s="68" t="s">
        <v>40</v>
      </c>
      <c r="B16" s="18">
        <v>24269647</v>
      </c>
      <c r="C16" s="18">
        <v>0</v>
      </c>
      <c r="D16" s="58">
        <v>55424809</v>
      </c>
      <c r="E16" s="59">
        <v>55424809</v>
      </c>
      <c r="F16" s="59">
        <v>1104289</v>
      </c>
      <c r="G16" s="59">
        <v>1293077</v>
      </c>
      <c r="H16" s="59">
        <v>1303579</v>
      </c>
      <c r="I16" s="59">
        <v>3700945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3700945</v>
      </c>
      <c r="W16" s="59">
        <v>13856202</v>
      </c>
      <c r="X16" s="59">
        <v>-10155257</v>
      </c>
      <c r="Y16" s="60">
        <v>-73.29</v>
      </c>
      <c r="Z16" s="61">
        <v>55424809</v>
      </c>
    </row>
    <row r="17" spans="1:26" ht="13.5">
      <c r="A17" s="57" t="s">
        <v>41</v>
      </c>
      <c r="B17" s="18">
        <v>347713648</v>
      </c>
      <c r="C17" s="18">
        <v>0</v>
      </c>
      <c r="D17" s="58">
        <v>274517722</v>
      </c>
      <c r="E17" s="59">
        <v>274517722</v>
      </c>
      <c r="F17" s="59">
        <v>7652257</v>
      </c>
      <c r="G17" s="59">
        <v>13392091</v>
      </c>
      <c r="H17" s="59">
        <v>8886867</v>
      </c>
      <c r="I17" s="59">
        <v>29931215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29931215</v>
      </c>
      <c r="W17" s="59">
        <v>68629431</v>
      </c>
      <c r="X17" s="59">
        <v>-38698216</v>
      </c>
      <c r="Y17" s="60">
        <v>-56.39</v>
      </c>
      <c r="Z17" s="61">
        <v>274517722</v>
      </c>
    </row>
    <row r="18" spans="1:26" ht="13.5">
      <c r="A18" s="69" t="s">
        <v>42</v>
      </c>
      <c r="B18" s="70">
        <f>SUM(B11:B17)</f>
        <v>1632725492</v>
      </c>
      <c r="C18" s="70">
        <f>SUM(C11:C17)</f>
        <v>0</v>
      </c>
      <c r="D18" s="71">
        <f aca="true" t="shared" si="1" ref="D18:Z18">SUM(D11:D17)</f>
        <v>1716628247</v>
      </c>
      <c r="E18" s="72">
        <f t="shared" si="1"/>
        <v>1716628247</v>
      </c>
      <c r="F18" s="72">
        <f t="shared" si="1"/>
        <v>88704211</v>
      </c>
      <c r="G18" s="72">
        <f t="shared" si="1"/>
        <v>135618229</v>
      </c>
      <c r="H18" s="72">
        <f t="shared" si="1"/>
        <v>116388154</v>
      </c>
      <c r="I18" s="72">
        <f t="shared" si="1"/>
        <v>340710594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340710594</v>
      </c>
      <c r="W18" s="72">
        <f t="shared" si="1"/>
        <v>429157063</v>
      </c>
      <c r="X18" s="72">
        <f t="shared" si="1"/>
        <v>-88446469</v>
      </c>
      <c r="Y18" s="66">
        <f>+IF(W18&lt;&gt;0,(X18/W18)*100,0)</f>
        <v>-20.6093471657485</v>
      </c>
      <c r="Z18" s="73">
        <f t="shared" si="1"/>
        <v>1716628247</v>
      </c>
    </row>
    <row r="19" spans="1:26" ht="13.5">
      <c r="A19" s="69" t="s">
        <v>43</v>
      </c>
      <c r="B19" s="74">
        <f>+B10-B18</f>
        <v>-170900398</v>
      </c>
      <c r="C19" s="74">
        <f>+C10-C18</f>
        <v>0</v>
      </c>
      <c r="D19" s="75">
        <f aca="true" t="shared" si="2" ref="D19:Z19">+D10-D18</f>
        <v>-18079862</v>
      </c>
      <c r="E19" s="76">
        <f t="shared" si="2"/>
        <v>-18079862</v>
      </c>
      <c r="F19" s="76">
        <f t="shared" si="2"/>
        <v>128851288</v>
      </c>
      <c r="G19" s="76">
        <f t="shared" si="2"/>
        <v>818052</v>
      </c>
      <c r="H19" s="76">
        <f t="shared" si="2"/>
        <v>5333239</v>
      </c>
      <c r="I19" s="76">
        <f t="shared" si="2"/>
        <v>135002579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135002579</v>
      </c>
      <c r="W19" s="76">
        <f>IF(E10=E18,0,W10-W18)</f>
        <v>-4519966</v>
      </c>
      <c r="X19" s="76">
        <f t="shared" si="2"/>
        <v>139522545</v>
      </c>
      <c r="Y19" s="77">
        <f>+IF(W19&lt;&gt;0,(X19/W19)*100,0)</f>
        <v>-3086.8051883576113</v>
      </c>
      <c r="Z19" s="78">
        <f t="shared" si="2"/>
        <v>-18079862</v>
      </c>
    </row>
    <row r="20" spans="1:26" ht="13.5">
      <c r="A20" s="57" t="s">
        <v>44</v>
      </c>
      <c r="B20" s="18">
        <v>162756145</v>
      </c>
      <c r="C20" s="18">
        <v>0</v>
      </c>
      <c r="D20" s="58">
        <v>168666610</v>
      </c>
      <c r="E20" s="59">
        <v>168666610</v>
      </c>
      <c r="F20" s="59">
        <v>1550000</v>
      </c>
      <c r="G20" s="59">
        <v>0</v>
      </c>
      <c r="H20" s="59">
        <v>0</v>
      </c>
      <c r="I20" s="59">
        <v>1550000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1550000</v>
      </c>
      <c r="W20" s="59">
        <v>42166653</v>
      </c>
      <c r="X20" s="59">
        <v>-40616653</v>
      </c>
      <c r="Y20" s="60">
        <v>-96.32</v>
      </c>
      <c r="Z20" s="61">
        <v>168666610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-8144253</v>
      </c>
      <c r="C22" s="85">
        <f>SUM(C19:C21)</f>
        <v>0</v>
      </c>
      <c r="D22" s="86">
        <f aca="true" t="shared" si="3" ref="D22:Z22">SUM(D19:D21)</f>
        <v>150586748</v>
      </c>
      <c r="E22" s="87">
        <f t="shared" si="3"/>
        <v>150586748</v>
      </c>
      <c r="F22" s="87">
        <f t="shared" si="3"/>
        <v>130401288</v>
      </c>
      <c r="G22" s="87">
        <f t="shared" si="3"/>
        <v>818052</v>
      </c>
      <c r="H22" s="87">
        <f t="shared" si="3"/>
        <v>5333239</v>
      </c>
      <c r="I22" s="87">
        <f t="shared" si="3"/>
        <v>136552579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136552579</v>
      </c>
      <c r="W22" s="87">
        <f t="shared" si="3"/>
        <v>37646687</v>
      </c>
      <c r="X22" s="87">
        <f t="shared" si="3"/>
        <v>98905892</v>
      </c>
      <c r="Y22" s="88">
        <f>+IF(W22&lt;&gt;0,(X22/W22)*100,0)</f>
        <v>262.72137040903493</v>
      </c>
      <c r="Z22" s="89">
        <f t="shared" si="3"/>
        <v>150586748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-8144253</v>
      </c>
      <c r="C24" s="74">
        <f>SUM(C22:C23)</f>
        <v>0</v>
      </c>
      <c r="D24" s="75">
        <f aca="true" t="shared" si="4" ref="D24:Z24">SUM(D22:D23)</f>
        <v>150586748</v>
      </c>
      <c r="E24" s="76">
        <f t="shared" si="4"/>
        <v>150586748</v>
      </c>
      <c r="F24" s="76">
        <f t="shared" si="4"/>
        <v>130401288</v>
      </c>
      <c r="G24" s="76">
        <f t="shared" si="4"/>
        <v>818052</v>
      </c>
      <c r="H24" s="76">
        <f t="shared" si="4"/>
        <v>5333239</v>
      </c>
      <c r="I24" s="76">
        <f t="shared" si="4"/>
        <v>136552579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136552579</v>
      </c>
      <c r="W24" s="76">
        <f t="shared" si="4"/>
        <v>37646687</v>
      </c>
      <c r="X24" s="76">
        <f t="shared" si="4"/>
        <v>98905892</v>
      </c>
      <c r="Y24" s="77">
        <f>+IF(W24&lt;&gt;0,(X24/W24)*100,0)</f>
        <v>262.72137040903493</v>
      </c>
      <c r="Z24" s="78">
        <f t="shared" si="4"/>
        <v>150586748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102438654</v>
      </c>
      <c r="C27" s="21">
        <v>0</v>
      </c>
      <c r="D27" s="98">
        <v>164632610</v>
      </c>
      <c r="E27" s="99">
        <v>164632610</v>
      </c>
      <c r="F27" s="99">
        <v>0</v>
      </c>
      <c r="G27" s="99">
        <v>346889</v>
      </c>
      <c r="H27" s="99">
        <v>228070</v>
      </c>
      <c r="I27" s="99">
        <v>574959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574959</v>
      </c>
      <c r="W27" s="99">
        <v>41158153</v>
      </c>
      <c r="X27" s="99">
        <v>-40583194</v>
      </c>
      <c r="Y27" s="100">
        <v>-98.6</v>
      </c>
      <c r="Z27" s="101">
        <v>164632610</v>
      </c>
    </row>
    <row r="28" spans="1:26" ht="13.5">
      <c r="A28" s="102" t="s">
        <v>44</v>
      </c>
      <c r="B28" s="18">
        <v>95436557</v>
      </c>
      <c r="C28" s="18">
        <v>0</v>
      </c>
      <c r="D28" s="58">
        <v>164632610</v>
      </c>
      <c r="E28" s="59">
        <v>164632610</v>
      </c>
      <c r="F28" s="59">
        <v>0</v>
      </c>
      <c r="G28" s="59">
        <v>346889</v>
      </c>
      <c r="H28" s="59">
        <v>228070</v>
      </c>
      <c r="I28" s="59">
        <v>574959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574959</v>
      </c>
      <c r="W28" s="59">
        <v>41158153</v>
      </c>
      <c r="X28" s="59">
        <v>-40583194</v>
      </c>
      <c r="Y28" s="60">
        <v>-98.6</v>
      </c>
      <c r="Z28" s="61">
        <v>164632610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3893529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3108569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102438655</v>
      </c>
      <c r="C32" s="21">
        <f>SUM(C28:C31)</f>
        <v>0</v>
      </c>
      <c r="D32" s="98">
        <f aca="true" t="shared" si="5" ref="D32:Z32">SUM(D28:D31)</f>
        <v>164632610</v>
      </c>
      <c r="E32" s="99">
        <f t="shared" si="5"/>
        <v>164632610</v>
      </c>
      <c r="F32" s="99">
        <f t="shared" si="5"/>
        <v>0</v>
      </c>
      <c r="G32" s="99">
        <f t="shared" si="5"/>
        <v>346889</v>
      </c>
      <c r="H32" s="99">
        <f t="shared" si="5"/>
        <v>228070</v>
      </c>
      <c r="I32" s="99">
        <f t="shared" si="5"/>
        <v>574959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574959</v>
      </c>
      <c r="W32" s="99">
        <f t="shared" si="5"/>
        <v>41158153</v>
      </c>
      <c r="X32" s="99">
        <f t="shared" si="5"/>
        <v>-40583194</v>
      </c>
      <c r="Y32" s="100">
        <f>+IF(W32&lt;&gt;0,(X32/W32)*100,0)</f>
        <v>-98.60304955861358</v>
      </c>
      <c r="Z32" s="101">
        <f t="shared" si="5"/>
        <v>164632610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297357638</v>
      </c>
      <c r="E35" s="59">
        <v>297357638</v>
      </c>
      <c r="F35" s="59">
        <v>553848638</v>
      </c>
      <c r="G35" s="59">
        <v>399606578</v>
      </c>
      <c r="H35" s="59">
        <v>438414328</v>
      </c>
      <c r="I35" s="59">
        <v>438414328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438414328</v>
      </c>
      <c r="W35" s="59">
        <v>74339410</v>
      </c>
      <c r="X35" s="59">
        <v>364074918</v>
      </c>
      <c r="Y35" s="60">
        <v>489.75</v>
      </c>
      <c r="Z35" s="61">
        <v>297357638</v>
      </c>
    </row>
    <row r="36" spans="1:26" ht="13.5">
      <c r="A36" s="57" t="s">
        <v>53</v>
      </c>
      <c r="B36" s="18">
        <v>0</v>
      </c>
      <c r="C36" s="18">
        <v>0</v>
      </c>
      <c r="D36" s="58">
        <v>2154379109</v>
      </c>
      <c r="E36" s="59">
        <v>2154379109</v>
      </c>
      <c r="F36" s="59">
        <v>2357377971</v>
      </c>
      <c r="G36" s="59">
        <v>2193688104</v>
      </c>
      <c r="H36" s="59">
        <v>2166212254</v>
      </c>
      <c r="I36" s="59">
        <v>2166212254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2166212254</v>
      </c>
      <c r="W36" s="59">
        <v>538594777</v>
      </c>
      <c r="X36" s="59">
        <v>1627617477</v>
      </c>
      <c r="Y36" s="60">
        <v>302.2</v>
      </c>
      <c r="Z36" s="61">
        <v>2154379109</v>
      </c>
    </row>
    <row r="37" spans="1:26" ht="13.5">
      <c r="A37" s="57" t="s">
        <v>54</v>
      </c>
      <c r="B37" s="18">
        <v>0</v>
      </c>
      <c r="C37" s="18">
        <v>0</v>
      </c>
      <c r="D37" s="58">
        <v>416056764</v>
      </c>
      <c r="E37" s="59">
        <v>416056764</v>
      </c>
      <c r="F37" s="59">
        <v>499476344</v>
      </c>
      <c r="G37" s="59">
        <v>534024208</v>
      </c>
      <c r="H37" s="59">
        <v>482354664</v>
      </c>
      <c r="I37" s="59">
        <v>482354664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482354664</v>
      </c>
      <c r="W37" s="59">
        <v>104014191</v>
      </c>
      <c r="X37" s="59">
        <v>378340473</v>
      </c>
      <c r="Y37" s="60">
        <v>363.74</v>
      </c>
      <c r="Z37" s="61">
        <v>416056764</v>
      </c>
    </row>
    <row r="38" spans="1:26" ht="13.5">
      <c r="A38" s="57" t="s">
        <v>55</v>
      </c>
      <c r="B38" s="18">
        <v>0</v>
      </c>
      <c r="C38" s="18">
        <v>0</v>
      </c>
      <c r="D38" s="58">
        <v>310883773</v>
      </c>
      <c r="E38" s="59">
        <v>310883773</v>
      </c>
      <c r="F38" s="59">
        <v>336504657</v>
      </c>
      <c r="G38" s="59">
        <v>338438277</v>
      </c>
      <c r="H38" s="59">
        <v>338438277</v>
      </c>
      <c r="I38" s="59">
        <v>338438277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338438277</v>
      </c>
      <c r="W38" s="59">
        <v>77720943</v>
      </c>
      <c r="X38" s="59">
        <v>260717334</v>
      </c>
      <c r="Y38" s="60">
        <v>335.45</v>
      </c>
      <c r="Z38" s="61">
        <v>310883773</v>
      </c>
    </row>
    <row r="39" spans="1:26" ht="13.5">
      <c r="A39" s="57" t="s">
        <v>56</v>
      </c>
      <c r="B39" s="18">
        <v>0</v>
      </c>
      <c r="C39" s="18">
        <v>0</v>
      </c>
      <c r="D39" s="58">
        <v>1724796210</v>
      </c>
      <c r="E39" s="59">
        <v>1724796210</v>
      </c>
      <c r="F39" s="59">
        <v>2075245608</v>
      </c>
      <c r="G39" s="59">
        <v>1720832197</v>
      </c>
      <c r="H39" s="59">
        <v>1783833641</v>
      </c>
      <c r="I39" s="59">
        <v>1783833641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1783833641</v>
      </c>
      <c r="W39" s="59">
        <v>431199053</v>
      </c>
      <c r="X39" s="59">
        <v>1352634588</v>
      </c>
      <c r="Y39" s="60">
        <v>313.69</v>
      </c>
      <c r="Z39" s="61">
        <v>1724796210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93077609</v>
      </c>
      <c r="C42" s="18">
        <v>0</v>
      </c>
      <c r="D42" s="58">
        <v>164632608</v>
      </c>
      <c r="E42" s="59">
        <v>164632608</v>
      </c>
      <c r="F42" s="59">
        <v>-7241630</v>
      </c>
      <c r="G42" s="59">
        <v>-24813472</v>
      </c>
      <c r="H42" s="59">
        <v>5247651</v>
      </c>
      <c r="I42" s="59">
        <v>-26807451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-26807451</v>
      </c>
      <c r="W42" s="59">
        <v>41158152</v>
      </c>
      <c r="X42" s="59">
        <v>-67965603</v>
      </c>
      <c r="Y42" s="60">
        <v>-165.13</v>
      </c>
      <c r="Z42" s="61">
        <v>164632608</v>
      </c>
    </row>
    <row r="43" spans="1:26" ht="13.5">
      <c r="A43" s="57" t="s">
        <v>59</v>
      </c>
      <c r="B43" s="18">
        <v>-63343069</v>
      </c>
      <c r="C43" s="18">
        <v>0</v>
      </c>
      <c r="D43" s="58">
        <v>-164632608</v>
      </c>
      <c r="E43" s="59">
        <v>-164632608</v>
      </c>
      <c r="F43" s="59">
        <v>0</v>
      </c>
      <c r="G43" s="59">
        <v>9579415</v>
      </c>
      <c r="H43" s="59">
        <v>0</v>
      </c>
      <c r="I43" s="59">
        <v>9579415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9579415</v>
      </c>
      <c r="W43" s="59">
        <v>-41158152</v>
      </c>
      <c r="X43" s="59">
        <v>50737567</v>
      </c>
      <c r="Y43" s="60">
        <v>-123.27</v>
      </c>
      <c r="Z43" s="61">
        <v>-164632608</v>
      </c>
    </row>
    <row r="44" spans="1:26" ht="13.5">
      <c r="A44" s="57" t="s">
        <v>60</v>
      </c>
      <c r="B44" s="18">
        <v>676248</v>
      </c>
      <c r="C44" s="18">
        <v>0</v>
      </c>
      <c r="D44" s="58">
        <v>-22461696</v>
      </c>
      <c r="E44" s="59">
        <v>-22461696</v>
      </c>
      <c r="F44" s="59">
        <v>0</v>
      </c>
      <c r="G44" s="59">
        <v>1755580</v>
      </c>
      <c r="H44" s="59">
        <v>-416462</v>
      </c>
      <c r="I44" s="59">
        <v>1339118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1339118</v>
      </c>
      <c r="W44" s="59">
        <v>-5615424</v>
      </c>
      <c r="X44" s="59">
        <v>6954542</v>
      </c>
      <c r="Y44" s="60">
        <v>-123.85</v>
      </c>
      <c r="Z44" s="61">
        <v>-22461696</v>
      </c>
    </row>
    <row r="45" spans="1:26" ht="13.5">
      <c r="A45" s="69" t="s">
        <v>61</v>
      </c>
      <c r="B45" s="21">
        <v>3337542</v>
      </c>
      <c r="C45" s="21">
        <v>0</v>
      </c>
      <c r="D45" s="98">
        <v>-84536696</v>
      </c>
      <c r="E45" s="99">
        <v>-84536696</v>
      </c>
      <c r="F45" s="99">
        <v>-20811491</v>
      </c>
      <c r="G45" s="99">
        <v>-34289968</v>
      </c>
      <c r="H45" s="99">
        <v>-29458779</v>
      </c>
      <c r="I45" s="99">
        <v>-29458779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-29458779</v>
      </c>
      <c r="W45" s="99">
        <v>-67690424</v>
      </c>
      <c r="X45" s="99">
        <v>38231645</v>
      </c>
      <c r="Y45" s="100">
        <v>-56.48</v>
      </c>
      <c r="Z45" s="101">
        <v>-84536696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120334800</v>
      </c>
      <c r="C49" s="51">
        <v>0</v>
      </c>
      <c r="D49" s="128">
        <v>69688614</v>
      </c>
      <c r="E49" s="53">
        <v>42038579</v>
      </c>
      <c r="F49" s="53">
        <v>0</v>
      </c>
      <c r="G49" s="53">
        <v>0</v>
      </c>
      <c r="H49" s="53">
        <v>0</v>
      </c>
      <c r="I49" s="53">
        <v>33717010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26818989</v>
      </c>
      <c r="W49" s="53">
        <v>27693387</v>
      </c>
      <c r="X49" s="53">
        <v>136540108</v>
      </c>
      <c r="Y49" s="53">
        <v>615493230</v>
      </c>
      <c r="Z49" s="129">
        <v>1072324717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66606780</v>
      </c>
      <c r="C51" s="51">
        <v>0</v>
      </c>
      <c r="D51" s="128">
        <v>85084299</v>
      </c>
      <c r="E51" s="53">
        <v>74187562</v>
      </c>
      <c r="F51" s="53">
        <v>0</v>
      </c>
      <c r="G51" s="53">
        <v>0</v>
      </c>
      <c r="H51" s="53">
        <v>0</v>
      </c>
      <c r="I51" s="53">
        <v>64152718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290031359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80.90650011285499</v>
      </c>
      <c r="C58" s="5">
        <f>IF(C67=0,0,+(C76/C67)*100)</f>
        <v>0</v>
      </c>
      <c r="D58" s="6">
        <f aca="true" t="shared" si="6" ref="D58:Z58">IF(D67=0,0,+(D76/D67)*100)</f>
        <v>101.41991761433673</v>
      </c>
      <c r="E58" s="7">
        <f t="shared" si="6"/>
        <v>101.41991761433673</v>
      </c>
      <c r="F58" s="7">
        <f t="shared" si="6"/>
        <v>101.2394271469089</v>
      </c>
      <c r="G58" s="7">
        <f t="shared" si="6"/>
        <v>101.39722919414818</v>
      </c>
      <c r="H58" s="7">
        <f t="shared" si="6"/>
        <v>101.78993517032188</v>
      </c>
      <c r="I58" s="7">
        <f t="shared" si="6"/>
        <v>101.46077664945754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101.46077664945754</v>
      </c>
      <c r="W58" s="7">
        <f t="shared" si="6"/>
        <v>101.41991698430009</v>
      </c>
      <c r="X58" s="7">
        <f t="shared" si="6"/>
        <v>0</v>
      </c>
      <c r="Y58" s="7">
        <f t="shared" si="6"/>
        <v>0</v>
      </c>
      <c r="Z58" s="8">
        <f t="shared" si="6"/>
        <v>101.41991761433673</v>
      </c>
    </row>
    <row r="59" spans="1:26" ht="13.5">
      <c r="A59" s="36" t="s">
        <v>31</v>
      </c>
      <c r="B59" s="9">
        <f aca="true" t="shared" si="7" ref="B59:Z66">IF(B68=0,0,+(B77/B68)*100)</f>
        <v>80.73140274518326</v>
      </c>
      <c r="C59" s="9">
        <f t="shared" si="7"/>
        <v>0</v>
      </c>
      <c r="D59" s="2">
        <f t="shared" si="7"/>
        <v>100.95646489537711</v>
      </c>
      <c r="E59" s="10">
        <f t="shared" si="7"/>
        <v>100.95646489537711</v>
      </c>
      <c r="F59" s="10">
        <f t="shared" si="7"/>
        <v>101.66551385526003</v>
      </c>
      <c r="G59" s="10">
        <f t="shared" si="7"/>
        <v>101.65790441013287</v>
      </c>
      <c r="H59" s="10">
        <f t="shared" si="7"/>
        <v>101.65248497748935</v>
      </c>
      <c r="I59" s="10">
        <f t="shared" si="7"/>
        <v>101.65863829500535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101.65863829500535</v>
      </c>
      <c r="W59" s="10">
        <f t="shared" si="7"/>
        <v>100.95646449665816</v>
      </c>
      <c r="X59" s="10">
        <f t="shared" si="7"/>
        <v>0</v>
      </c>
      <c r="Y59" s="10">
        <f t="shared" si="7"/>
        <v>0</v>
      </c>
      <c r="Z59" s="11">
        <f t="shared" si="7"/>
        <v>100.95646489537711</v>
      </c>
    </row>
    <row r="60" spans="1:26" ht="13.5">
      <c r="A60" s="37" t="s">
        <v>32</v>
      </c>
      <c r="B60" s="12">
        <f t="shared" si="7"/>
        <v>81.11469291722665</v>
      </c>
      <c r="C60" s="12">
        <f t="shared" si="7"/>
        <v>0</v>
      </c>
      <c r="D60" s="3">
        <f t="shared" si="7"/>
        <v>101.56760569317287</v>
      </c>
      <c r="E60" s="13">
        <f t="shared" si="7"/>
        <v>101.56760569317287</v>
      </c>
      <c r="F60" s="13">
        <f t="shared" si="7"/>
        <v>101.1890359758275</v>
      </c>
      <c r="G60" s="13">
        <f t="shared" si="7"/>
        <v>101.3430100232156</v>
      </c>
      <c r="H60" s="13">
        <f t="shared" si="7"/>
        <v>101.84751410280242</v>
      </c>
      <c r="I60" s="13">
        <f t="shared" si="7"/>
        <v>101.43647778827254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101.43647778827254</v>
      </c>
      <c r="W60" s="13">
        <f t="shared" si="7"/>
        <v>101.56760507958509</v>
      </c>
      <c r="X60" s="13">
        <f t="shared" si="7"/>
        <v>0</v>
      </c>
      <c r="Y60" s="13">
        <f t="shared" si="7"/>
        <v>0</v>
      </c>
      <c r="Z60" s="14">
        <f t="shared" si="7"/>
        <v>101.56760569317287</v>
      </c>
    </row>
    <row r="61" spans="1:26" ht="13.5">
      <c r="A61" s="38" t="s">
        <v>104</v>
      </c>
      <c r="B61" s="12">
        <f t="shared" si="7"/>
        <v>81.15769953993772</v>
      </c>
      <c r="C61" s="12">
        <f t="shared" si="7"/>
        <v>0</v>
      </c>
      <c r="D61" s="3">
        <f t="shared" si="7"/>
        <v>102.15098164293973</v>
      </c>
      <c r="E61" s="13">
        <f t="shared" si="7"/>
        <v>102.15098164293973</v>
      </c>
      <c r="F61" s="13">
        <f t="shared" si="7"/>
        <v>101.80730140250434</v>
      </c>
      <c r="G61" s="13">
        <f t="shared" si="7"/>
        <v>102.29557259906889</v>
      </c>
      <c r="H61" s="13">
        <f t="shared" si="7"/>
        <v>102.79351969174203</v>
      </c>
      <c r="I61" s="13">
        <f t="shared" si="7"/>
        <v>102.26924928980128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102.26924928980128</v>
      </c>
      <c r="W61" s="13">
        <f t="shared" si="7"/>
        <v>102.15098138323171</v>
      </c>
      <c r="X61" s="13">
        <f t="shared" si="7"/>
        <v>0</v>
      </c>
      <c r="Y61" s="13">
        <f t="shared" si="7"/>
        <v>0</v>
      </c>
      <c r="Z61" s="14">
        <f t="shared" si="7"/>
        <v>102.15098164293973</v>
      </c>
    </row>
    <row r="62" spans="1:26" ht="13.5">
      <c r="A62" s="38" t="s">
        <v>105</v>
      </c>
      <c r="B62" s="12">
        <f t="shared" si="7"/>
        <v>80.11668061103224</v>
      </c>
      <c r="C62" s="12">
        <f t="shared" si="7"/>
        <v>0</v>
      </c>
      <c r="D62" s="3">
        <f t="shared" si="7"/>
        <v>100.10519787542775</v>
      </c>
      <c r="E62" s="13">
        <f t="shared" si="7"/>
        <v>100.10519787542775</v>
      </c>
      <c r="F62" s="13">
        <f t="shared" si="7"/>
        <v>100.12356594917962</v>
      </c>
      <c r="G62" s="13">
        <f t="shared" si="7"/>
        <v>100.16495894564656</v>
      </c>
      <c r="H62" s="13">
        <f t="shared" si="7"/>
        <v>100.30147851099163</v>
      </c>
      <c r="I62" s="13">
        <f t="shared" si="7"/>
        <v>100.18466777709574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100.18466777709574</v>
      </c>
      <c r="W62" s="13">
        <f t="shared" si="7"/>
        <v>100.10519834021221</v>
      </c>
      <c r="X62" s="13">
        <f t="shared" si="7"/>
        <v>0</v>
      </c>
      <c r="Y62" s="13">
        <f t="shared" si="7"/>
        <v>0</v>
      </c>
      <c r="Z62" s="14">
        <f t="shared" si="7"/>
        <v>100.10519787542775</v>
      </c>
    </row>
    <row r="63" spans="1:26" ht="13.5">
      <c r="A63" s="38" t="s">
        <v>106</v>
      </c>
      <c r="B63" s="12">
        <f t="shared" si="7"/>
        <v>80.35481561816573</v>
      </c>
      <c r="C63" s="12">
        <f t="shared" si="7"/>
        <v>0</v>
      </c>
      <c r="D63" s="3">
        <f t="shared" si="7"/>
        <v>101.15385918945812</v>
      </c>
      <c r="E63" s="13">
        <f t="shared" si="7"/>
        <v>101.15385918945812</v>
      </c>
      <c r="F63" s="13">
        <f t="shared" si="7"/>
        <v>100.67781550850535</v>
      </c>
      <c r="G63" s="13">
        <f t="shared" si="7"/>
        <v>100.31501509027663</v>
      </c>
      <c r="H63" s="13">
        <f t="shared" si="7"/>
        <v>100.50311744702947</v>
      </c>
      <c r="I63" s="13">
        <f t="shared" si="7"/>
        <v>100.45483164533834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100.45483164533834</v>
      </c>
      <c r="W63" s="13">
        <f t="shared" si="7"/>
        <v>101.15385691147385</v>
      </c>
      <c r="X63" s="13">
        <f t="shared" si="7"/>
        <v>0</v>
      </c>
      <c r="Y63" s="13">
        <f t="shared" si="7"/>
        <v>0</v>
      </c>
      <c r="Z63" s="14">
        <f t="shared" si="7"/>
        <v>101.15385918945812</v>
      </c>
    </row>
    <row r="64" spans="1:26" ht="13.5">
      <c r="A64" s="38" t="s">
        <v>107</v>
      </c>
      <c r="B64" s="12">
        <f t="shared" si="7"/>
        <v>80.23878286125334</v>
      </c>
      <c r="C64" s="12">
        <f t="shared" si="7"/>
        <v>0</v>
      </c>
      <c r="D64" s="3">
        <f t="shared" si="7"/>
        <v>100.3311153406937</v>
      </c>
      <c r="E64" s="13">
        <f t="shared" si="7"/>
        <v>100.3311153406937</v>
      </c>
      <c r="F64" s="13">
        <f t="shared" si="7"/>
        <v>100.40926598658817</v>
      </c>
      <c r="G64" s="13">
        <f t="shared" si="7"/>
        <v>100.31538583754538</v>
      </c>
      <c r="H64" s="13">
        <f t="shared" si="7"/>
        <v>100.3320333601207</v>
      </c>
      <c r="I64" s="13">
        <f t="shared" si="7"/>
        <v>100.35213994628629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100.35213994628629</v>
      </c>
      <c r="W64" s="13">
        <f t="shared" si="7"/>
        <v>100.33111237374955</v>
      </c>
      <c r="X64" s="13">
        <f t="shared" si="7"/>
        <v>0</v>
      </c>
      <c r="Y64" s="13">
        <f t="shared" si="7"/>
        <v>0</v>
      </c>
      <c r="Z64" s="14">
        <f t="shared" si="7"/>
        <v>100.3311153406937</v>
      </c>
    </row>
    <row r="65" spans="1:26" ht="13.5">
      <c r="A65" s="38" t="s">
        <v>108</v>
      </c>
      <c r="B65" s="12">
        <f t="shared" si="7"/>
        <v>1358.9992418498862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76.60999967843415</v>
      </c>
      <c r="C66" s="15">
        <f t="shared" si="7"/>
        <v>0</v>
      </c>
      <c r="D66" s="4">
        <f t="shared" si="7"/>
        <v>99.9606483410344</v>
      </c>
      <c r="E66" s="16">
        <f t="shared" si="7"/>
        <v>99.9606483410344</v>
      </c>
      <c r="F66" s="16">
        <f t="shared" si="7"/>
        <v>99.97650828128262</v>
      </c>
      <c r="G66" s="16">
        <f t="shared" si="7"/>
        <v>101.3770172903805</v>
      </c>
      <c r="H66" s="16">
        <f t="shared" si="7"/>
        <v>101.25285944911585</v>
      </c>
      <c r="I66" s="16">
        <f t="shared" si="7"/>
        <v>100.89493334556671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100.89493334556671</v>
      </c>
      <c r="W66" s="16">
        <f t="shared" si="7"/>
        <v>99.96064562875608</v>
      </c>
      <c r="X66" s="16">
        <f t="shared" si="7"/>
        <v>0</v>
      </c>
      <c r="Y66" s="16">
        <f t="shared" si="7"/>
        <v>0</v>
      </c>
      <c r="Z66" s="17">
        <f t="shared" si="7"/>
        <v>99.9606483410344</v>
      </c>
    </row>
    <row r="67" spans="1:26" ht="13.5" hidden="1">
      <c r="A67" s="40" t="s">
        <v>110</v>
      </c>
      <c r="B67" s="23">
        <v>1230153934</v>
      </c>
      <c r="C67" s="23"/>
      <c r="D67" s="24">
        <v>1448771731</v>
      </c>
      <c r="E67" s="25">
        <v>1448771731</v>
      </c>
      <c r="F67" s="25">
        <v>135153325</v>
      </c>
      <c r="G67" s="25">
        <v>133676995</v>
      </c>
      <c r="H67" s="25">
        <v>116694394</v>
      </c>
      <c r="I67" s="25">
        <v>385524714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385524714</v>
      </c>
      <c r="W67" s="25">
        <v>362192935</v>
      </c>
      <c r="X67" s="25"/>
      <c r="Y67" s="24"/>
      <c r="Z67" s="26">
        <v>1448771731</v>
      </c>
    </row>
    <row r="68" spans="1:26" ht="13.5" hidden="1">
      <c r="A68" s="36" t="s">
        <v>31</v>
      </c>
      <c r="B68" s="18">
        <v>234722909</v>
      </c>
      <c r="C68" s="18"/>
      <c r="D68" s="19">
        <v>253202079</v>
      </c>
      <c r="E68" s="20">
        <v>253202079</v>
      </c>
      <c r="F68" s="20">
        <v>22742951</v>
      </c>
      <c r="G68" s="20">
        <v>22642379</v>
      </c>
      <c r="H68" s="20">
        <v>22711916</v>
      </c>
      <c r="I68" s="20">
        <v>68097246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68097246</v>
      </c>
      <c r="W68" s="20">
        <v>63300520</v>
      </c>
      <c r="X68" s="20"/>
      <c r="Y68" s="19"/>
      <c r="Z68" s="22">
        <v>253202079</v>
      </c>
    </row>
    <row r="69" spans="1:26" ht="13.5" hidden="1">
      <c r="A69" s="37" t="s">
        <v>32</v>
      </c>
      <c r="B69" s="18">
        <v>958548999</v>
      </c>
      <c r="C69" s="18"/>
      <c r="D69" s="19">
        <v>1158714789</v>
      </c>
      <c r="E69" s="20">
        <v>1158714789</v>
      </c>
      <c r="F69" s="20">
        <v>109090055</v>
      </c>
      <c r="G69" s="20">
        <v>107567775</v>
      </c>
      <c r="H69" s="20">
        <v>90132086</v>
      </c>
      <c r="I69" s="20">
        <v>306789916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306789916</v>
      </c>
      <c r="W69" s="20">
        <v>289678699</v>
      </c>
      <c r="X69" s="20"/>
      <c r="Y69" s="19"/>
      <c r="Z69" s="22">
        <v>1158714789</v>
      </c>
    </row>
    <row r="70" spans="1:26" ht="13.5" hidden="1">
      <c r="A70" s="38" t="s">
        <v>104</v>
      </c>
      <c r="B70" s="18">
        <v>610305192</v>
      </c>
      <c r="C70" s="18"/>
      <c r="D70" s="19">
        <v>786660270</v>
      </c>
      <c r="E70" s="20">
        <v>786660270</v>
      </c>
      <c r="F70" s="20">
        <v>67590165</v>
      </c>
      <c r="G70" s="20">
        <v>59660104</v>
      </c>
      <c r="H70" s="20">
        <v>56559902</v>
      </c>
      <c r="I70" s="20">
        <v>183810171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183810171</v>
      </c>
      <c r="W70" s="20">
        <v>196665068</v>
      </c>
      <c r="X70" s="20"/>
      <c r="Y70" s="19"/>
      <c r="Z70" s="22">
        <v>786660270</v>
      </c>
    </row>
    <row r="71" spans="1:26" ht="13.5" hidden="1">
      <c r="A71" s="38" t="s">
        <v>105</v>
      </c>
      <c r="B71" s="18">
        <v>207715916</v>
      </c>
      <c r="C71" s="18"/>
      <c r="D71" s="19">
        <v>215379825</v>
      </c>
      <c r="E71" s="20">
        <v>215379825</v>
      </c>
      <c r="F71" s="20">
        <v>29126147</v>
      </c>
      <c r="G71" s="20">
        <v>28211868</v>
      </c>
      <c r="H71" s="20">
        <v>19995455</v>
      </c>
      <c r="I71" s="20">
        <v>77333470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77333470</v>
      </c>
      <c r="W71" s="20">
        <v>53844956</v>
      </c>
      <c r="X71" s="20"/>
      <c r="Y71" s="19"/>
      <c r="Z71" s="22">
        <v>215379825</v>
      </c>
    </row>
    <row r="72" spans="1:26" ht="13.5" hidden="1">
      <c r="A72" s="38" t="s">
        <v>106</v>
      </c>
      <c r="B72" s="18">
        <v>77355614</v>
      </c>
      <c r="C72" s="18"/>
      <c r="D72" s="19">
        <v>88809970</v>
      </c>
      <c r="E72" s="20">
        <v>88809970</v>
      </c>
      <c r="F72" s="20">
        <v>7027576</v>
      </c>
      <c r="G72" s="20">
        <v>14148846</v>
      </c>
      <c r="H72" s="20">
        <v>8516103</v>
      </c>
      <c r="I72" s="20">
        <v>29692525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29692525</v>
      </c>
      <c r="W72" s="20">
        <v>22202493</v>
      </c>
      <c r="X72" s="20"/>
      <c r="Y72" s="19"/>
      <c r="Z72" s="22">
        <v>88809970</v>
      </c>
    </row>
    <row r="73" spans="1:26" ht="13.5" hidden="1">
      <c r="A73" s="38" t="s">
        <v>107</v>
      </c>
      <c r="B73" s="18">
        <v>62941452</v>
      </c>
      <c r="C73" s="18"/>
      <c r="D73" s="19">
        <v>67632626</v>
      </c>
      <c r="E73" s="20">
        <v>67632626</v>
      </c>
      <c r="F73" s="20">
        <v>5316347</v>
      </c>
      <c r="G73" s="20">
        <v>5513564</v>
      </c>
      <c r="H73" s="20">
        <v>5026001</v>
      </c>
      <c r="I73" s="20">
        <v>15855912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15855912</v>
      </c>
      <c r="W73" s="20">
        <v>16908157</v>
      </c>
      <c r="X73" s="20"/>
      <c r="Y73" s="19"/>
      <c r="Z73" s="22">
        <v>67632626</v>
      </c>
    </row>
    <row r="74" spans="1:26" ht="13.5" hidden="1">
      <c r="A74" s="38" t="s">
        <v>108</v>
      </c>
      <c r="B74" s="18">
        <v>230825</v>
      </c>
      <c r="C74" s="18"/>
      <c r="D74" s="19">
        <v>232098</v>
      </c>
      <c r="E74" s="20">
        <v>232098</v>
      </c>
      <c r="F74" s="20">
        <v>29820</v>
      </c>
      <c r="G74" s="20">
        <v>33393</v>
      </c>
      <c r="H74" s="20">
        <v>34625</v>
      </c>
      <c r="I74" s="20">
        <v>97838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97838</v>
      </c>
      <c r="W74" s="20">
        <v>58025</v>
      </c>
      <c r="X74" s="20"/>
      <c r="Y74" s="19"/>
      <c r="Z74" s="22">
        <v>232098</v>
      </c>
    </row>
    <row r="75" spans="1:26" ht="13.5" hidden="1">
      <c r="A75" s="39" t="s">
        <v>109</v>
      </c>
      <c r="B75" s="27">
        <v>36882026</v>
      </c>
      <c r="C75" s="27"/>
      <c r="D75" s="28">
        <v>36854863</v>
      </c>
      <c r="E75" s="29">
        <v>36854863</v>
      </c>
      <c r="F75" s="29">
        <v>3320319</v>
      </c>
      <c r="G75" s="29">
        <v>3466841</v>
      </c>
      <c r="H75" s="29">
        <v>3850392</v>
      </c>
      <c r="I75" s="29">
        <v>10637552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10637552</v>
      </c>
      <c r="W75" s="29">
        <v>9213716</v>
      </c>
      <c r="X75" s="29"/>
      <c r="Y75" s="28"/>
      <c r="Z75" s="30">
        <v>36854863</v>
      </c>
    </row>
    <row r="76" spans="1:26" ht="13.5" hidden="1">
      <c r="A76" s="41" t="s">
        <v>111</v>
      </c>
      <c r="B76" s="31">
        <v>995274494</v>
      </c>
      <c r="C76" s="31"/>
      <c r="D76" s="32">
        <v>1469343096</v>
      </c>
      <c r="E76" s="33">
        <v>1469343096</v>
      </c>
      <c r="F76" s="33">
        <v>136828452</v>
      </c>
      <c r="G76" s="33">
        <v>135544769</v>
      </c>
      <c r="H76" s="33">
        <v>118783148</v>
      </c>
      <c r="I76" s="33">
        <v>391156369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391156369</v>
      </c>
      <c r="W76" s="33">
        <v>367335774</v>
      </c>
      <c r="X76" s="33"/>
      <c r="Y76" s="32"/>
      <c r="Z76" s="34">
        <v>1469343096</v>
      </c>
    </row>
    <row r="77" spans="1:26" ht="13.5" hidden="1">
      <c r="A77" s="36" t="s">
        <v>31</v>
      </c>
      <c r="B77" s="18">
        <v>189495097</v>
      </c>
      <c r="C77" s="18"/>
      <c r="D77" s="19">
        <v>255623868</v>
      </c>
      <c r="E77" s="20">
        <v>255623868</v>
      </c>
      <c r="F77" s="20">
        <v>23121738</v>
      </c>
      <c r="G77" s="20">
        <v>23017768</v>
      </c>
      <c r="H77" s="20">
        <v>23087227</v>
      </c>
      <c r="I77" s="20">
        <v>69226733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69226733</v>
      </c>
      <c r="W77" s="20">
        <v>63905967</v>
      </c>
      <c r="X77" s="20"/>
      <c r="Y77" s="19"/>
      <c r="Z77" s="22">
        <v>255623868</v>
      </c>
    </row>
    <row r="78" spans="1:26" ht="13.5" hidden="1">
      <c r="A78" s="37" t="s">
        <v>32</v>
      </c>
      <c r="B78" s="18">
        <v>777524077</v>
      </c>
      <c r="C78" s="18"/>
      <c r="D78" s="19">
        <v>1176878868</v>
      </c>
      <c r="E78" s="20">
        <v>1176878868</v>
      </c>
      <c r="F78" s="20">
        <v>110387175</v>
      </c>
      <c r="G78" s="20">
        <v>109012421</v>
      </c>
      <c r="H78" s="20">
        <v>91797289</v>
      </c>
      <c r="I78" s="20">
        <v>311196885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311196885</v>
      </c>
      <c r="W78" s="20">
        <v>294219717</v>
      </c>
      <c r="X78" s="20"/>
      <c r="Y78" s="19"/>
      <c r="Z78" s="22">
        <v>1176878868</v>
      </c>
    </row>
    <row r="79" spans="1:26" ht="13.5" hidden="1">
      <c r="A79" s="38" t="s">
        <v>104</v>
      </c>
      <c r="B79" s="18">
        <v>495309654</v>
      </c>
      <c r="C79" s="18"/>
      <c r="D79" s="19">
        <v>803581188</v>
      </c>
      <c r="E79" s="20">
        <v>803581188</v>
      </c>
      <c r="F79" s="20">
        <v>68811723</v>
      </c>
      <c r="G79" s="20">
        <v>61029645</v>
      </c>
      <c r="H79" s="20">
        <v>58139914</v>
      </c>
      <c r="I79" s="20">
        <v>187981282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187981282</v>
      </c>
      <c r="W79" s="20">
        <v>200895297</v>
      </c>
      <c r="X79" s="20"/>
      <c r="Y79" s="19"/>
      <c r="Z79" s="22">
        <v>803581188</v>
      </c>
    </row>
    <row r="80" spans="1:26" ht="13.5" hidden="1">
      <c r="A80" s="38" t="s">
        <v>105</v>
      </c>
      <c r="B80" s="18">
        <v>166415097</v>
      </c>
      <c r="C80" s="18"/>
      <c r="D80" s="19">
        <v>215606400</v>
      </c>
      <c r="E80" s="20">
        <v>215606400</v>
      </c>
      <c r="F80" s="20">
        <v>29162137</v>
      </c>
      <c r="G80" s="20">
        <v>28258406</v>
      </c>
      <c r="H80" s="20">
        <v>20055737</v>
      </c>
      <c r="I80" s="20">
        <v>77476280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77476280</v>
      </c>
      <c r="W80" s="20">
        <v>53901600</v>
      </c>
      <c r="X80" s="20"/>
      <c r="Y80" s="19"/>
      <c r="Z80" s="22">
        <v>215606400</v>
      </c>
    </row>
    <row r="81" spans="1:26" ht="13.5" hidden="1">
      <c r="A81" s="38" t="s">
        <v>106</v>
      </c>
      <c r="B81" s="18">
        <v>62158961</v>
      </c>
      <c r="C81" s="18"/>
      <c r="D81" s="19">
        <v>89834712</v>
      </c>
      <c r="E81" s="20">
        <v>89834712</v>
      </c>
      <c r="F81" s="20">
        <v>7075210</v>
      </c>
      <c r="G81" s="20">
        <v>14193417</v>
      </c>
      <c r="H81" s="20">
        <v>8558949</v>
      </c>
      <c r="I81" s="20">
        <v>29827576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29827576</v>
      </c>
      <c r="W81" s="20">
        <v>22458678</v>
      </c>
      <c r="X81" s="20"/>
      <c r="Y81" s="19"/>
      <c r="Z81" s="22">
        <v>89834712</v>
      </c>
    </row>
    <row r="82" spans="1:26" ht="13.5" hidden="1">
      <c r="A82" s="38" t="s">
        <v>107</v>
      </c>
      <c r="B82" s="18">
        <v>50503455</v>
      </c>
      <c r="C82" s="18"/>
      <c r="D82" s="19">
        <v>67856568</v>
      </c>
      <c r="E82" s="20">
        <v>67856568</v>
      </c>
      <c r="F82" s="20">
        <v>5338105</v>
      </c>
      <c r="G82" s="20">
        <v>5530953</v>
      </c>
      <c r="H82" s="20">
        <v>5042689</v>
      </c>
      <c r="I82" s="20">
        <v>15911747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15911747</v>
      </c>
      <c r="W82" s="20">
        <v>16964142</v>
      </c>
      <c r="X82" s="20"/>
      <c r="Y82" s="19"/>
      <c r="Z82" s="22">
        <v>67856568</v>
      </c>
    </row>
    <row r="83" spans="1:26" ht="13.5" hidden="1">
      <c r="A83" s="38" t="s">
        <v>108</v>
      </c>
      <c r="B83" s="18">
        <v>3136910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>
        <v>28255320</v>
      </c>
      <c r="C84" s="27"/>
      <c r="D84" s="28">
        <v>36840360</v>
      </c>
      <c r="E84" s="29">
        <v>36840360</v>
      </c>
      <c r="F84" s="29">
        <v>3319539</v>
      </c>
      <c r="G84" s="29">
        <v>3514580</v>
      </c>
      <c r="H84" s="29">
        <v>3898632</v>
      </c>
      <c r="I84" s="29">
        <v>10732751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10732751</v>
      </c>
      <c r="W84" s="29">
        <v>9210090</v>
      </c>
      <c r="X84" s="29"/>
      <c r="Y84" s="28"/>
      <c r="Z84" s="30">
        <v>36840360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230303644</v>
      </c>
      <c r="C5" s="18">
        <v>0</v>
      </c>
      <c r="D5" s="58">
        <v>257316829</v>
      </c>
      <c r="E5" s="59">
        <v>257316829</v>
      </c>
      <c r="F5" s="59">
        <v>21952843</v>
      </c>
      <c r="G5" s="59">
        <v>21939972</v>
      </c>
      <c r="H5" s="59">
        <v>21947192</v>
      </c>
      <c r="I5" s="59">
        <v>65840007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65840007</v>
      </c>
      <c r="W5" s="59">
        <v>64329207</v>
      </c>
      <c r="X5" s="59">
        <v>1510800</v>
      </c>
      <c r="Y5" s="60">
        <v>2.35</v>
      </c>
      <c r="Z5" s="61">
        <v>257316829</v>
      </c>
    </row>
    <row r="6" spans="1:26" ht="13.5">
      <c r="A6" s="57" t="s">
        <v>32</v>
      </c>
      <c r="B6" s="18">
        <v>555194862</v>
      </c>
      <c r="C6" s="18">
        <v>0</v>
      </c>
      <c r="D6" s="58">
        <v>634591915</v>
      </c>
      <c r="E6" s="59">
        <v>634591915</v>
      </c>
      <c r="F6" s="59">
        <v>49205544</v>
      </c>
      <c r="G6" s="59">
        <v>57623230</v>
      </c>
      <c r="H6" s="59">
        <v>56786421</v>
      </c>
      <c r="I6" s="59">
        <v>163615195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163615195</v>
      </c>
      <c r="W6" s="59">
        <v>158647979</v>
      </c>
      <c r="X6" s="59">
        <v>4967216</v>
      </c>
      <c r="Y6" s="60">
        <v>3.13</v>
      </c>
      <c r="Z6" s="61">
        <v>634591915</v>
      </c>
    </row>
    <row r="7" spans="1:26" ht="13.5">
      <c r="A7" s="57" t="s">
        <v>33</v>
      </c>
      <c r="B7" s="18">
        <v>20894052</v>
      </c>
      <c r="C7" s="18">
        <v>0</v>
      </c>
      <c r="D7" s="58">
        <v>23327500</v>
      </c>
      <c r="E7" s="59">
        <v>23327500</v>
      </c>
      <c r="F7" s="59">
        <v>64</v>
      </c>
      <c r="G7" s="59">
        <v>1079540</v>
      </c>
      <c r="H7" s="59">
        <v>1059978</v>
      </c>
      <c r="I7" s="59">
        <v>2139582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2139582</v>
      </c>
      <c r="W7" s="59">
        <v>5831875</v>
      </c>
      <c r="X7" s="59">
        <v>-3692293</v>
      </c>
      <c r="Y7" s="60">
        <v>-63.31</v>
      </c>
      <c r="Z7" s="61">
        <v>23327500</v>
      </c>
    </row>
    <row r="8" spans="1:26" ht="13.5">
      <c r="A8" s="57" t="s">
        <v>34</v>
      </c>
      <c r="B8" s="18">
        <v>91380081</v>
      </c>
      <c r="C8" s="18">
        <v>0</v>
      </c>
      <c r="D8" s="58">
        <v>100259190</v>
      </c>
      <c r="E8" s="59">
        <v>100259190</v>
      </c>
      <c r="F8" s="59">
        <v>38994000</v>
      </c>
      <c r="G8" s="59">
        <v>1486597</v>
      </c>
      <c r="H8" s="59">
        <v>0</v>
      </c>
      <c r="I8" s="59">
        <v>40480597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40480597</v>
      </c>
      <c r="W8" s="59">
        <v>25064798</v>
      </c>
      <c r="X8" s="59">
        <v>15415799</v>
      </c>
      <c r="Y8" s="60">
        <v>61.5</v>
      </c>
      <c r="Z8" s="61">
        <v>100259190</v>
      </c>
    </row>
    <row r="9" spans="1:26" ht="13.5">
      <c r="A9" s="57" t="s">
        <v>35</v>
      </c>
      <c r="B9" s="18">
        <v>107463648</v>
      </c>
      <c r="C9" s="18">
        <v>0</v>
      </c>
      <c r="D9" s="58">
        <v>125640554</v>
      </c>
      <c r="E9" s="59">
        <v>125640554</v>
      </c>
      <c r="F9" s="59">
        <v>5550566</v>
      </c>
      <c r="G9" s="59">
        <v>7190711</v>
      </c>
      <c r="H9" s="59">
        <v>7770395</v>
      </c>
      <c r="I9" s="59">
        <v>20511672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20511672</v>
      </c>
      <c r="W9" s="59">
        <v>31410139</v>
      </c>
      <c r="X9" s="59">
        <v>-10898467</v>
      </c>
      <c r="Y9" s="60">
        <v>-34.7</v>
      </c>
      <c r="Z9" s="61">
        <v>125640554</v>
      </c>
    </row>
    <row r="10" spans="1:26" ht="25.5">
      <c r="A10" s="62" t="s">
        <v>96</v>
      </c>
      <c r="B10" s="63">
        <f>SUM(B5:B9)</f>
        <v>1005236287</v>
      </c>
      <c r="C10" s="63">
        <f>SUM(C5:C9)</f>
        <v>0</v>
      </c>
      <c r="D10" s="64">
        <f aca="true" t="shared" si="0" ref="D10:Z10">SUM(D5:D9)</f>
        <v>1141135988</v>
      </c>
      <c r="E10" s="65">
        <f t="shared" si="0"/>
        <v>1141135988</v>
      </c>
      <c r="F10" s="65">
        <f t="shared" si="0"/>
        <v>115703017</v>
      </c>
      <c r="G10" s="65">
        <f t="shared" si="0"/>
        <v>89320050</v>
      </c>
      <c r="H10" s="65">
        <f t="shared" si="0"/>
        <v>87563986</v>
      </c>
      <c r="I10" s="65">
        <f t="shared" si="0"/>
        <v>292587053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292587053</v>
      </c>
      <c r="W10" s="65">
        <f t="shared" si="0"/>
        <v>285283998</v>
      </c>
      <c r="X10" s="65">
        <f t="shared" si="0"/>
        <v>7303055</v>
      </c>
      <c r="Y10" s="66">
        <f>+IF(W10&lt;&gt;0,(X10/W10)*100,0)</f>
        <v>2.559924514237914</v>
      </c>
      <c r="Z10" s="67">
        <f t="shared" si="0"/>
        <v>1141135988</v>
      </c>
    </row>
    <row r="11" spans="1:26" ht="13.5">
      <c r="A11" s="57" t="s">
        <v>36</v>
      </c>
      <c r="B11" s="18">
        <v>289071173</v>
      </c>
      <c r="C11" s="18">
        <v>0</v>
      </c>
      <c r="D11" s="58">
        <v>326628544</v>
      </c>
      <c r="E11" s="59">
        <v>326628544</v>
      </c>
      <c r="F11" s="59">
        <v>25555633</v>
      </c>
      <c r="G11" s="59">
        <v>23557294</v>
      </c>
      <c r="H11" s="59">
        <v>23997792</v>
      </c>
      <c r="I11" s="59">
        <v>73110719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73110719</v>
      </c>
      <c r="W11" s="59">
        <v>81657136</v>
      </c>
      <c r="X11" s="59">
        <v>-8546417</v>
      </c>
      <c r="Y11" s="60">
        <v>-10.47</v>
      </c>
      <c r="Z11" s="61">
        <v>326628544</v>
      </c>
    </row>
    <row r="12" spans="1:26" ht="13.5">
      <c r="A12" s="57" t="s">
        <v>37</v>
      </c>
      <c r="B12" s="18">
        <v>15502253</v>
      </c>
      <c r="C12" s="18">
        <v>0</v>
      </c>
      <c r="D12" s="58">
        <v>16259105</v>
      </c>
      <c r="E12" s="59">
        <v>16259105</v>
      </c>
      <c r="F12" s="59">
        <v>1286560</v>
      </c>
      <c r="G12" s="59">
        <v>1311810</v>
      </c>
      <c r="H12" s="59">
        <v>1290583</v>
      </c>
      <c r="I12" s="59">
        <v>3888953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3888953</v>
      </c>
      <c r="W12" s="59">
        <v>4064776</v>
      </c>
      <c r="X12" s="59">
        <v>-175823</v>
      </c>
      <c r="Y12" s="60">
        <v>-4.33</v>
      </c>
      <c r="Z12" s="61">
        <v>16259105</v>
      </c>
    </row>
    <row r="13" spans="1:26" ht="13.5">
      <c r="A13" s="57" t="s">
        <v>97</v>
      </c>
      <c r="B13" s="18">
        <v>152322236</v>
      </c>
      <c r="C13" s="18">
        <v>0</v>
      </c>
      <c r="D13" s="58">
        <v>182792886</v>
      </c>
      <c r="E13" s="59">
        <v>182792886</v>
      </c>
      <c r="F13" s="59">
        <v>15232744</v>
      </c>
      <c r="G13" s="59">
        <v>15232744</v>
      </c>
      <c r="H13" s="59">
        <v>15232744</v>
      </c>
      <c r="I13" s="59">
        <v>45698232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45698232</v>
      </c>
      <c r="W13" s="59">
        <v>45698222</v>
      </c>
      <c r="X13" s="59">
        <v>10</v>
      </c>
      <c r="Y13" s="60">
        <v>0</v>
      </c>
      <c r="Z13" s="61">
        <v>182792886</v>
      </c>
    </row>
    <row r="14" spans="1:26" ht="13.5">
      <c r="A14" s="57" t="s">
        <v>38</v>
      </c>
      <c r="B14" s="18">
        <v>12170010</v>
      </c>
      <c r="C14" s="18">
        <v>0</v>
      </c>
      <c r="D14" s="58">
        <v>27221013</v>
      </c>
      <c r="E14" s="59">
        <v>27221013</v>
      </c>
      <c r="F14" s="59">
        <v>0</v>
      </c>
      <c r="G14" s="59">
        <v>536043</v>
      </c>
      <c r="H14" s="59">
        <v>0</v>
      </c>
      <c r="I14" s="59">
        <v>536043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536043</v>
      </c>
      <c r="W14" s="59">
        <v>6805253</v>
      </c>
      <c r="X14" s="59">
        <v>-6269210</v>
      </c>
      <c r="Y14" s="60">
        <v>-92.12</v>
      </c>
      <c r="Z14" s="61">
        <v>27221013</v>
      </c>
    </row>
    <row r="15" spans="1:26" ht="13.5">
      <c r="A15" s="57" t="s">
        <v>39</v>
      </c>
      <c r="B15" s="18">
        <v>288735083</v>
      </c>
      <c r="C15" s="18">
        <v>0</v>
      </c>
      <c r="D15" s="58">
        <v>327702771</v>
      </c>
      <c r="E15" s="59">
        <v>327702771</v>
      </c>
      <c r="F15" s="59">
        <v>504557</v>
      </c>
      <c r="G15" s="59">
        <v>36313678</v>
      </c>
      <c r="H15" s="59">
        <v>37629045</v>
      </c>
      <c r="I15" s="59">
        <v>74447280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74447280</v>
      </c>
      <c r="W15" s="59">
        <v>81925693</v>
      </c>
      <c r="X15" s="59">
        <v>-7478413</v>
      </c>
      <c r="Y15" s="60">
        <v>-9.13</v>
      </c>
      <c r="Z15" s="61">
        <v>327702771</v>
      </c>
    </row>
    <row r="16" spans="1:26" ht="13.5">
      <c r="A16" s="68" t="s">
        <v>40</v>
      </c>
      <c r="B16" s="18">
        <v>49878154</v>
      </c>
      <c r="C16" s="18">
        <v>0</v>
      </c>
      <c r="D16" s="58">
        <v>56348073</v>
      </c>
      <c r="E16" s="59">
        <v>56348073</v>
      </c>
      <c r="F16" s="59">
        <v>4578238</v>
      </c>
      <c r="G16" s="59">
        <v>4637059</v>
      </c>
      <c r="H16" s="59">
        <v>4758821</v>
      </c>
      <c r="I16" s="59">
        <v>13974118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13974118</v>
      </c>
      <c r="W16" s="59">
        <v>14087018</v>
      </c>
      <c r="X16" s="59">
        <v>-112900</v>
      </c>
      <c r="Y16" s="60">
        <v>-0.8</v>
      </c>
      <c r="Z16" s="61">
        <v>56348073</v>
      </c>
    </row>
    <row r="17" spans="1:26" ht="13.5">
      <c r="A17" s="57" t="s">
        <v>41</v>
      </c>
      <c r="B17" s="18">
        <v>241247569</v>
      </c>
      <c r="C17" s="18">
        <v>0</v>
      </c>
      <c r="D17" s="58">
        <v>273520147</v>
      </c>
      <c r="E17" s="59">
        <v>273520147</v>
      </c>
      <c r="F17" s="59">
        <v>15405752</v>
      </c>
      <c r="G17" s="59">
        <v>33352072</v>
      </c>
      <c r="H17" s="59">
        <v>16270264</v>
      </c>
      <c r="I17" s="59">
        <v>65028088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65028088</v>
      </c>
      <c r="W17" s="59">
        <v>68380037</v>
      </c>
      <c r="X17" s="59">
        <v>-3351949</v>
      </c>
      <c r="Y17" s="60">
        <v>-4.9</v>
      </c>
      <c r="Z17" s="61">
        <v>273520147</v>
      </c>
    </row>
    <row r="18" spans="1:26" ht="13.5">
      <c r="A18" s="69" t="s">
        <v>42</v>
      </c>
      <c r="B18" s="70">
        <f>SUM(B11:B17)</f>
        <v>1048926478</v>
      </c>
      <c r="C18" s="70">
        <f>SUM(C11:C17)</f>
        <v>0</v>
      </c>
      <c r="D18" s="71">
        <f aca="true" t="shared" si="1" ref="D18:Z18">SUM(D11:D17)</f>
        <v>1210472539</v>
      </c>
      <c r="E18" s="72">
        <f t="shared" si="1"/>
        <v>1210472539</v>
      </c>
      <c r="F18" s="72">
        <f t="shared" si="1"/>
        <v>62563484</v>
      </c>
      <c r="G18" s="72">
        <f t="shared" si="1"/>
        <v>114940700</v>
      </c>
      <c r="H18" s="72">
        <f t="shared" si="1"/>
        <v>99179249</v>
      </c>
      <c r="I18" s="72">
        <f t="shared" si="1"/>
        <v>276683433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276683433</v>
      </c>
      <c r="W18" s="72">
        <f t="shared" si="1"/>
        <v>302618135</v>
      </c>
      <c r="X18" s="72">
        <f t="shared" si="1"/>
        <v>-25934702</v>
      </c>
      <c r="Y18" s="66">
        <f>+IF(W18&lt;&gt;0,(X18/W18)*100,0)</f>
        <v>-8.570108331412458</v>
      </c>
      <c r="Z18" s="73">
        <f t="shared" si="1"/>
        <v>1210472539</v>
      </c>
    </row>
    <row r="19" spans="1:26" ht="13.5">
      <c r="A19" s="69" t="s">
        <v>43</v>
      </c>
      <c r="B19" s="74">
        <f>+B10-B18</f>
        <v>-43690191</v>
      </c>
      <c r="C19" s="74">
        <f>+C10-C18</f>
        <v>0</v>
      </c>
      <c r="D19" s="75">
        <f aca="true" t="shared" si="2" ref="D19:Z19">+D10-D18</f>
        <v>-69336551</v>
      </c>
      <c r="E19" s="76">
        <f t="shared" si="2"/>
        <v>-69336551</v>
      </c>
      <c r="F19" s="76">
        <f t="shared" si="2"/>
        <v>53139533</v>
      </c>
      <c r="G19" s="76">
        <f t="shared" si="2"/>
        <v>-25620650</v>
      </c>
      <c r="H19" s="76">
        <f t="shared" si="2"/>
        <v>-11615263</v>
      </c>
      <c r="I19" s="76">
        <f t="shared" si="2"/>
        <v>15903620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15903620</v>
      </c>
      <c r="W19" s="76">
        <f>IF(E10=E18,0,W10-W18)</f>
        <v>-17334137</v>
      </c>
      <c r="X19" s="76">
        <f t="shared" si="2"/>
        <v>33237757</v>
      </c>
      <c r="Y19" s="77">
        <f>+IF(W19&lt;&gt;0,(X19/W19)*100,0)</f>
        <v>-191.74739994266804</v>
      </c>
      <c r="Z19" s="78">
        <f t="shared" si="2"/>
        <v>-69336551</v>
      </c>
    </row>
    <row r="20" spans="1:26" ht="13.5">
      <c r="A20" s="57" t="s">
        <v>44</v>
      </c>
      <c r="B20" s="18">
        <v>77855148</v>
      </c>
      <c r="C20" s="18">
        <v>0</v>
      </c>
      <c r="D20" s="58">
        <v>56725760</v>
      </c>
      <c r="E20" s="59">
        <v>88998800</v>
      </c>
      <c r="F20" s="59">
        <v>2534000</v>
      </c>
      <c r="G20" s="59">
        <v>4577403</v>
      </c>
      <c r="H20" s="59">
        <v>3383700</v>
      </c>
      <c r="I20" s="59">
        <v>10495103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10495103</v>
      </c>
      <c r="W20" s="59">
        <v>22249700</v>
      </c>
      <c r="X20" s="59">
        <v>-11754597</v>
      </c>
      <c r="Y20" s="60">
        <v>-52.83</v>
      </c>
      <c r="Z20" s="61">
        <v>88998800</v>
      </c>
    </row>
    <row r="21" spans="1:26" ht="13.5">
      <c r="A21" s="57" t="s">
        <v>98</v>
      </c>
      <c r="B21" s="79">
        <v>0</v>
      </c>
      <c r="C21" s="79">
        <v>0</v>
      </c>
      <c r="D21" s="80">
        <v>-32273040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34164957</v>
      </c>
      <c r="C22" s="85">
        <f>SUM(C19:C21)</f>
        <v>0</v>
      </c>
      <c r="D22" s="86">
        <f aca="true" t="shared" si="3" ref="D22:Z22">SUM(D19:D21)</f>
        <v>-44883831</v>
      </c>
      <c r="E22" s="87">
        <f t="shared" si="3"/>
        <v>19662249</v>
      </c>
      <c r="F22" s="87">
        <f t="shared" si="3"/>
        <v>55673533</v>
      </c>
      <c r="G22" s="87">
        <f t="shared" si="3"/>
        <v>-21043247</v>
      </c>
      <c r="H22" s="87">
        <f t="shared" si="3"/>
        <v>-8231563</v>
      </c>
      <c r="I22" s="87">
        <f t="shared" si="3"/>
        <v>26398723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26398723</v>
      </c>
      <c r="W22" s="87">
        <f t="shared" si="3"/>
        <v>4915563</v>
      </c>
      <c r="X22" s="87">
        <f t="shared" si="3"/>
        <v>21483160</v>
      </c>
      <c r="Y22" s="88">
        <f>+IF(W22&lt;&gt;0,(X22/W22)*100,0)</f>
        <v>437.04373232526973</v>
      </c>
      <c r="Z22" s="89">
        <f t="shared" si="3"/>
        <v>19662249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34164957</v>
      </c>
      <c r="C24" s="74">
        <f>SUM(C22:C23)</f>
        <v>0</v>
      </c>
      <c r="D24" s="75">
        <f aca="true" t="shared" si="4" ref="D24:Z24">SUM(D22:D23)</f>
        <v>-44883831</v>
      </c>
      <c r="E24" s="76">
        <f t="shared" si="4"/>
        <v>19662249</v>
      </c>
      <c r="F24" s="76">
        <f t="shared" si="4"/>
        <v>55673533</v>
      </c>
      <c r="G24" s="76">
        <f t="shared" si="4"/>
        <v>-21043247</v>
      </c>
      <c r="H24" s="76">
        <f t="shared" si="4"/>
        <v>-8231563</v>
      </c>
      <c r="I24" s="76">
        <f t="shared" si="4"/>
        <v>26398723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26398723</v>
      </c>
      <c r="W24" s="76">
        <f t="shared" si="4"/>
        <v>4915563</v>
      </c>
      <c r="X24" s="76">
        <f t="shared" si="4"/>
        <v>21483160</v>
      </c>
      <c r="Y24" s="77">
        <f>+IF(W24&lt;&gt;0,(X24/W24)*100,0)</f>
        <v>437.04373232526973</v>
      </c>
      <c r="Z24" s="78">
        <f t="shared" si="4"/>
        <v>19662249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228231650</v>
      </c>
      <c r="C27" s="21">
        <v>0</v>
      </c>
      <c r="D27" s="98">
        <v>269475860</v>
      </c>
      <c r="E27" s="99">
        <v>340209145</v>
      </c>
      <c r="F27" s="99">
        <v>2465274</v>
      </c>
      <c r="G27" s="99">
        <v>3250966</v>
      </c>
      <c r="H27" s="99">
        <v>10417799</v>
      </c>
      <c r="I27" s="99">
        <v>16134039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16134039</v>
      </c>
      <c r="W27" s="99">
        <v>85052286</v>
      </c>
      <c r="X27" s="99">
        <v>-68918247</v>
      </c>
      <c r="Y27" s="100">
        <v>-81.03</v>
      </c>
      <c r="Z27" s="101">
        <v>340209145</v>
      </c>
    </row>
    <row r="28" spans="1:26" ht="13.5">
      <c r="A28" s="102" t="s">
        <v>44</v>
      </c>
      <c r="B28" s="18">
        <v>77315879</v>
      </c>
      <c r="C28" s="18">
        <v>0</v>
      </c>
      <c r="D28" s="58">
        <v>56725760</v>
      </c>
      <c r="E28" s="59">
        <v>62224769</v>
      </c>
      <c r="F28" s="59">
        <v>1796534</v>
      </c>
      <c r="G28" s="59">
        <v>-814587</v>
      </c>
      <c r="H28" s="59">
        <v>3911754</v>
      </c>
      <c r="I28" s="59">
        <v>4893701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4893701</v>
      </c>
      <c r="W28" s="59">
        <v>15556192</v>
      </c>
      <c r="X28" s="59">
        <v>-10662491</v>
      </c>
      <c r="Y28" s="60">
        <v>-68.54</v>
      </c>
      <c r="Z28" s="61">
        <v>62224769</v>
      </c>
    </row>
    <row r="29" spans="1:26" ht="13.5">
      <c r="A29" s="57" t="s">
        <v>101</v>
      </c>
      <c r="B29" s="18">
        <v>7500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69575394</v>
      </c>
      <c r="C30" s="18">
        <v>0</v>
      </c>
      <c r="D30" s="58">
        <v>64610000</v>
      </c>
      <c r="E30" s="59">
        <v>109603889</v>
      </c>
      <c r="F30" s="59">
        <v>62099</v>
      </c>
      <c r="G30" s="59">
        <v>2896924</v>
      </c>
      <c r="H30" s="59">
        <v>3733342</v>
      </c>
      <c r="I30" s="59">
        <v>6692365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6692365</v>
      </c>
      <c r="W30" s="59">
        <v>27400972</v>
      </c>
      <c r="X30" s="59">
        <v>-20708607</v>
      </c>
      <c r="Y30" s="60">
        <v>-75.58</v>
      </c>
      <c r="Z30" s="61">
        <v>109603889</v>
      </c>
    </row>
    <row r="31" spans="1:26" ht="13.5">
      <c r="A31" s="57" t="s">
        <v>49</v>
      </c>
      <c r="B31" s="18">
        <v>81332877</v>
      </c>
      <c r="C31" s="18">
        <v>0</v>
      </c>
      <c r="D31" s="58">
        <v>148140100</v>
      </c>
      <c r="E31" s="59">
        <v>168380487</v>
      </c>
      <c r="F31" s="59">
        <v>606640</v>
      </c>
      <c r="G31" s="59">
        <v>1168629</v>
      </c>
      <c r="H31" s="59">
        <v>2772702</v>
      </c>
      <c r="I31" s="59">
        <v>4547971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4547971</v>
      </c>
      <c r="W31" s="59">
        <v>42095122</v>
      </c>
      <c r="X31" s="59">
        <v>-37547151</v>
      </c>
      <c r="Y31" s="60">
        <v>-89.2</v>
      </c>
      <c r="Z31" s="61">
        <v>168380487</v>
      </c>
    </row>
    <row r="32" spans="1:26" ht="13.5">
      <c r="A32" s="69" t="s">
        <v>50</v>
      </c>
      <c r="B32" s="21">
        <f>SUM(B28:B31)</f>
        <v>228231650</v>
      </c>
      <c r="C32" s="21">
        <f>SUM(C28:C31)</f>
        <v>0</v>
      </c>
      <c r="D32" s="98">
        <f aca="true" t="shared" si="5" ref="D32:Z32">SUM(D28:D31)</f>
        <v>269475860</v>
      </c>
      <c r="E32" s="99">
        <f t="shared" si="5"/>
        <v>340209145</v>
      </c>
      <c r="F32" s="99">
        <f t="shared" si="5"/>
        <v>2465273</v>
      </c>
      <c r="G32" s="99">
        <f t="shared" si="5"/>
        <v>3250966</v>
      </c>
      <c r="H32" s="99">
        <f t="shared" si="5"/>
        <v>10417798</v>
      </c>
      <c r="I32" s="99">
        <f t="shared" si="5"/>
        <v>16134037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16134037</v>
      </c>
      <c r="W32" s="99">
        <f t="shared" si="5"/>
        <v>85052286</v>
      </c>
      <c r="X32" s="99">
        <f t="shared" si="5"/>
        <v>-68918249</v>
      </c>
      <c r="Y32" s="100">
        <f>+IF(W32&lt;&gt;0,(X32/W32)*100,0)</f>
        <v>-81.03044872891483</v>
      </c>
      <c r="Z32" s="101">
        <f t="shared" si="5"/>
        <v>340209145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554007761</v>
      </c>
      <c r="C35" s="18">
        <v>0</v>
      </c>
      <c r="D35" s="58">
        <v>340243472</v>
      </c>
      <c r="E35" s="59">
        <v>340243472</v>
      </c>
      <c r="F35" s="59">
        <v>508335065</v>
      </c>
      <c r="G35" s="59">
        <v>489358305</v>
      </c>
      <c r="H35" s="59">
        <v>481376176</v>
      </c>
      <c r="I35" s="59">
        <v>481376176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481376176</v>
      </c>
      <c r="W35" s="59">
        <v>85060868</v>
      </c>
      <c r="X35" s="59">
        <v>396315308</v>
      </c>
      <c r="Y35" s="60">
        <v>465.92</v>
      </c>
      <c r="Z35" s="61">
        <v>340243472</v>
      </c>
    </row>
    <row r="36" spans="1:26" ht="13.5">
      <c r="A36" s="57" t="s">
        <v>53</v>
      </c>
      <c r="B36" s="18">
        <v>5899905560</v>
      </c>
      <c r="C36" s="18">
        <v>0</v>
      </c>
      <c r="D36" s="58">
        <v>6597202375</v>
      </c>
      <c r="E36" s="59">
        <v>6597202375</v>
      </c>
      <c r="F36" s="59">
        <v>6157206061</v>
      </c>
      <c r="G36" s="59">
        <v>5875035078</v>
      </c>
      <c r="H36" s="59">
        <v>5870220139</v>
      </c>
      <c r="I36" s="59">
        <v>5870220139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5870220139</v>
      </c>
      <c r="W36" s="59">
        <v>1649300594</v>
      </c>
      <c r="X36" s="59">
        <v>4220919545</v>
      </c>
      <c r="Y36" s="60">
        <v>255.92</v>
      </c>
      <c r="Z36" s="61">
        <v>6597202375</v>
      </c>
    </row>
    <row r="37" spans="1:26" ht="13.5">
      <c r="A37" s="57" t="s">
        <v>54</v>
      </c>
      <c r="B37" s="18">
        <v>219128659</v>
      </c>
      <c r="C37" s="18">
        <v>0</v>
      </c>
      <c r="D37" s="58">
        <v>134360594</v>
      </c>
      <c r="E37" s="59">
        <v>134360594</v>
      </c>
      <c r="F37" s="59">
        <v>142212469</v>
      </c>
      <c r="G37" s="59">
        <v>157364623</v>
      </c>
      <c r="H37" s="59">
        <v>140009774</v>
      </c>
      <c r="I37" s="59">
        <v>140009774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140009774</v>
      </c>
      <c r="W37" s="59">
        <v>33590149</v>
      </c>
      <c r="X37" s="59">
        <v>106419625</v>
      </c>
      <c r="Y37" s="60">
        <v>316.82</v>
      </c>
      <c r="Z37" s="61">
        <v>134360594</v>
      </c>
    </row>
    <row r="38" spans="1:26" ht="13.5">
      <c r="A38" s="57" t="s">
        <v>55</v>
      </c>
      <c r="B38" s="18">
        <v>182269856</v>
      </c>
      <c r="C38" s="18">
        <v>0</v>
      </c>
      <c r="D38" s="58">
        <v>305559767</v>
      </c>
      <c r="E38" s="59">
        <v>305559767</v>
      </c>
      <c r="F38" s="59">
        <v>197246705</v>
      </c>
      <c r="G38" s="59">
        <v>197246705</v>
      </c>
      <c r="H38" s="59">
        <v>197246705</v>
      </c>
      <c r="I38" s="59">
        <v>197246705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197246705</v>
      </c>
      <c r="W38" s="59">
        <v>76389942</v>
      </c>
      <c r="X38" s="59">
        <v>120856763</v>
      </c>
      <c r="Y38" s="60">
        <v>158.21</v>
      </c>
      <c r="Z38" s="61">
        <v>305559767</v>
      </c>
    </row>
    <row r="39" spans="1:26" ht="13.5">
      <c r="A39" s="57" t="s">
        <v>56</v>
      </c>
      <c r="B39" s="18">
        <v>6052514806</v>
      </c>
      <c r="C39" s="18">
        <v>0</v>
      </c>
      <c r="D39" s="58">
        <v>6497525486</v>
      </c>
      <c r="E39" s="59">
        <v>6497525486</v>
      </c>
      <c r="F39" s="59">
        <v>6326081952</v>
      </c>
      <c r="G39" s="59">
        <v>6009782056</v>
      </c>
      <c r="H39" s="59">
        <v>6014339837</v>
      </c>
      <c r="I39" s="59">
        <v>6014339837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6014339837</v>
      </c>
      <c r="W39" s="59">
        <v>1624381372</v>
      </c>
      <c r="X39" s="59">
        <v>4389958465</v>
      </c>
      <c r="Y39" s="60">
        <v>270.25</v>
      </c>
      <c r="Z39" s="61">
        <v>6497525486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221030876</v>
      </c>
      <c r="C42" s="18">
        <v>0</v>
      </c>
      <c r="D42" s="58">
        <v>212602945</v>
      </c>
      <c r="E42" s="59">
        <v>212602945</v>
      </c>
      <c r="F42" s="59">
        <v>18358765</v>
      </c>
      <c r="G42" s="59">
        <v>-11261418</v>
      </c>
      <c r="H42" s="59">
        <v>555634</v>
      </c>
      <c r="I42" s="59">
        <v>7652981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7652981</v>
      </c>
      <c r="W42" s="59">
        <v>78635117</v>
      </c>
      <c r="X42" s="59">
        <v>-70982136</v>
      </c>
      <c r="Y42" s="60">
        <v>-90.27</v>
      </c>
      <c r="Z42" s="61">
        <v>212602945</v>
      </c>
    </row>
    <row r="43" spans="1:26" ht="13.5">
      <c r="A43" s="57" t="s">
        <v>59</v>
      </c>
      <c r="B43" s="18">
        <v>-227960767</v>
      </c>
      <c r="C43" s="18">
        <v>0</v>
      </c>
      <c r="D43" s="58">
        <v>-269325860</v>
      </c>
      <c r="E43" s="59">
        <v>-269325860</v>
      </c>
      <c r="F43" s="59">
        <v>-2465274</v>
      </c>
      <c r="G43" s="59">
        <v>50749035</v>
      </c>
      <c r="H43" s="59">
        <v>43582199</v>
      </c>
      <c r="I43" s="59">
        <v>91865960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91865960</v>
      </c>
      <c r="W43" s="59">
        <v>-81487000</v>
      </c>
      <c r="X43" s="59">
        <v>173352960</v>
      </c>
      <c r="Y43" s="60">
        <v>-212.74</v>
      </c>
      <c r="Z43" s="61">
        <v>-269325860</v>
      </c>
    </row>
    <row r="44" spans="1:26" ht="13.5">
      <c r="A44" s="57" t="s">
        <v>60</v>
      </c>
      <c r="B44" s="18">
        <v>5886059</v>
      </c>
      <c r="C44" s="18">
        <v>0</v>
      </c>
      <c r="D44" s="58">
        <v>76209477</v>
      </c>
      <c r="E44" s="59">
        <v>76209477</v>
      </c>
      <c r="F44" s="59">
        <v>2010131</v>
      </c>
      <c r="G44" s="59">
        <v>-1987179</v>
      </c>
      <c r="H44" s="59">
        <v>251406</v>
      </c>
      <c r="I44" s="59">
        <v>274358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274358</v>
      </c>
      <c r="W44" s="59">
        <v>1296991</v>
      </c>
      <c r="X44" s="59">
        <v>-1022633</v>
      </c>
      <c r="Y44" s="60">
        <v>-78.85</v>
      </c>
      <c r="Z44" s="61">
        <v>76209477</v>
      </c>
    </row>
    <row r="45" spans="1:26" ht="13.5">
      <c r="A45" s="69" t="s">
        <v>61</v>
      </c>
      <c r="B45" s="21">
        <v>57395683</v>
      </c>
      <c r="C45" s="21">
        <v>0</v>
      </c>
      <c r="D45" s="98">
        <v>68882216</v>
      </c>
      <c r="E45" s="99">
        <v>68882216</v>
      </c>
      <c r="F45" s="99">
        <v>67551481</v>
      </c>
      <c r="G45" s="99">
        <v>105051919</v>
      </c>
      <c r="H45" s="99">
        <v>149441158</v>
      </c>
      <c r="I45" s="99">
        <v>149441158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149441158</v>
      </c>
      <c r="W45" s="99">
        <v>47840762</v>
      </c>
      <c r="X45" s="99">
        <v>101600396</v>
      </c>
      <c r="Y45" s="100">
        <v>212.37</v>
      </c>
      <c r="Z45" s="101">
        <v>68882216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44605290</v>
      </c>
      <c r="C49" s="51">
        <v>0</v>
      </c>
      <c r="D49" s="128">
        <v>5516220</v>
      </c>
      <c r="E49" s="53">
        <v>3472058</v>
      </c>
      <c r="F49" s="53">
        <v>0</v>
      </c>
      <c r="G49" s="53">
        <v>0</v>
      </c>
      <c r="H49" s="53">
        <v>0</v>
      </c>
      <c r="I49" s="53">
        <v>1729675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13687081</v>
      </c>
      <c r="W49" s="53">
        <v>22056420</v>
      </c>
      <c r="X49" s="53">
        <v>0</v>
      </c>
      <c r="Y49" s="53">
        <v>0</v>
      </c>
      <c r="Z49" s="129">
        <v>91066744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72710608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72710608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99.99999874568385</v>
      </c>
      <c r="H58" s="7">
        <f t="shared" si="6"/>
        <v>100</v>
      </c>
      <c r="I58" s="7">
        <f t="shared" si="6"/>
        <v>99.99999956507185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99.99999956507185</v>
      </c>
      <c r="W58" s="7">
        <f t="shared" si="6"/>
        <v>100.48595099147369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98.22354408939007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101.59993086580744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104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102.374184833348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105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99.56971509377158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106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99.529766180548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107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99.9999601200705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99.9993808624586</v>
      </c>
      <c r="H66" s="16">
        <f t="shared" si="7"/>
        <v>100</v>
      </c>
      <c r="I66" s="16">
        <f t="shared" si="7"/>
        <v>99.99978624577034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99.99978624577034</v>
      </c>
      <c r="W66" s="16">
        <f t="shared" si="7"/>
        <v>38.24050607651015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110</v>
      </c>
      <c r="B67" s="23">
        <v>787302414</v>
      </c>
      <c r="C67" s="23"/>
      <c r="D67" s="24">
        <v>893913182</v>
      </c>
      <c r="E67" s="25">
        <v>893913182</v>
      </c>
      <c r="F67" s="25">
        <v>71309752</v>
      </c>
      <c r="G67" s="25">
        <v>79724717</v>
      </c>
      <c r="H67" s="25">
        <v>78888560</v>
      </c>
      <c r="I67" s="25">
        <v>229923029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229923029</v>
      </c>
      <c r="W67" s="25">
        <v>223478297</v>
      </c>
      <c r="X67" s="25"/>
      <c r="Y67" s="24"/>
      <c r="Z67" s="26">
        <v>893913182</v>
      </c>
    </row>
    <row r="68" spans="1:26" ht="13.5" hidden="1">
      <c r="A68" s="36" t="s">
        <v>31</v>
      </c>
      <c r="B68" s="18">
        <v>230303644</v>
      </c>
      <c r="C68" s="18"/>
      <c r="D68" s="19">
        <v>257316829</v>
      </c>
      <c r="E68" s="20">
        <v>257316829</v>
      </c>
      <c r="F68" s="20">
        <v>21952843</v>
      </c>
      <c r="G68" s="20">
        <v>21939972</v>
      </c>
      <c r="H68" s="20">
        <v>21947192</v>
      </c>
      <c r="I68" s="20">
        <v>65840007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65840007</v>
      </c>
      <c r="W68" s="20">
        <v>64329207</v>
      </c>
      <c r="X68" s="20"/>
      <c r="Y68" s="19"/>
      <c r="Z68" s="22">
        <v>257316829</v>
      </c>
    </row>
    <row r="69" spans="1:26" ht="13.5" hidden="1">
      <c r="A69" s="37" t="s">
        <v>32</v>
      </c>
      <c r="B69" s="18">
        <v>555194862</v>
      </c>
      <c r="C69" s="18"/>
      <c r="D69" s="19">
        <v>634591915</v>
      </c>
      <c r="E69" s="20">
        <v>634591915</v>
      </c>
      <c r="F69" s="20">
        <v>49205544</v>
      </c>
      <c r="G69" s="20">
        <v>57623230</v>
      </c>
      <c r="H69" s="20">
        <v>56786421</v>
      </c>
      <c r="I69" s="20">
        <v>163615195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163615195</v>
      </c>
      <c r="W69" s="20">
        <v>158647980</v>
      </c>
      <c r="X69" s="20"/>
      <c r="Y69" s="19"/>
      <c r="Z69" s="22">
        <v>634591915</v>
      </c>
    </row>
    <row r="70" spans="1:26" ht="13.5" hidden="1">
      <c r="A70" s="38" t="s">
        <v>104</v>
      </c>
      <c r="B70" s="18">
        <v>393197587</v>
      </c>
      <c r="C70" s="18"/>
      <c r="D70" s="19">
        <v>451005322</v>
      </c>
      <c r="E70" s="20">
        <v>451005322</v>
      </c>
      <c r="F70" s="20">
        <v>34591154</v>
      </c>
      <c r="G70" s="20">
        <v>42491123</v>
      </c>
      <c r="H70" s="20">
        <v>41704294</v>
      </c>
      <c r="I70" s="20">
        <v>118786571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118786571</v>
      </c>
      <c r="W70" s="20">
        <v>112751331</v>
      </c>
      <c r="X70" s="20"/>
      <c r="Y70" s="19"/>
      <c r="Z70" s="22">
        <v>451005322</v>
      </c>
    </row>
    <row r="71" spans="1:26" ht="13.5" hidden="1">
      <c r="A71" s="38" t="s">
        <v>105</v>
      </c>
      <c r="B71" s="18">
        <v>56617772</v>
      </c>
      <c r="C71" s="18"/>
      <c r="D71" s="19">
        <v>64213269</v>
      </c>
      <c r="E71" s="20">
        <v>64213269</v>
      </c>
      <c r="F71" s="20">
        <v>4693914</v>
      </c>
      <c r="G71" s="20">
        <v>5050700</v>
      </c>
      <c r="H71" s="20">
        <v>5020545</v>
      </c>
      <c r="I71" s="20">
        <v>14765159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14765159</v>
      </c>
      <c r="W71" s="20">
        <v>16053317</v>
      </c>
      <c r="X71" s="20"/>
      <c r="Y71" s="19"/>
      <c r="Z71" s="22">
        <v>64213269</v>
      </c>
    </row>
    <row r="72" spans="1:26" ht="13.5" hidden="1">
      <c r="A72" s="38" t="s">
        <v>106</v>
      </c>
      <c r="B72" s="18">
        <v>53853246</v>
      </c>
      <c r="C72" s="18"/>
      <c r="D72" s="19">
        <v>59192678</v>
      </c>
      <c r="E72" s="20">
        <v>59192678</v>
      </c>
      <c r="F72" s="20">
        <v>4859023</v>
      </c>
      <c r="G72" s="20">
        <v>5033138</v>
      </c>
      <c r="H72" s="20">
        <v>5002180</v>
      </c>
      <c r="I72" s="20">
        <v>14894341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14894341</v>
      </c>
      <c r="W72" s="20">
        <v>14798170</v>
      </c>
      <c r="X72" s="20"/>
      <c r="Y72" s="19"/>
      <c r="Z72" s="22">
        <v>59192678</v>
      </c>
    </row>
    <row r="73" spans="1:26" ht="13.5" hidden="1">
      <c r="A73" s="38" t="s">
        <v>107</v>
      </c>
      <c r="B73" s="18">
        <v>51526257</v>
      </c>
      <c r="C73" s="18"/>
      <c r="D73" s="19">
        <v>60180646</v>
      </c>
      <c r="E73" s="20">
        <v>60180646</v>
      </c>
      <c r="F73" s="20">
        <v>5061453</v>
      </c>
      <c r="G73" s="20">
        <v>5048269</v>
      </c>
      <c r="H73" s="20">
        <v>5059402</v>
      </c>
      <c r="I73" s="20">
        <v>15169124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15169124</v>
      </c>
      <c r="W73" s="20">
        <v>15045162</v>
      </c>
      <c r="X73" s="20"/>
      <c r="Y73" s="19"/>
      <c r="Z73" s="22">
        <v>60180646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>
        <v>1803908</v>
      </c>
      <c r="C75" s="27"/>
      <c r="D75" s="28">
        <v>2004438</v>
      </c>
      <c r="E75" s="29">
        <v>2004438</v>
      </c>
      <c r="F75" s="29">
        <v>151365</v>
      </c>
      <c r="G75" s="29">
        <v>161515</v>
      </c>
      <c r="H75" s="29">
        <v>154947</v>
      </c>
      <c r="I75" s="29">
        <v>467827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467827</v>
      </c>
      <c r="W75" s="29">
        <v>501110</v>
      </c>
      <c r="X75" s="29"/>
      <c r="Y75" s="28"/>
      <c r="Z75" s="30">
        <v>2004438</v>
      </c>
    </row>
    <row r="76" spans="1:26" ht="13.5" hidden="1">
      <c r="A76" s="41" t="s">
        <v>111</v>
      </c>
      <c r="B76" s="31">
        <v>787302414</v>
      </c>
      <c r="C76" s="31"/>
      <c r="D76" s="32">
        <v>893913182</v>
      </c>
      <c r="E76" s="33">
        <v>893913182</v>
      </c>
      <c r="F76" s="33">
        <v>71309752</v>
      </c>
      <c r="G76" s="33">
        <v>79724716</v>
      </c>
      <c r="H76" s="33">
        <v>78888560</v>
      </c>
      <c r="I76" s="33">
        <v>229923028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229923028</v>
      </c>
      <c r="W76" s="33">
        <v>224564292</v>
      </c>
      <c r="X76" s="33"/>
      <c r="Y76" s="32"/>
      <c r="Z76" s="34">
        <v>893913182</v>
      </c>
    </row>
    <row r="77" spans="1:26" ht="13.5" hidden="1">
      <c r="A77" s="36" t="s">
        <v>31</v>
      </c>
      <c r="B77" s="18">
        <v>230303644</v>
      </c>
      <c r="C77" s="18"/>
      <c r="D77" s="19">
        <v>257316829</v>
      </c>
      <c r="E77" s="20">
        <v>257316829</v>
      </c>
      <c r="F77" s="20">
        <v>21952843</v>
      </c>
      <c r="G77" s="20">
        <v>21939972</v>
      </c>
      <c r="H77" s="20">
        <v>21947192</v>
      </c>
      <c r="I77" s="20">
        <v>65840007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65840007</v>
      </c>
      <c r="W77" s="20">
        <v>63186427</v>
      </c>
      <c r="X77" s="20"/>
      <c r="Y77" s="19"/>
      <c r="Z77" s="22">
        <v>257316829</v>
      </c>
    </row>
    <row r="78" spans="1:26" ht="13.5" hidden="1">
      <c r="A78" s="37" t="s">
        <v>32</v>
      </c>
      <c r="B78" s="18">
        <v>555194862</v>
      </c>
      <c r="C78" s="18"/>
      <c r="D78" s="19">
        <v>634591915</v>
      </c>
      <c r="E78" s="20">
        <v>634591915</v>
      </c>
      <c r="F78" s="20">
        <v>49205544</v>
      </c>
      <c r="G78" s="20">
        <v>57623230</v>
      </c>
      <c r="H78" s="20">
        <v>56786421</v>
      </c>
      <c r="I78" s="20">
        <v>163615195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163615195</v>
      </c>
      <c r="W78" s="20">
        <v>161186238</v>
      </c>
      <c r="X78" s="20"/>
      <c r="Y78" s="19"/>
      <c r="Z78" s="22">
        <v>634591915</v>
      </c>
    </row>
    <row r="79" spans="1:26" ht="13.5" hidden="1">
      <c r="A79" s="38" t="s">
        <v>104</v>
      </c>
      <c r="B79" s="18">
        <v>393197587</v>
      </c>
      <c r="C79" s="18"/>
      <c r="D79" s="19">
        <v>451005322</v>
      </c>
      <c r="E79" s="20">
        <v>451005322</v>
      </c>
      <c r="F79" s="20">
        <v>34591154</v>
      </c>
      <c r="G79" s="20">
        <v>42491123</v>
      </c>
      <c r="H79" s="20">
        <v>41704294</v>
      </c>
      <c r="I79" s="20">
        <v>118786571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118786571</v>
      </c>
      <c r="W79" s="20">
        <v>115428256</v>
      </c>
      <c r="X79" s="20"/>
      <c r="Y79" s="19"/>
      <c r="Z79" s="22">
        <v>451005322</v>
      </c>
    </row>
    <row r="80" spans="1:26" ht="13.5" hidden="1">
      <c r="A80" s="38" t="s">
        <v>105</v>
      </c>
      <c r="B80" s="18">
        <v>56617772</v>
      </c>
      <c r="C80" s="18"/>
      <c r="D80" s="19">
        <v>64213269</v>
      </c>
      <c r="E80" s="20">
        <v>64213269</v>
      </c>
      <c r="F80" s="20">
        <v>4693914</v>
      </c>
      <c r="G80" s="20">
        <v>5050700</v>
      </c>
      <c r="H80" s="20">
        <v>5020545</v>
      </c>
      <c r="I80" s="20">
        <v>14765159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14765159</v>
      </c>
      <c r="W80" s="20">
        <v>15984242</v>
      </c>
      <c r="X80" s="20"/>
      <c r="Y80" s="19"/>
      <c r="Z80" s="22">
        <v>64213269</v>
      </c>
    </row>
    <row r="81" spans="1:26" ht="13.5" hidden="1">
      <c r="A81" s="38" t="s">
        <v>106</v>
      </c>
      <c r="B81" s="18">
        <v>53853246</v>
      </c>
      <c r="C81" s="18"/>
      <c r="D81" s="19">
        <v>59192678</v>
      </c>
      <c r="E81" s="20">
        <v>59192678</v>
      </c>
      <c r="F81" s="20">
        <v>4859023</v>
      </c>
      <c r="G81" s="20">
        <v>5033138</v>
      </c>
      <c r="H81" s="20">
        <v>5002180</v>
      </c>
      <c r="I81" s="20">
        <v>14894341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14894341</v>
      </c>
      <c r="W81" s="20">
        <v>14728584</v>
      </c>
      <c r="X81" s="20"/>
      <c r="Y81" s="19"/>
      <c r="Z81" s="22">
        <v>59192678</v>
      </c>
    </row>
    <row r="82" spans="1:26" ht="13.5" hidden="1">
      <c r="A82" s="38" t="s">
        <v>107</v>
      </c>
      <c r="B82" s="18">
        <v>51526257</v>
      </c>
      <c r="C82" s="18"/>
      <c r="D82" s="19">
        <v>60180646</v>
      </c>
      <c r="E82" s="20">
        <v>60180646</v>
      </c>
      <c r="F82" s="20">
        <v>5061453</v>
      </c>
      <c r="G82" s="20">
        <v>5048269</v>
      </c>
      <c r="H82" s="20">
        <v>5059402</v>
      </c>
      <c r="I82" s="20">
        <v>15169124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15169124</v>
      </c>
      <c r="W82" s="20">
        <v>15045156</v>
      </c>
      <c r="X82" s="20"/>
      <c r="Y82" s="19"/>
      <c r="Z82" s="22">
        <v>60180646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>
        <v>1803908</v>
      </c>
      <c r="C84" s="27"/>
      <c r="D84" s="28">
        <v>2004438</v>
      </c>
      <c r="E84" s="29">
        <v>2004438</v>
      </c>
      <c r="F84" s="29">
        <v>151365</v>
      </c>
      <c r="G84" s="29">
        <v>161514</v>
      </c>
      <c r="H84" s="29">
        <v>154947</v>
      </c>
      <c r="I84" s="29">
        <v>467826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467826</v>
      </c>
      <c r="W84" s="29">
        <v>191627</v>
      </c>
      <c r="X84" s="29"/>
      <c r="Y84" s="28"/>
      <c r="Z84" s="30">
        <v>2004438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32633921</v>
      </c>
      <c r="E5" s="59">
        <v>32633921</v>
      </c>
      <c r="F5" s="59">
        <v>18511621</v>
      </c>
      <c r="G5" s="59">
        <v>3985119</v>
      </c>
      <c r="H5" s="59">
        <v>4032001</v>
      </c>
      <c r="I5" s="59">
        <v>26528741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26528741</v>
      </c>
      <c r="W5" s="59">
        <v>8158480</v>
      </c>
      <c r="X5" s="59">
        <v>18370261</v>
      </c>
      <c r="Y5" s="60">
        <v>225.17</v>
      </c>
      <c r="Z5" s="61">
        <v>32633921</v>
      </c>
    </row>
    <row r="6" spans="1:26" ht="13.5">
      <c r="A6" s="57" t="s">
        <v>32</v>
      </c>
      <c r="B6" s="18">
        <v>0</v>
      </c>
      <c r="C6" s="18">
        <v>0</v>
      </c>
      <c r="D6" s="58">
        <v>68755524</v>
      </c>
      <c r="E6" s="59">
        <v>68755524</v>
      </c>
      <c r="F6" s="59">
        <v>6155823</v>
      </c>
      <c r="G6" s="59">
        <v>3356986</v>
      </c>
      <c r="H6" s="59">
        <v>4227880</v>
      </c>
      <c r="I6" s="59">
        <v>13740689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13740689</v>
      </c>
      <c r="W6" s="59">
        <v>17188881</v>
      </c>
      <c r="X6" s="59">
        <v>-3448192</v>
      </c>
      <c r="Y6" s="60">
        <v>-20.06</v>
      </c>
      <c r="Z6" s="61">
        <v>68755524</v>
      </c>
    </row>
    <row r="7" spans="1:26" ht="13.5">
      <c r="A7" s="57" t="s">
        <v>33</v>
      </c>
      <c r="B7" s="18">
        <v>0</v>
      </c>
      <c r="C7" s="18">
        <v>0</v>
      </c>
      <c r="D7" s="58">
        <v>381011</v>
      </c>
      <c r="E7" s="59">
        <v>381011</v>
      </c>
      <c r="F7" s="59">
        <v>13770</v>
      </c>
      <c r="G7" s="59">
        <v>13041</v>
      </c>
      <c r="H7" s="59">
        <v>33174</v>
      </c>
      <c r="I7" s="59">
        <v>59985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59985</v>
      </c>
      <c r="W7" s="59">
        <v>95253</v>
      </c>
      <c r="X7" s="59">
        <v>-35268</v>
      </c>
      <c r="Y7" s="60">
        <v>-37.03</v>
      </c>
      <c r="Z7" s="61">
        <v>381011</v>
      </c>
    </row>
    <row r="8" spans="1:26" ht="13.5">
      <c r="A8" s="57" t="s">
        <v>34</v>
      </c>
      <c r="B8" s="18">
        <v>0</v>
      </c>
      <c r="C8" s="18">
        <v>0</v>
      </c>
      <c r="D8" s="58">
        <v>41975000</v>
      </c>
      <c r="E8" s="59">
        <v>41975000</v>
      </c>
      <c r="F8" s="59">
        <v>5878000</v>
      </c>
      <c r="G8" s="59">
        <v>9625000</v>
      </c>
      <c r="H8" s="59">
        <v>0</v>
      </c>
      <c r="I8" s="59">
        <v>15503000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15503000</v>
      </c>
      <c r="W8" s="59">
        <v>10493750</v>
      </c>
      <c r="X8" s="59">
        <v>5009250</v>
      </c>
      <c r="Y8" s="60">
        <v>47.74</v>
      </c>
      <c r="Z8" s="61">
        <v>41975000</v>
      </c>
    </row>
    <row r="9" spans="1:26" ht="13.5">
      <c r="A9" s="57" t="s">
        <v>35</v>
      </c>
      <c r="B9" s="18">
        <v>0</v>
      </c>
      <c r="C9" s="18">
        <v>0</v>
      </c>
      <c r="D9" s="58">
        <v>13382333</v>
      </c>
      <c r="E9" s="59">
        <v>13382333</v>
      </c>
      <c r="F9" s="59">
        <v>528852</v>
      </c>
      <c r="G9" s="59">
        <v>3570226</v>
      </c>
      <c r="H9" s="59">
        <v>2150831</v>
      </c>
      <c r="I9" s="59">
        <v>6249909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6249909</v>
      </c>
      <c r="W9" s="59">
        <v>3345583</v>
      </c>
      <c r="X9" s="59">
        <v>2904326</v>
      </c>
      <c r="Y9" s="60">
        <v>86.81</v>
      </c>
      <c r="Z9" s="61">
        <v>13382333</v>
      </c>
    </row>
    <row r="10" spans="1:26" ht="25.5">
      <c r="A10" s="62" t="s">
        <v>96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157127789</v>
      </c>
      <c r="E10" s="65">
        <f t="shared" si="0"/>
        <v>157127789</v>
      </c>
      <c r="F10" s="65">
        <f t="shared" si="0"/>
        <v>31088066</v>
      </c>
      <c r="G10" s="65">
        <f t="shared" si="0"/>
        <v>20550372</v>
      </c>
      <c r="H10" s="65">
        <f t="shared" si="0"/>
        <v>10443886</v>
      </c>
      <c r="I10" s="65">
        <f t="shared" si="0"/>
        <v>62082324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62082324</v>
      </c>
      <c r="W10" s="65">
        <f t="shared" si="0"/>
        <v>39281947</v>
      </c>
      <c r="X10" s="65">
        <f t="shared" si="0"/>
        <v>22800377</v>
      </c>
      <c r="Y10" s="66">
        <f>+IF(W10&lt;&gt;0,(X10/W10)*100,0)</f>
        <v>58.042889269210605</v>
      </c>
      <c r="Z10" s="67">
        <f t="shared" si="0"/>
        <v>157127789</v>
      </c>
    </row>
    <row r="11" spans="1:26" ht="13.5">
      <c r="A11" s="57" t="s">
        <v>36</v>
      </c>
      <c r="B11" s="18">
        <v>0</v>
      </c>
      <c r="C11" s="18">
        <v>0</v>
      </c>
      <c r="D11" s="58">
        <v>70712996</v>
      </c>
      <c r="E11" s="59">
        <v>70712996</v>
      </c>
      <c r="F11" s="59">
        <v>4881567</v>
      </c>
      <c r="G11" s="59">
        <v>5054201</v>
      </c>
      <c r="H11" s="59">
        <v>5126175</v>
      </c>
      <c r="I11" s="59">
        <v>15061943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15061943</v>
      </c>
      <c r="W11" s="59">
        <v>17678249</v>
      </c>
      <c r="X11" s="59">
        <v>-2616306</v>
      </c>
      <c r="Y11" s="60">
        <v>-14.8</v>
      </c>
      <c r="Z11" s="61">
        <v>70712996</v>
      </c>
    </row>
    <row r="12" spans="1:26" ht="13.5">
      <c r="A12" s="57" t="s">
        <v>37</v>
      </c>
      <c r="B12" s="18">
        <v>0</v>
      </c>
      <c r="C12" s="18">
        <v>0</v>
      </c>
      <c r="D12" s="58">
        <v>4753851</v>
      </c>
      <c r="E12" s="59">
        <v>4753851</v>
      </c>
      <c r="F12" s="59">
        <v>374740</v>
      </c>
      <c r="G12" s="59">
        <v>373730</v>
      </c>
      <c r="H12" s="59">
        <v>373730</v>
      </c>
      <c r="I12" s="59">
        <v>1122200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1122200</v>
      </c>
      <c r="W12" s="59">
        <v>1188463</v>
      </c>
      <c r="X12" s="59">
        <v>-66263</v>
      </c>
      <c r="Y12" s="60">
        <v>-5.58</v>
      </c>
      <c r="Z12" s="61">
        <v>4753851</v>
      </c>
    </row>
    <row r="13" spans="1:26" ht="13.5">
      <c r="A13" s="57" t="s">
        <v>97</v>
      </c>
      <c r="B13" s="18">
        <v>0</v>
      </c>
      <c r="C13" s="18">
        <v>0</v>
      </c>
      <c r="D13" s="58">
        <v>49980000</v>
      </c>
      <c r="E13" s="59">
        <v>49980000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12495000</v>
      </c>
      <c r="X13" s="59">
        <v>-12495000</v>
      </c>
      <c r="Y13" s="60">
        <v>-100</v>
      </c>
      <c r="Z13" s="61">
        <v>49980000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46952558</v>
      </c>
      <c r="E15" s="59">
        <v>46952558</v>
      </c>
      <c r="F15" s="59">
        <v>4382751</v>
      </c>
      <c r="G15" s="59">
        <v>295047</v>
      </c>
      <c r="H15" s="59">
        <v>6647197</v>
      </c>
      <c r="I15" s="59">
        <v>11324995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11324995</v>
      </c>
      <c r="W15" s="59">
        <v>11738140</v>
      </c>
      <c r="X15" s="59">
        <v>-413145</v>
      </c>
      <c r="Y15" s="60">
        <v>-3.52</v>
      </c>
      <c r="Z15" s="61">
        <v>46952558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175030</v>
      </c>
      <c r="G16" s="59">
        <v>595584</v>
      </c>
      <c r="H16" s="59">
        <v>492996</v>
      </c>
      <c r="I16" s="59">
        <v>1263610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1263610</v>
      </c>
      <c r="W16" s="59">
        <v>0</v>
      </c>
      <c r="X16" s="59">
        <v>1263610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59700384</v>
      </c>
      <c r="E17" s="59">
        <v>59700384</v>
      </c>
      <c r="F17" s="59">
        <v>687914</v>
      </c>
      <c r="G17" s="59">
        <v>1930405</v>
      </c>
      <c r="H17" s="59">
        <v>2886477</v>
      </c>
      <c r="I17" s="59">
        <v>5504796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5504796</v>
      </c>
      <c r="W17" s="59">
        <v>14925096</v>
      </c>
      <c r="X17" s="59">
        <v>-9420300</v>
      </c>
      <c r="Y17" s="60">
        <v>-63.12</v>
      </c>
      <c r="Z17" s="61">
        <v>59700384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232099789</v>
      </c>
      <c r="E18" s="72">
        <f t="shared" si="1"/>
        <v>232099789</v>
      </c>
      <c r="F18" s="72">
        <f t="shared" si="1"/>
        <v>10502002</v>
      </c>
      <c r="G18" s="72">
        <f t="shared" si="1"/>
        <v>8248967</v>
      </c>
      <c r="H18" s="72">
        <f t="shared" si="1"/>
        <v>15526575</v>
      </c>
      <c r="I18" s="72">
        <f t="shared" si="1"/>
        <v>34277544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34277544</v>
      </c>
      <c r="W18" s="72">
        <f t="shared" si="1"/>
        <v>58024948</v>
      </c>
      <c r="X18" s="72">
        <f t="shared" si="1"/>
        <v>-23747404</v>
      </c>
      <c r="Y18" s="66">
        <f>+IF(W18&lt;&gt;0,(X18/W18)*100,0)</f>
        <v>-40.926196090688435</v>
      </c>
      <c r="Z18" s="73">
        <f t="shared" si="1"/>
        <v>232099789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-74972000</v>
      </c>
      <c r="E19" s="76">
        <f t="shared" si="2"/>
        <v>-74972000</v>
      </c>
      <c r="F19" s="76">
        <f t="shared" si="2"/>
        <v>20586064</v>
      </c>
      <c r="G19" s="76">
        <f t="shared" si="2"/>
        <v>12301405</v>
      </c>
      <c r="H19" s="76">
        <f t="shared" si="2"/>
        <v>-5082689</v>
      </c>
      <c r="I19" s="76">
        <f t="shared" si="2"/>
        <v>27804780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27804780</v>
      </c>
      <c r="W19" s="76">
        <f>IF(E10=E18,0,W10-W18)</f>
        <v>-18743001</v>
      </c>
      <c r="X19" s="76">
        <f t="shared" si="2"/>
        <v>46547781</v>
      </c>
      <c r="Y19" s="77">
        <f>+IF(W19&lt;&gt;0,(X19/W19)*100,0)</f>
        <v>-248.3475351679275</v>
      </c>
      <c r="Z19" s="78">
        <f t="shared" si="2"/>
        <v>-74972000</v>
      </c>
    </row>
    <row r="20" spans="1:26" ht="13.5">
      <c r="A20" s="57" t="s">
        <v>44</v>
      </c>
      <c r="B20" s="18">
        <v>0</v>
      </c>
      <c r="C20" s="18">
        <v>0</v>
      </c>
      <c r="D20" s="58">
        <v>16322000</v>
      </c>
      <c r="E20" s="59">
        <v>16322000</v>
      </c>
      <c r="F20" s="59">
        <v>5790000</v>
      </c>
      <c r="G20" s="59">
        <v>0</v>
      </c>
      <c r="H20" s="59">
        <v>0</v>
      </c>
      <c r="I20" s="59">
        <v>5790000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5790000</v>
      </c>
      <c r="W20" s="59">
        <v>4080500</v>
      </c>
      <c r="X20" s="59">
        <v>1709500</v>
      </c>
      <c r="Y20" s="60">
        <v>41.89</v>
      </c>
      <c r="Z20" s="61">
        <v>16322000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-58650000</v>
      </c>
      <c r="E22" s="87">
        <f t="shared" si="3"/>
        <v>-58650000</v>
      </c>
      <c r="F22" s="87">
        <f t="shared" si="3"/>
        <v>26376064</v>
      </c>
      <c r="G22" s="87">
        <f t="shared" si="3"/>
        <v>12301405</v>
      </c>
      <c r="H22" s="87">
        <f t="shared" si="3"/>
        <v>-5082689</v>
      </c>
      <c r="I22" s="87">
        <f t="shared" si="3"/>
        <v>33594780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33594780</v>
      </c>
      <c r="W22" s="87">
        <f t="shared" si="3"/>
        <v>-14662501</v>
      </c>
      <c r="X22" s="87">
        <f t="shared" si="3"/>
        <v>48257281</v>
      </c>
      <c r="Y22" s="88">
        <f>+IF(W22&lt;&gt;0,(X22/W22)*100,0)</f>
        <v>-329.1203935808768</v>
      </c>
      <c r="Z22" s="89">
        <f t="shared" si="3"/>
        <v>-58650000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-58650000</v>
      </c>
      <c r="E24" s="76">
        <f t="shared" si="4"/>
        <v>-58650000</v>
      </c>
      <c r="F24" s="76">
        <f t="shared" si="4"/>
        <v>26376064</v>
      </c>
      <c r="G24" s="76">
        <f t="shared" si="4"/>
        <v>12301405</v>
      </c>
      <c r="H24" s="76">
        <f t="shared" si="4"/>
        <v>-5082689</v>
      </c>
      <c r="I24" s="76">
        <f t="shared" si="4"/>
        <v>33594780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33594780</v>
      </c>
      <c r="W24" s="76">
        <f t="shared" si="4"/>
        <v>-14662501</v>
      </c>
      <c r="X24" s="76">
        <f t="shared" si="4"/>
        <v>48257281</v>
      </c>
      <c r="Y24" s="77">
        <f>+IF(W24&lt;&gt;0,(X24/W24)*100,0)</f>
        <v>-329.1203935808768</v>
      </c>
      <c r="Z24" s="78">
        <f t="shared" si="4"/>
        <v>-58650000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17229383</v>
      </c>
      <c r="E27" s="99">
        <v>17229383</v>
      </c>
      <c r="F27" s="99">
        <v>66924</v>
      </c>
      <c r="G27" s="99">
        <v>96929</v>
      </c>
      <c r="H27" s="99">
        <v>100602</v>
      </c>
      <c r="I27" s="99">
        <v>264455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264455</v>
      </c>
      <c r="W27" s="99">
        <v>4307346</v>
      </c>
      <c r="X27" s="99">
        <v>-4042891</v>
      </c>
      <c r="Y27" s="100">
        <v>-93.86</v>
      </c>
      <c r="Z27" s="101">
        <v>17229383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66924</v>
      </c>
      <c r="G28" s="59">
        <v>66924</v>
      </c>
      <c r="H28" s="59">
        <v>86770</v>
      </c>
      <c r="I28" s="59">
        <v>220618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220618</v>
      </c>
      <c r="W28" s="59">
        <v>0</v>
      </c>
      <c r="X28" s="59">
        <v>220618</v>
      </c>
      <c r="Y28" s="60">
        <v>0</v>
      </c>
      <c r="Z28" s="61">
        <v>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17229383</v>
      </c>
      <c r="E31" s="59">
        <v>17229383</v>
      </c>
      <c r="F31" s="59">
        <v>0</v>
      </c>
      <c r="G31" s="59">
        <v>30005</v>
      </c>
      <c r="H31" s="59">
        <v>13832</v>
      </c>
      <c r="I31" s="59">
        <v>43837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43837</v>
      </c>
      <c r="W31" s="59">
        <v>4307346</v>
      </c>
      <c r="X31" s="59">
        <v>-4263509</v>
      </c>
      <c r="Y31" s="60">
        <v>-98.98</v>
      </c>
      <c r="Z31" s="61">
        <v>17229383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17229383</v>
      </c>
      <c r="E32" s="99">
        <f t="shared" si="5"/>
        <v>17229383</v>
      </c>
      <c r="F32" s="99">
        <f t="shared" si="5"/>
        <v>66924</v>
      </c>
      <c r="G32" s="99">
        <f t="shared" si="5"/>
        <v>96929</v>
      </c>
      <c r="H32" s="99">
        <f t="shared" si="5"/>
        <v>100602</v>
      </c>
      <c r="I32" s="99">
        <f t="shared" si="5"/>
        <v>264455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264455</v>
      </c>
      <c r="W32" s="99">
        <f t="shared" si="5"/>
        <v>4307346</v>
      </c>
      <c r="X32" s="99">
        <f t="shared" si="5"/>
        <v>-4042891</v>
      </c>
      <c r="Y32" s="100">
        <f>+IF(W32&lt;&gt;0,(X32/W32)*100,0)</f>
        <v>-93.8603724892312</v>
      </c>
      <c r="Z32" s="101">
        <f t="shared" si="5"/>
        <v>17229383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88983</v>
      </c>
      <c r="E35" s="59">
        <v>88983</v>
      </c>
      <c r="F35" s="59">
        <v>127026774</v>
      </c>
      <c r="G35" s="59">
        <v>133752298</v>
      </c>
      <c r="H35" s="59">
        <v>144425959</v>
      </c>
      <c r="I35" s="59">
        <v>144425959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144425959</v>
      </c>
      <c r="W35" s="59">
        <v>22246</v>
      </c>
      <c r="X35" s="59">
        <v>144403713</v>
      </c>
      <c r="Y35" s="60">
        <v>649122.15</v>
      </c>
      <c r="Z35" s="61">
        <v>88983</v>
      </c>
    </row>
    <row r="36" spans="1:26" ht="13.5">
      <c r="A36" s="57" t="s">
        <v>53</v>
      </c>
      <c r="B36" s="18">
        <v>0</v>
      </c>
      <c r="C36" s="18">
        <v>0</v>
      </c>
      <c r="D36" s="58">
        <v>429408</v>
      </c>
      <c r="E36" s="59">
        <v>429408</v>
      </c>
      <c r="F36" s="59">
        <v>593955873</v>
      </c>
      <c r="G36" s="59">
        <v>533216854</v>
      </c>
      <c r="H36" s="59">
        <v>533216854</v>
      </c>
      <c r="I36" s="59">
        <v>533216854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533216854</v>
      </c>
      <c r="W36" s="59">
        <v>107352</v>
      </c>
      <c r="X36" s="59">
        <v>533109502</v>
      </c>
      <c r="Y36" s="60">
        <v>496599.51</v>
      </c>
      <c r="Z36" s="61">
        <v>429408</v>
      </c>
    </row>
    <row r="37" spans="1:26" ht="13.5">
      <c r="A37" s="57" t="s">
        <v>54</v>
      </c>
      <c r="B37" s="18">
        <v>0</v>
      </c>
      <c r="C37" s="18">
        <v>0</v>
      </c>
      <c r="D37" s="58">
        <v>31929</v>
      </c>
      <c r="E37" s="59">
        <v>31929</v>
      </c>
      <c r="F37" s="59">
        <v>127367664</v>
      </c>
      <c r="G37" s="59">
        <v>90296886</v>
      </c>
      <c r="H37" s="59">
        <v>95453370</v>
      </c>
      <c r="I37" s="59">
        <v>95453370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95453370</v>
      </c>
      <c r="W37" s="59">
        <v>7982</v>
      </c>
      <c r="X37" s="59">
        <v>95445388</v>
      </c>
      <c r="Y37" s="60">
        <v>1195757.81</v>
      </c>
      <c r="Z37" s="61">
        <v>31929</v>
      </c>
    </row>
    <row r="38" spans="1:26" ht="13.5">
      <c r="A38" s="57" t="s">
        <v>55</v>
      </c>
      <c r="B38" s="18">
        <v>0</v>
      </c>
      <c r="C38" s="18">
        <v>0</v>
      </c>
      <c r="D38" s="58">
        <v>3620</v>
      </c>
      <c r="E38" s="59">
        <v>3620</v>
      </c>
      <c r="F38" s="59">
        <v>3227488</v>
      </c>
      <c r="G38" s="59">
        <v>382488</v>
      </c>
      <c r="H38" s="59">
        <v>382488</v>
      </c>
      <c r="I38" s="59">
        <v>382488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382488</v>
      </c>
      <c r="W38" s="59">
        <v>905</v>
      </c>
      <c r="X38" s="59">
        <v>381583</v>
      </c>
      <c r="Y38" s="60">
        <v>42163.87</v>
      </c>
      <c r="Z38" s="61">
        <v>3620</v>
      </c>
    </row>
    <row r="39" spans="1:26" ht="13.5">
      <c r="A39" s="57" t="s">
        <v>56</v>
      </c>
      <c r="B39" s="18">
        <v>0</v>
      </c>
      <c r="C39" s="18">
        <v>0</v>
      </c>
      <c r="D39" s="58">
        <v>482842</v>
      </c>
      <c r="E39" s="59">
        <v>482842</v>
      </c>
      <c r="F39" s="59">
        <v>590387495</v>
      </c>
      <c r="G39" s="59">
        <v>576289778</v>
      </c>
      <c r="H39" s="59">
        <v>581806955</v>
      </c>
      <c r="I39" s="59">
        <v>581806955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581806955</v>
      </c>
      <c r="W39" s="59">
        <v>120711</v>
      </c>
      <c r="X39" s="59">
        <v>581686244</v>
      </c>
      <c r="Y39" s="60">
        <v>481883.38</v>
      </c>
      <c r="Z39" s="61">
        <v>482842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</v>
      </c>
      <c r="E42" s="59">
        <v>1</v>
      </c>
      <c r="F42" s="59">
        <v>26388784</v>
      </c>
      <c r="G42" s="59">
        <v>12301430</v>
      </c>
      <c r="H42" s="59">
        <v>-5102941</v>
      </c>
      <c r="I42" s="59">
        <v>33587273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33587273</v>
      </c>
      <c r="W42" s="59">
        <v>20131406</v>
      </c>
      <c r="X42" s="59">
        <v>13455867</v>
      </c>
      <c r="Y42" s="60">
        <v>66.84</v>
      </c>
      <c r="Z42" s="61">
        <v>1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8736529</v>
      </c>
      <c r="G43" s="59">
        <v>0</v>
      </c>
      <c r="H43" s="59">
        <v>0</v>
      </c>
      <c r="I43" s="59">
        <v>8736529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8736529</v>
      </c>
      <c r="W43" s="59">
        <v>0</v>
      </c>
      <c r="X43" s="59">
        <v>8736529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45241</v>
      </c>
      <c r="G44" s="59">
        <v>1682116</v>
      </c>
      <c r="H44" s="59">
        <v>121478</v>
      </c>
      <c r="I44" s="59">
        <v>1848835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1848835</v>
      </c>
      <c r="W44" s="59">
        <v>0</v>
      </c>
      <c r="X44" s="59">
        <v>1848835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2750001</v>
      </c>
      <c r="E45" s="99">
        <v>2750001</v>
      </c>
      <c r="F45" s="99">
        <v>41030431</v>
      </c>
      <c r="G45" s="99">
        <v>55013977</v>
      </c>
      <c r="H45" s="99">
        <v>50032514</v>
      </c>
      <c r="I45" s="99">
        <v>50032514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50032514</v>
      </c>
      <c r="W45" s="99">
        <v>22881406</v>
      </c>
      <c r="X45" s="99">
        <v>27151108</v>
      </c>
      <c r="Y45" s="100">
        <v>118.66</v>
      </c>
      <c r="Z45" s="101">
        <v>2750001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7876427</v>
      </c>
      <c r="C49" s="51">
        <v>0</v>
      </c>
      <c r="D49" s="128">
        <v>6840933</v>
      </c>
      <c r="E49" s="53">
        <v>20135752</v>
      </c>
      <c r="F49" s="53">
        <v>0</v>
      </c>
      <c r="G49" s="53">
        <v>0</v>
      </c>
      <c r="H49" s="53">
        <v>0</v>
      </c>
      <c r="I49" s="53">
        <v>4088073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2736339</v>
      </c>
      <c r="W49" s="53">
        <v>84924942</v>
      </c>
      <c r="X49" s="53">
        <v>0</v>
      </c>
      <c r="Y49" s="53">
        <v>0</v>
      </c>
      <c r="Z49" s="129">
        <v>126602466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9829410</v>
      </c>
      <c r="C51" s="51">
        <v>0</v>
      </c>
      <c r="D51" s="128">
        <v>1203638</v>
      </c>
      <c r="E51" s="53">
        <v>3902281</v>
      </c>
      <c r="F51" s="53">
        <v>0</v>
      </c>
      <c r="G51" s="53">
        <v>0</v>
      </c>
      <c r="H51" s="53">
        <v>0</v>
      </c>
      <c r="I51" s="53">
        <v>7170289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17690281</v>
      </c>
      <c r="W51" s="53">
        <v>0</v>
      </c>
      <c r="X51" s="53">
        <v>0</v>
      </c>
      <c r="Y51" s="53">
        <v>0</v>
      </c>
      <c r="Z51" s="129">
        <v>39795899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100.00000197259192</v>
      </c>
      <c r="E58" s="7">
        <f t="shared" si="6"/>
        <v>100.00000197259192</v>
      </c>
      <c r="F58" s="7">
        <f t="shared" si="6"/>
        <v>100.00009729423121</v>
      </c>
      <c r="G58" s="7">
        <f t="shared" si="6"/>
        <v>100.00034050180433</v>
      </c>
      <c r="H58" s="7">
        <f t="shared" si="6"/>
        <v>100.00030266779874</v>
      </c>
      <c r="I58" s="7">
        <f t="shared" si="6"/>
        <v>100.0001837622236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100.0001837622236</v>
      </c>
      <c r="W58" s="7">
        <f t="shared" si="6"/>
        <v>121.75336517280833</v>
      </c>
      <c r="X58" s="7">
        <f t="shared" si="6"/>
        <v>0</v>
      </c>
      <c r="Y58" s="7">
        <f t="shared" si="6"/>
        <v>0</v>
      </c>
      <c r="Z58" s="8">
        <f t="shared" si="6"/>
        <v>100.00000197259192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100.0000030642962</v>
      </c>
      <c r="E59" s="10">
        <f t="shared" si="7"/>
        <v>100.0000030642962</v>
      </c>
      <c r="F59" s="10">
        <f t="shared" si="7"/>
        <v>100.00013505030165</v>
      </c>
      <c r="G59" s="10">
        <f t="shared" si="7"/>
        <v>100.00062733383872</v>
      </c>
      <c r="H59" s="10">
        <f t="shared" si="7"/>
        <v>100.00062003952877</v>
      </c>
      <c r="I59" s="10">
        <f t="shared" si="7"/>
        <v>100.00028271224781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100.00028271224781</v>
      </c>
      <c r="W59" s="10">
        <f t="shared" si="7"/>
        <v>163.79340269265842</v>
      </c>
      <c r="X59" s="10">
        <f t="shared" si="7"/>
        <v>0</v>
      </c>
      <c r="Y59" s="10">
        <f t="shared" si="7"/>
        <v>0</v>
      </c>
      <c r="Z59" s="11">
        <f t="shared" si="7"/>
        <v>100.0000030642962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100.0000014544286</v>
      </c>
      <c r="E60" s="13">
        <f t="shared" si="7"/>
        <v>100.0000014544286</v>
      </c>
      <c r="F60" s="13">
        <f t="shared" si="7"/>
        <v>99.99998375521844</v>
      </c>
      <c r="G60" s="13">
        <f t="shared" si="7"/>
        <v>100</v>
      </c>
      <c r="H60" s="13">
        <f t="shared" si="7"/>
        <v>100</v>
      </c>
      <c r="I60" s="13">
        <f t="shared" si="7"/>
        <v>99.99999272234457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99.99999272234457</v>
      </c>
      <c r="W60" s="13">
        <f t="shared" si="7"/>
        <v>101.79960522153829</v>
      </c>
      <c r="X60" s="13">
        <f t="shared" si="7"/>
        <v>0</v>
      </c>
      <c r="Y60" s="13">
        <f t="shared" si="7"/>
        <v>0</v>
      </c>
      <c r="Z60" s="14">
        <f t="shared" si="7"/>
        <v>100.0000014544286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104.6055578590056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100.00000858130001</v>
      </c>
      <c r="E62" s="13">
        <f t="shared" si="7"/>
        <v>100.00000858130001</v>
      </c>
      <c r="F62" s="13">
        <f t="shared" si="7"/>
        <v>99.99989613227763</v>
      </c>
      <c r="G62" s="13">
        <f t="shared" si="7"/>
        <v>100</v>
      </c>
      <c r="H62" s="13">
        <f t="shared" si="7"/>
        <v>100</v>
      </c>
      <c r="I62" s="13">
        <f t="shared" si="7"/>
        <v>99.99995768687697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99.99995768687697</v>
      </c>
      <c r="W62" s="13">
        <f t="shared" si="7"/>
        <v>106.68314962489427</v>
      </c>
      <c r="X62" s="13">
        <f t="shared" si="7"/>
        <v>0</v>
      </c>
      <c r="Y62" s="13">
        <f t="shared" si="7"/>
        <v>0</v>
      </c>
      <c r="Z62" s="14">
        <f t="shared" si="7"/>
        <v>100.00000858130001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93.03134495647089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88.76875562656308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/>
      <c r="C67" s="23"/>
      <c r="D67" s="24">
        <v>101389445</v>
      </c>
      <c r="E67" s="25">
        <v>101389445</v>
      </c>
      <c r="F67" s="25">
        <v>24667444</v>
      </c>
      <c r="G67" s="25">
        <v>7342105</v>
      </c>
      <c r="H67" s="25">
        <v>8259881</v>
      </c>
      <c r="I67" s="25">
        <v>40269430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40269430</v>
      </c>
      <c r="W67" s="25">
        <v>25347361</v>
      </c>
      <c r="X67" s="25"/>
      <c r="Y67" s="24"/>
      <c r="Z67" s="26">
        <v>101389445</v>
      </c>
    </row>
    <row r="68" spans="1:26" ht="13.5" hidden="1">
      <c r="A68" s="36" t="s">
        <v>31</v>
      </c>
      <c r="B68" s="18"/>
      <c r="C68" s="18"/>
      <c r="D68" s="19">
        <v>32633921</v>
      </c>
      <c r="E68" s="20">
        <v>32633921</v>
      </c>
      <c r="F68" s="20">
        <v>18511621</v>
      </c>
      <c r="G68" s="20">
        <v>3985119</v>
      </c>
      <c r="H68" s="20">
        <v>4032001</v>
      </c>
      <c r="I68" s="20">
        <v>26528741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26528741</v>
      </c>
      <c r="W68" s="20">
        <v>8158480</v>
      </c>
      <c r="X68" s="20"/>
      <c r="Y68" s="19"/>
      <c r="Z68" s="22">
        <v>32633921</v>
      </c>
    </row>
    <row r="69" spans="1:26" ht="13.5" hidden="1">
      <c r="A69" s="37" t="s">
        <v>32</v>
      </c>
      <c r="B69" s="18"/>
      <c r="C69" s="18"/>
      <c r="D69" s="19">
        <v>68755524</v>
      </c>
      <c r="E69" s="20">
        <v>68755524</v>
      </c>
      <c r="F69" s="20">
        <v>6155823</v>
      </c>
      <c r="G69" s="20">
        <v>3356986</v>
      </c>
      <c r="H69" s="20">
        <v>4227880</v>
      </c>
      <c r="I69" s="20">
        <v>13740689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13740689</v>
      </c>
      <c r="W69" s="20">
        <v>17188881</v>
      </c>
      <c r="X69" s="20"/>
      <c r="Y69" s="19"/>
      <c r="Z69" s="22">
        <v>68755524</v>
      </c>
    </row>
    <row r="70" spans="1:26" ht="13.5" hidden="1">
      <c r="A70" s="38" t="s">
        <v>104</v>
      </c>
      <c r="B70" s="18"/>
      <c r="C70" s="18"/>
      <c r="D70" s="19">
        <v>41290721</v>
      </c>
      <c r="E70" s="20">
        <v>41290721</v>
      </c>
      <c r="F70" s="20">
        <v>3902606</v>
      </c>
      <c r="G70" s="20">
        <v>1378438</v>
      </c>
      <c r="H70" s="20">
        <v>2191122</v>
      </c>
      <c r="I70" s="20">
        <v>7472166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7472166</v>
      </c>
      <c r="W70" s="20">
        <v>10322680</v>
      </c>
      <c r="X70" s="20"/>
      <c r="Y70" s="19"/>
      <c r="Z70" s="22">
        <v>41290721</v>
      </c>
    </row>
    <row r="71" spans="1:26" ht="13.5" hidden="1">
      <c r="A71" s="38" t="s">
        <v>105</v>
      </c>
      <c r="B71" s="18"/>
      <c r="C71" s="18"/>
      <c r="D71" s="19">
        <v>11653246</v>
      </c>
      <c r="E71" s="20">
        <v>11653246</v>
      </c>
      <c r="F71" s="20">
        <v>962763</v>
      </c>
      <c r="G71" s="20">
        <v>674071</v>
      </c>
      <c r="H71" s="20">
        <v>726499</v>
      </c>
      <c r="I71" s="20">
        <v>2363333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2363333</v>
      </c>
      <c r="W71" s="20">
        <v>2913312</v>
      </c>
      <c r="X71" s="20"/>
      <c r="Y71" s="19"/>
      <c r="Z71" s="22">
        <v>11653246</v>
      </c>
    </row>
    <row r="72" spans="1:26" ht="13.5" hidden="1">
      <c r="A72" s="38" t="s">
        <v>106</v>
      </c>
      <c r="B72" s="18"/>
      <c r="C72" s="18"/>
      <c r="D72" s="19">
        <v>7804893</v>
      </c>
      <c r="E72" s="20">
        <v>7804893</v>
      </c>
      <c r="F72" s="20">
        <v>642557</v>
      </c>
      <c r="G72" s="20">
        <v>653005</v>
      </c>
      <c r="H72" s="20">
        <v>660068</v>
      </c>
      <c r="I72" s="20">
        <v>1955630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1955630</v>
      </c>
      <c r="W72" s="20">
        <v>1951223</v>
      </c>
      <c r="X72" s="20"/>
      <c r="Y72" s="19"/>
      <c r="Z72" s="22">
        <v>7804893</v>
      </c>
    </row>
    <row r="73" spans="1:26" ht="13.5" hidden="1">
      <c r="A73" s="38" t="s">
        <v>107</v>
      </c>
      <c r="B73" s="18"/>
      <c r="C73" s="18"/>
      <c r="D73" s="19">
        <v>8006664</v>
      </c>
      <c r="E73" s="20">
        <v>8006664</v>
      </c>
      <c r="F73" s="20">
        <v>647897</v>
      </c>
      <c r="G73" s="20">
        <v>651472</v>
      </c>
      <c r="H73" s="20">
        <v>650191</v>
      </c>
      <c r="I73" s="20">
        <v>1949560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1949560</v>
      </c>
      <c r="W73" s="20">
        <v>2001666</v>
      </c>
      <c r="X73" s="20"/>
      <c r="Y73" s="19"/>
      <c r="Z73" s="22">
        <v>8006664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111</v>
      </c>
      <c r="B76" s="31"/>
      <c r="C76" s="31"/>
      <c r="D76" s="32">
        <v>101389447</v>
      </c>
      <c r="E76" s="33">
        <v>101389447</v>
      </c>
      <c r="F76" s="33">
        <v>24667468</v>
      </c>
      <c r="G76" s="33">
        <v>7342130</v>
      </c>
      <c r="H76" s="33">
        <v>8259906</v>
      </c>
      <c r="I76" s="33">
        <v>40269504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40269504</v>
      </c>
      <c r="W76" s="33">
        <v>30861265</v>
      </c>
      <c r="X76" s="33"/>
      <c r="Y76" s="32"/>
      <c r="Z76" s="34">
        <v>101389447</v>
      </c>
    </row>
    <row r="77" spans="1:26" ht="13.5" hidden="1">
      <c r="A77" s="36" t="s">
        <v>31</v>
      </c>
      <c r="B77" s="18"/>
      <c r="C77" s="18"/>
      <c r="D77" s="19">
        <v>32633922</v>
      </c>
      <c r="E77" s="20">
        <v>32633922</v>
      </c>
      <c r="F77" s="20">
        <v>18511646</v>
      </c>
      <c r="G77" s="20">
        <v>3985144</v>
      </c>
      <c r="H77" s="20">
        <v>4032026</v>
      </c>
      <c r="I77" s="20">
        <v>26528816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26528816</v>
      </c>
      <c r="W77" s="20">
        <v>13363052</v>
      </c>
      <c r="X77" s="20"/>
      <c r="Y77" s="19"/>
      <c r="Z77" s="22">
        <v>32633922</v>
      </c>
    </row>
    <row r="78" spans="1:26" ht="13.5" hidden="1">
      <c r="A78" s="37" t="s">
        <v>32</v>
      </c>
      <c r="B78" s="18"/>
      <c r="C78" s="18"/>
      <c r="D78" s="19">
        <v>68755525</v>
      </c>
      <c r="E78" s="20">
        <v>68755525</v>
      </c>
      <c r="F78" s="20">
        <v>6155822</v>
      </c>
      <c r="G78" s="20">
        <v>3356986</v>
      </c>
      <c r="H78" s="20">
        <v>4227880</v>
      </c>
      <c r="I78" s="20">
        <v>13740688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13740688</v>
      </c>
      <c r="W78" s="20">
        <v>17498213</v>
      </c>
      <c r="X78" s="20"/>
      <c r="Y78" s="19"/>
      <c r="Z78" s="22">
        <v>68755525</v>
      </c>
    </row>
    <row r="79" spans="1:26" ht="13.5" hidden="1">
      <c r="A79" s="38" t="s">
        <v>104</v>
      </c>
      <c r="B79" s="18"/>
      <c r="C79" s="18"/>
      <c r="D79" s="19">
        <v>41290721</v>
      </c>
      <c r="E79" s="20">
        <v>41290721</v>
      </c>
      <c r="F79" s="20">
        <v>3902606</v>
      </c>
      <c r="G79" s="20">
        <v>1378438</v>
      </c>
      <c r="H79" s="20">
        <v>2191122</v>
      </c>
      <c r="I79" s="20">
        <v>7472166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7472166</v>
      </c>
      <c r="W79" s="20">
        <v>10798097</v>
      </c>
      <c r="X79" s="20"/>
      <c r="Y79" s="19"/>
      <c r="Z79" s="22">
        <v>41290721</v>
      </c>
    </row>
    <row r="80" spans="1:26" ht="13.5" hidden="1">
      <c r="A80" s="38" t="s">
        <v>105</v>
      </c>
      <c r="B80" s="18"/>
      <c r="C80" s="18"/>
      <c r="D80" s="19">
        <v>11653247</v>
      </c>
      <c r="E80" s="20">
        <v>11653247</v>
      </c>
      <c r="F80" s="20">
        <v>962762</v>
      </c>
      <c r="G80" s="20">
        <v>674071</v>
      </c>
      <c r="H80" s="20">
        <v>726499</v>
      </c>
      <c r="I80" s="20">
        <v>2363332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2363332</v>
      </c>
      <c r="W80" s="20">
        <v>3108013</v>
      </c>
      <c r="X80" s="20"/>
      <c r="Y80" s="19"/>
      <c r="Z80" s="22">
        <v>11653247</v>
      </c>
    </row>
    <row r="81" spans="1:26" ht="13.5" hidden="1">
      <c r="A81" s="38" t="s">
        <v>106</v>
      </c>
      <c r="B81" s="18"/>
      <c r="C81" s="18"/>
      <c r="D81" s="19">
        <v>7804893</v>
      </c>
      <c r="E81" s="20">
        <v>7804893</v>
      </c>
      <c r="F81" s="20">
        <v>642557</v>
      </c>
      <c r="G81" s="20">
        <v>653005</v>
      </c>
      <c r="H81" s="20">
        <v>660068</v>
      </c>
      <c r="I81" s="20">
        <v>1955630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1955630</v>
      </c>
      <c r="W81" s="20">
        <v>1815249</v>
      </c>
      <c r="X81" s="20"/>
      <c r="Y81" s="19"/>
      <c r="Z81" s="22">
        <v>7804893</v>
      </c>
    </row>
    <row r="82" spans="1:26" ht="13.5" hidden="1">
      <c r="A82" s="38" t="s">
        <v>107</v>
      </c>
      <c r="B82" s="18"/>
      <c r="C82" s="18"/>
      <c r="D82" s="19">
        <v>8006664</v>
      </c>
      <c r="E82" s="20">
        <v>8006664</v>
      </c>
      <c r="F82" s="20">
        <v>647897</v>
      </c>
      <c r="G82" s="20">
        <v>651472</v>
      </c>
      <c r="H82" s="20">
        <v>650191</v>
      </c>
      <c r="I82" s="20">
        <v>1949560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1949560</v>
      </c>
      <c r="W82" s="20">
        <v>1776854</v>
      </c>
      <c r="X82" s="20"/>
      <c r="Y82" s="19"/>
      <c r="Z82" s="22">
        <v>8006664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6300000</v>
      </c>
      <c r="C5" s="18">
        <v>0</v>
      </c>
      <c r="D5" s="58">
        <v>6267914</v>
      </c>
      <c r="E5" s="59">
        <v>6267914</v>
      </c>
      <c r="F5" s="59">
        <v>0</v>
      </c>
      <c r="G5" s="59">
        <v>0</v>
      </c>
      <c r="H5" s="59">
        <v>8898</v>
      </c>
      <c r="I5" s="59">
        <v>8898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8898</v>
      </c>
      <c r="W5" s="59">
        <v>1566979</v>
      </c>
      <c r="X5" s="59">
        <v>-1558081</v>
      </c>
      <c r="Y5" s="60">
        <v>-99.43</v>
      </c>
      <c r="Z5" s="61">
        <v>6267914</v>
      </c>
    </row>
    <row r="6" spans="1:26" ht="13.5">
      <c r="A6" s="57" t="s">
        <v>32</v>
      </c>
      <c r="B6" s="18">
        <v>4595000</v>
      </c>
      <c r="C6" s="18">
        <v>0</v>
      </c>
      <c r="D6" s="58">
        <v>34203484</v>
      </c>
      <c r="E6" s="59">
        <v>34203484</v>
      </c>
      <c r="F6" s="59">
        <v>0</v>
      </c>
      <c r="G6" s="59">
        <v>0</v>
      </c>
      <c r="H6" s="59">
        <v>96625</v>
      </c>
      <c r="I6" s="59">
        <v>96625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96625</v>
      </c>
      <c r="W6" s="59">
        <v>8550871</v>
      </c>
      <c r="X6" s="59">
        <v>-8454246</v>
      </c>
      <c r="Y6" s="60">
        <v>-98.87</v>
      </c>
      <c r="Z6" s="61">
        <v>34203484</v>
      </c>
    </row>
    <row r="7" spans="1:26" ht="13.5">
      <c r="A7" s="57" t="s">
        <v>33</v>
      </c>
      <c r="B7" s="18">
        <v>2400000</v>
      </c>
      <c r="C7" s="18">
        <v>0</v>
      </c>
      <c r="D7" s="58">
        <v>3500000</v>
      </c>
      <c r="E7" s="59">
        <v>3500000</v>
      </c>
      <c r="F7" s="59">
        <v>7770</v>
      </c>
      <c r="G7" s="59">
        <v>297168</v>
      </c>
      <c r="H7" s="59">
        <v>90603</v>
      </c>
      <c r="I7" s="59">
        <v>395541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395541</v>
      </c>
      <c r="W7" s="59">
        <v>875000</v>
      </c>
      <c r="X7" s="59">
        <v>-479459</v>
      </c>
      <c r="Y7" s="60">
        <v>-54.8</v>
      </c>
      <c r="Z7" s="61">
        <v>3500000</v>
      </c>
    </row>
    <row r="8" spans="1:26" ht="13.5">
      <c r="A8" s="57" t="s">
        <v>34</v>
      </c>
      <c r="B8" s="18">
        <v>258790000</v>
      </c>
      <c r="C8" s="18">
        <v>0</v>
      </c>
      <c r="D8" s="58">
        <v>247590000</v>
      </c>
      <c r="E8" s="59">
        <v>247590000</v>
      </c>
      <c r="F8" s="59">
        <v>100303000</v>
      </c>
      <c r="G8" s="59">
        <v>0</v>
      </c>
      <c r="H8" s="59">
        <v>1137000</v>
      </c>
      <c r="I8" s="59">
        <v>101440000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101440000</v>
      </c>
      <c r="W8" s="59">
        <v>61897500</v>
      </c>
      <c r="X8" s="59">
        <v>39542500</v>
      </c>
      <c r="Y8" s="60">
        <v>63.88</v>
      </c>
      <c r="Z8" s="61">
        <v>247590000</v>
      </c>
    </row>
    <row r="9" spans="1:26" ht="13.5">
      <c r="A9" s="57" t="s">
        <v>35</v>
      </c>
      <c r="B9" s="18">
        <v>114388896</v>
      </c>
      <c r="C9" s="18">
        <v>0</v>
      </c>
      <c r="D9" s="58">
        <v>50080152</v>
      </c>
      <c r="E9" s="59">
        <v>50080152</v>
      </c>
      <c r="F9" s="59">
        <v>484489</v>
      </c>
      <c r="G9" s="59">
        <v>4939726</v>
      </c>
      <c r="H9" s="59">
        <v>4912786</v>
      </c>
      <c r="I9" s="59">
        <v>10337001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10337001</v>
      </c>
      <c r="W9" s="59">
        <v>12520038</v>
      </c>
      <c r="X9" s="59">
        <v>-2183037</v>
      </c>
      <c r="Y9" s="60">
        <v>-17.44</v>
      </c>
      <c r="Z9" s="61">
        <v>50080152</v>
      </c>
    </row>
    <row r="10" spans="1:26" ht="25.5">
      <c r="A10" s="62" t="s">
        <v>96</v>
      </c>
      <c r="B10" s="63">
        <f>SUM(B5:B9)</f>
        <v>386473896</v>
      </c>
      <c r="C10" s="63">
        <f>SUM(C5:C9)</f>
        <v>0</v>
      </c>
      <c r="D10" s="64">
        <f aca="true" t="shared" si="0" ref="D10:Z10">SUM(D5:D9)</f>
        <v>341641550</v>
      </c>
      <c r="E10" s="65">
        <f t="shared" si="0"/>
        <v>341641550</v>
      </c>
      <c r="F10" s="65">
        <f t="shared" si="0"/>
        <v>100795259</v>
      </c>
      <c r="G10" s="65">
        <f t="shared" si="0"/>
        <v>5236894</v>
      </c>
      <c r="H10" s="65">
        <f t="shared" si="0"/>
        <v>6245912</v>
      </c>
      <c r="I10" s="65">
        <f t="shared" si="0"/>
        <v>112278065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112278065</v>
      </c>
      <c r="W10" s="65">
        <f t="shared" si="0"/>
        <v>85410388</v>
      </c>
      <c r="X10" s="65">
        <f t="shared" si="0"/>
        <v>26867677</v>
      </c>
      <c r="Y10" s="66">
        <f>+IF(W10&lt;&gt;0,(X10/W10)*100,0)</f>
        <v>31.45715366613251</v>
      </c>
      <c r="Z10" s="67">
        <f t="shared" si="0"/>
        <v>341641550</v>
      </c>
    </row>
    <row r="11" spans="1:26" ht="13.5">
      <c r="A11" s="57" t="s">
        <v>36</v>
      </c>
      <c r="B11" s="18">
        <v>85437505</v>
      </c>
      <c r="C11" s="18">
        <v>0</v>
      </c>
      <c r="D11" s="58">
        <v>88138311</v>
      </c>
      <c r="E11" s="59">
        <v>88138311</v>
      </c>
      <c r="F11" s="59">
        <v>7414264</v>
      </c>
      <c r="G11" s="59">
        <v>8964617</v>
      </c>
      <c r="H11" s="59">
        <v>8146681</v>
      </c>
      <c r="I11" s="59">
        <v>24525562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24525562</v>
      </c>
      <c r="W11" s="59">
        <v>22034578</v>
      </c>
      <c r="X11" s="59">
        <v>2490984</v>
      </c>
      <c r="Y11" s="60">
        <v>11.3</v>
      </c>
      <c r="Z11" s="61">
        <v>88138311</v>
      </c>
    </row>
    <row r="12" spans="1:26" ht="13.5">
      <c r="A12" s="57" t="s">
        <v>37</v>
      </c>
      <c r="B12" s="18">
        <v>15800000</v>
      </c>
      <c r="C12" s="18">
        <v>0</v>
      </c>
      <c r="D12" s="58">
        <v>15966689</v>
      </c>
      <c r="E12" s="59">
        <v>15966689</v>
      </c>
      <c r="F12" s="59">
        <v>1324266</v>
      </c>
      <c r="G12" s="59">
        <v>1343006</v>
      </c>
      <c r="H12" s="59">
        <v>1329521</v>
      </c>
      <c r="I12" s="59">
        <v>3996793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3996793</v>
      </c>
      <c r="W12" s="59">
        <v>3991672</v>
      </c>
      <c r="X12" s="59">
        <v>5121</v>
      </c>
      <c r="Y12" s="60">
        <v>0.13</v>
      </c>
      <c r="Z12" s="61">
        <v>15966689</v>
      </c>
    </row>
    <row r="13" spans="1:26" ht="13.5">
      <c r="A13" s="57" t="s">
        <v>97</v>
      </c>
      <c r="B13" s="18">
        <v>0</v>
      </c>
      <c r="C13" s="18">
        <v>0</v>
      </c>
      <c r="D13" s="58">
        <v>13000000</v>
      </c>
      <c r="E13" s="59">
        <v>13000000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3250000</v>
      </c>
      <c r="X13" s="59">
        <v>-3250000</v>
      </c>
      <c r="Y13" s="60">
        <v>-100</v>
      </c>
      <c r="Z13" s="61">
        <v>13000000</v>
      </c>
    </row>
    <row r="14" spans="1:26" ht="13.5">
      <c r="A14" s="57" t="s">
        <v>38</v>
      </c>
      <c r="B14" s="18">
        <v>240000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85000000</v>
      </c>
      <c r="C15" s="18">
        <v>0</v>
      </c>
      <c r="D15" s="58">
        <v>87000000</v>
      </c>
      <c r="E15" s="59">
        <v>87000000</v>
      </c>
      <c r="F15" s="59">
        <v>3078067</v>
      </c>
      <c r="G15" s="59">
        <v>5427279</v>
      </c>
      <c r="H15" s="59">
        <v>1901680</v>
      </c>
      <c r="I15" s="59">
        <v>10407026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10407026</v>
      </c>
      <c r="W15" s="59">
        <v>21750000</v>
      </c>
      <c r="X15" s="59">
        <v>-11342974</v>
      </c>
      <c r="Y15" s="60">
        <v>-52.15</v>
      </c>
      <c r="Z15" s="61">
        <v>87000000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166205029</v>
      </c>
      <c r="C17" s="18">
        <v>0</v>
      </c>
      <c r="D17" s="58">
        <v>130586343</v>
      </c>
      <c r="E17" s="59">
        <v>130586343</v>
      </c>
      <c r="F17" s="59">
        <v>32363</v>
      </c>
      <c r="G17" s="59">
        <v>4230499</v>
      </c>
      <c r="H17" s="59">
        <v>6300733</v>
      </c>
      <c r="I17" s="59">
        <v>10563595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10563595</v>
      </c>
      <c r="W17" s="59">
        <v>32646586</v>
      </c>
      <c r="X17" s="59">
        <v>-22082991</v>
      </c>
      <c r="Y17" s="60">
        <v>-67.64</v>
      </c>
      <c r="Z17" s="61">
        <v>130586343</v>
      </c>
    </row>
    <row r="18" spans="1:26" ht="13.5">
      <c r="A18" s="69" t="s">
        <v>42</v>
      </c>
      <c r="B18" s="70">
        <f>SUM(B11:B17)</f>
        <v>352682534</v>
      </c>
      <c r="C18" s="70">
        <f>SUM(C11:C17)</f>
        <v>0</v>
      </c>
      <c r="D18" s="71">
        <f aca="true" t="shared" si="1" ref="D18:Z18">SUM(D11:D17)</f>
        <v>334691343</v>
      </c>
      <c r="E18" s="72">
        <f t="shared" si="1"/>
        <v>334691343</v>
      </c>
      <c r="F18" s="72">
        <f t="shared" si="1"/>
        <v>11848960</v>
      </c>
      <c r="G18" s="72">
        <f t="shared" si="1"/>
        <v>19965401</v>
      </c>
      <c r="H18" s="72">
        <f t="shared" si="1"/>
        <v>17678615</v>
      </c>
      <c r="I18" s="72">
        <f t="shared" si="1"/>
        <v>49492976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49492976</v>
      </c>
      <c r="W18" s="72">
        <f t="shared" si="1"/>
        <v>83672836</v>
      </c>
      <c r="X18" s="72">
        <f t="shared" si="1"/>
        <v>-34179860</v>
      </c>
      <c r="Y18" s="66">
        <f>+IF(W18&lt;&gt;0,(X18/W18)*100,0)</f>
        <v>-40.84941019568167</v>
      </c>
      <c r="Z18" s="73">
        <f t="shared" si="1"/>
        <v>334691343</v>
      </c>
    </row>
    <row r="19" spans="1:26" ht="13.5">
      <c r="A19" s="69" t="s">
        <v>43</v>
      </c>
      <c r="B19" s="74">
        <f>+B10-B18</f>
        <v>33791362</v>
      </c>
      <c r="C19" s="74">
        <f>+C10-C18</f>
        <v>0</v>
      </c>
      <c r="D19" s="75">
        <f aca="true" t="shared" si="2" ref="D19:Z19">+D10-D18</f>
        <v>6950207</v>
      </c>
      <c r="E19" s="76">
        <f t="shared" si="2"/>
        <v>6950207</v>
      </c>
      <c r="F19" s="76">
        <f t="shared" si="2"/>
        <v>88946299</v>
      </c>
      <c r="G19" s="76">
        <f t="shared" si="2"/>
        <v>-14728507</v>
      </c>
      <c r="H19" s="76">
        <f t="shared" si="2"/>
        <v>-11432703</v>
      </c>
      <c r="I19" s="76">
        <f t="shared" si="2"/>
        <v>62785089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62785089</v>
      </c>
      <c r="W19" s="76">
        <f>IF(E10=E18,0,W10-W18)</f>
        <v>1737552</v>
      </c>
      <c r="X19" s="76">
        <f t="shared" si="2"/>
        <v>61047537</v>
      </c>
      <c r="Y19" s="77">
        <f>+IF(W19&lt;&gt;0,(X19/W19)*100,0)</f>
        <v>3513.422159451918</v>
      </c>
      <c r="Z19" s="78">
        <f t="shared" si="2"/>
        <v>6950207</v>
      </c>
    </row>
    <row r="20" spans="1:26" ht="13.5">
      <c r="A20" s="57" t="s">
        <v>44</v>
      </c>
      <c r="B20" s="18">
        <v>0</v>
      </c>
      <c r="C20" s="18">
        <v>0</v>
      </c>
      <c r="D20" s="58">
        <v>109275000</v>
      </c>
      <c r="E20" s="59">
        <v>109275000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27318750</v>
      </c>
      <c r="X20" s="59">
        <v>-27318750</v>
      </c>
      <c r="Y20" s="60">
        <v>-100</v>
      </c>
      <c r="Z20" s="61">
        <v>109275000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33791362</v>
      </c>
      <c r="C22" s="85">
        <f>SUM(C19:C21)</f>
        <v>0</v>
      </c>
      <c r="D22" s="86">
        <f aca="true" t="shared" si="3" ref="D22:Z22">SUM(D19:D21)</f>
        <v>116225207</v>
      </c>
      <c r="E22" s="87">
        <f t="shared" si="3"/>
        <v>116225207</v>
      </c>
      <c r="F22" s="87">
        <f t="shared" si="3"/>
        <v>88946299</v>
      </c>
      <c r="G22" s="87">
        <f t="shared" si="3"/>
        <v>-14728507</v>
      </c>
      <c r="H22" s="87">
        <f t="shared" si="3"/>
        <v>-11432703</v>
      </c>
      <c r="I22" s="87">
        <f t="shared" si="3"/>
        <v>62785089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62785089</v>
      </c>
      <c r="W22" s="87">
        <f t="shared" si="3"/>
        <v>29056302</v>
      </c>
      <c r="X22" s="87">
        <f t="shared" si="3"/>
        <v>33728787</v>
      </c>
      <c r="Y22" s="88">
        <f>+IF(W22&lt;&gt;0,(X22/W22)*100,0)</f>
        <v>116.08079720537046</v>
      </c>
      <c r="Z22" s="89">
        <f t="shared" si="3"/>
        <v>116225207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33791362</v>
      </c>
      <c r="C24" s="74">
        <f>SUM(C22:C23)</f>
        <v>0</v>
      </c>
      <c r="D24" s="75">
        <f aca="true" t="shared" si="4" ref="D24:Z24">SUM(D22:D23)</f>
        <v>116225207</v>
      </c>
      <c r="E24" s="76">
        <f t="shared" si="4"/>
        <v>116225207</v>
      </c>
      <c r="F24" s="76">
        <f t="shared" si="4"/>
        <v>88946299</v>
      </c>
      <c r="G24" s="76">
        <f t="shared" si="4"/>
        <v>-14728507</v>
      </c>
      <c r="H24" s="76">
        <f t="shared" si="4"/>
        <v>-11432703</v>
      </c>
      <c r="I24" s="76">
        <f t="shared" si="4"/>
        <v>62785089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62785089</v>
      </c>
      <c r="W24" s="76">
        <f t="shared" si="4"/>
        <v>29056302</v>
      </c>
      <c r="X24" s="76">
        <f t="shared" si="4"/>
        <v>33728787</v>
      </c>
      <c r="Y24" s="77">
        <f>+IF(W24&lt;&gt;0,(X24/W24)*100,0)</f>
        <v>116.08079720537046</v>
      </c>
      <c r="Z24" s="78">
        <f t="shared" si="4"/>
        <v>116225207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126016000</v>
      </c>
      <c r="C27" s="21">
        <v>0</v>
      </c>
      <c r="D27" s="98">
        <v>116207000</v>
      </c>
      <c r="E27" s="99">
        <v>116207000</v>
      </c>
      <c r="F27" s="99">
        <v>19547586</v>
      </c>
      <c r="G27" s="99">
        <v>2716007</v>
      </c>
      <c r="H27" s="99">
        <v>685648</v>
      </c>
      <c r="I27" s="99">
        <v>22949241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22949241</v>
      </c>
      <c r="W27" s="99">
        <v>29051750</v>
      </c>
      <c r="X27" s="99">
        <v>-6102509</v>
      </c>
      <c r="Y27" s="100">
        <v>-21.01</v>
      </c>
      <c r="Z27" s="101">
        <v>116207000</v>
      </c>
    </row>
    <row r="28" spans="1:26" ht="13.5">
      <c r="A28" s="102" t="s">
        <v>44</v>
      </c>
      <c r="B28" s="18">
        <v>126016000</v>
      </c>
      <c r="C28" s="18">
        <v>0</v>
      </c>
      <c r="D28" s="58">
        <v>116207000</v>
      </c>
      <c r="E28" s="59">
        <v>116207000</v>
      </c>
      <c r="F28" s="59">
        <v>19547586</v>
      </c>
      <c r="G28" s="59">
        <v>2716007</v>
      </c>
      <c r="H28" s="59">
        <v>685648</v>
      </c>
      <c r="I28" s="59">
        <v>22949241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22949241</v>
      </c>
      <c r="W28" s="59">
        <v>29051750</v>
      </c>
      <c r="X28" s="59">
        <v>-6102509</v>
      </c>
      <c r="Y28" s="60">
        <v>-21.01</v>
      </c>
      <c r="Z28" s="61">
        <v>116207000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126016000</v>
      </c>
      <c r="C32" s="21">
        <f>SUM(C28:C31)</f>
        <v>0</v>
      </c>
      <c r="D32" s="98">
        <f aca="true" t="shared" si="5" ref="D32:Z32">SUM(D28:D31)</f>
        <v>116207000</v>
      </c>
      <c r="E32" s="99">
        <f t="shared" si="5"/>
        <v>116207000</v>
      </c>
      <c r="F32" s="99">
        <f t="shared" si="5"/>
        <v>19547586</v>
      </c>
      <c r="G32" s="99">
        <f t="shared" si="5"/>
        <v>2716007</v>
      </c>
      <c r="H32" s="99">
        <f t="shared" si="5"/>
        <v>685648</v>
      </c>
      <c r="I32" s="99">
        <f t="shared" si="5"/>
        <v>22949241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22949241</v>
      </c>
      <c r="W32" s="99">
        <f t="shared" si="5"/>
        <v>29051750</v>
      </c>
      <c r="X32" s="99">
        <f t="shared" si="5"/>
        <v>-6102509</v>
      </c>
      <c r="Y32" s="100">
        <f>+IF(W32&lt;&gt;0,(X32/W32)*100,0)</f>
        <v>-21.005650262032407</v>
      </c>
      <c r="Z32" s="101">
        <f t="shared" si="5"/>
        <v>116207000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319638000</v>
      </c>
      <c r="C35" s="18">
        <v>0</v>
      </c>
      <c r="D35" s="58">
        <v>423337000</v>
      </c>
      <c r="E35" s="59">
        <v>423337000</v>
      </c>
      <c r="F35" s="59">
        <v>116549931</v>
      </c>
      <c r="G35" s="59">
        <v>98680205</v>
      </c>
      <c r="H35" s="59">
        <v>96242657</v>
      </c>
      <c r="I35" s="59">
        <v>96242657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96242657</v>
      </c>
      <c r="W35" s="59">
        <v>105834250</v>
      </c>
      <c r="X35" s="59">
        <v>-9591593</v>
      </c>
      <c r="Y35" s="60">
        <v>-9.06</v>
      </c>
      <c r="Z35" s="61">
        <v>423337000</v>
      </c>
    </row>
    <row r="36" spans="1:26" ht="13.5">
      <c r="A36" s="57" t="s">
        <v>53</v>
      </c>
      <c r="B36" s="18">
        <v>584995000</v>
      </c>
      <c r="C36" s="18">
        <v>0</v>
      </c>
      <c r="D36" s="58">
        <v>678927000</v>
      </c>
      <c r="E36" s="59">
        <v>678927000</v>
      </c>
      <c r="F36" s="59">
        <v>1596672435</v>
      </c>
      <c r="G36" s="59">
        <v>1603142019</v>
      </c>
      <c r="H36" s="59">
        <v>1606196864</v>
      </c>
      <c r="I36" s="59">
        <v>1606196864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1606196864</v>
      </c>
      <c r="W36" s="59">
        <v>169731750</v>
      </c>
      <c r="X36" s="59">
        <v>1436465114</v>
      </c>
      <c r="Y36" s="60">
        <v>846.31</v>
      </c>
      <c r="Z36" s="61">
        <v>678927000</v>
      </c>
    </row>
    <row r="37" spans="1:26" ht="13.5">
      <c r="A37" s="57" t="s">
        <v>54</v>
      </c>
      <c r="B37" s="18">
        <v>9004000</v>
      </c>
      <c r="C37" s="18">
        <v>0</v>
      </c>
      <c r="D37" s="58">
        <v>89636000</v>
      </c>
      <c r="E37" s="59">
        <v>89636000</v>
      </c>
      <c r="F37" s="59">
        <v>80444656</v>
      </c>
      <c r="G37" s="59">
        <v>81026623</v>
      </c>
      <c r="H37" s="59">
        <v>88679780</v>
      </c>
      <c r="I37" s="59">
        <v>88679780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88679780</v>
      </c>
      <c r="W37" s="59">
        <v>22409000</v>
      </c>
      <c r="X37" s="59">
        <v>66270780</v>
      </c>
      <c r="Y37" s="60">
        <v>295.73</v>
      </c>
      <c r="Z37" s="61">
        <v>89636000</v>
      </c>
    </row>
    <row r="38" spans="1:26" ht="13.5">
      <c r="A38" s="57" t="s">
        <v>55</v>
      </c>
      <c r="B38" s="18">
        <v>8626000</v>
      </c>
      <c r="C38" s="18">
        <v>0</v>
      </c>
      <c r="D38" s="58">
        <v>9109000</v>
      </c>
      <c r="E38" s="59">
        <v>9109000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2277250</v>
      </c>
      <c r="X38" s="59">
        <v>-2277250</v>
      </c>
      <c r="Y38" s="60">
        <v>-100</v>
      </c>
      <c r="Z38" s="61">
        <v>9109000</v>
      </c>
    </row>
    <row r="39" spans="1:26" ht="13.5">
      <c r="A39" s="57" t="s">
        <v>56</v>
      </c>
      <c r="B39" s="18">
        <v>887003000</v>
      </c>
      <c r="C39" s="18">
        <v>0</v>
      </c>
      <c r="D39" s="58">
        <v>1003519000</v>
      </c>
      <c r="E39" s="59">
        <v>1003519000</v>
      </c>
      <c r="F39" s="59">
        <v>1632777710</v>
      </c>
      <c r="G39" s="59">
        <v>1620795601</v>
      </c>
      <c r="H39" s="59">
        <v>1613759741</v>
      </c>
      <c r="I39" s="59">
        <v>1613759741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1613759741</v>
      </c>
      <c r="W39" s="59">
        <v>250879750</v>
      </c>
      <c r="X39" s="59">
        <v>1362879991</v>
      </c>
      <c r="Y39" s="60">
        <v>543.24</v>
      </c>
      <c r="Z39" s="61">
        <v>1003519000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86958432</v>
      </c>
      <c r="E42" s="59">
        <v>86958432</v>
      </c>
      <c r="F42" s="59">
        <v>88978662</v>
      </c>
      <c r="G42" s="59">
        <v>-14728507</v>
      </c>
      <c r="H42" s="59">
        <v>-11432703</v>
      </c>
      <c r="I42" s="59">
        <v>62817452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62817452</v>
      </c>
      <c r="W42" s="59">
        <v>21739608</v>
      </c>
      <c r="X42" s="59">
        <v>41077844</v>
      </c>
      <c r="Y42" s="60">
        <v>188.95</v>
      </c>
      <c r="Z42" s="61">
        <v>86958432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86958432</v>
      </c>
      <c r="E45" s="99">
        <v>86958432</v>
      </c>
      <c r="F45" s="99">
        <v>88978662</v>
      </c>
      <c r="G45" s="99">
        <v>74250155</v>
      </c>
      <c r="H45" s="99">
        <v>62817452</v>
      </c>
      <c r="I45" s="99">
        <v>62817452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62817452</v>
      </c>
      <c r="W45" s="99">
        <v>21739608</v>
      </c>
      <c r="X45" s="99">
        <v>41077844</v>
      </c>
      <c r="Y45" s="100">
        <v>188.95</v>
      </c>
      <c r="Z45" s="101">
        <v>86958432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4680973</v>
      </c>
      <c r="C49" s="51">
        <v>0</v>
      </c>
      <c r="D49" s="128">
        <v>4589054</v>
      </c>
      <c r="E49" s="53">
        <v>4992298</v>
      </c>
      <c r="F49" s="53">
        <v>0</v>
      </c>
      <c r="G49" s="53">
        <v>0</v>
      </c>
      <c r="H49" s="53">
        <v>0</v>
      </c>
      <c r="I49" s="53">
        <v>4262337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4174197</v>
      </c>
      <c r="W49" s="53">
        <v>208265070</v>
      </c>
      <c r="X49" s="53">
        <v>0</v>
      </c>
      <c r="Y49" s="53">
        <v>0</v>
      </c>
      <c r="Z49" s="129">
        <v>230963929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20477992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20477992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99.25872093669707</v>
      </c>
      <c r="E58" s="7">
        <f t="shared" si="6"/>
        <v>99.25872093669707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99.25871603156797</v>
      </c>
      <c r="X58" s="7">
        <f t="shared" si="6"/>
        <v>0</v>
      </c>
      <c r="Y58" s="7">
        <f t="shared" si="6"/>
        <v>0</v>
      </c>
      <c r="Z58" s="8">
        <f t="shared" si="6"/>
        <v>99.25872093669707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99.99996809145753</v>
      </c>
      <c r="E59" s="10">
        <f t="shared" si="7"/>
        <v>99.99996809145753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99.99993618293544</v>
      </c>
      <c r="X59" s="10">
        <f t="shared" si="7"/>
        <v>0</v>
      </c>
      <c r="Y59" s="10">
        <f t="shared" si="7"/>
        <v>0</v>
      </c>
      <c r="Z59" s="11">
        <f t="shared" si="7"/>
        <v>99.99996809145753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99.12288467455538</v>
      </c>
      <c r="E60" s="13">
        <f t="shared" si="7"/>
        <v>99.12288467455538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99.12288467455538</v>
      </c>
      <c r="X60" s="13">
        <f t="shared" si="7"/>
        <v>0</v>
      </c>
      <c r="Y60" s="13">
        <f t="shared" si="7"/>
        <v>0</v>
      </c>
      <c r="Z60" s="14">
        <f t="shared" si="7"/>
        <v>99.12288467455538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99.99999694747245</v>
      </c>
      <c r="E62" s="13">
        <f t="shared" si="7"/>
        <v>99.99999694747245</v>
      </c>
      <c r="F62" s="13">
        <f t="shared" si="7"/>
        <v>0</v>
      </c>
      <c r="G62" s="13">
        <f t="shared" si="7"/>
        <v>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99.99999694747245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79.22052825044831</v>
      </c>
      <c r="E63" s="13">
        <f t="shared" si="7"/>
        <v>79.22052825044831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79.22047337901074</v>
      </c>
      <c r="X63" s="13">
        <f t="shared" si="7"/>
        <v>0</v>
      </c>
      <c r="Y63" s="13">
        <f t="shared" si="7"/>
        <v>0</v>
      </c>
      <c r="Z63" s="14">
        <f t="shared" si="7"/>
        <v>79.22052825044831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>
        <v>19795000</v>
      </c>
      <c r="C67" s="23"/>
      <c r="D67" s="24">
        <v>40471398</v>
      </c>
      <c r="E67" s="25">
        <v>40471398</v>
      </c>
      <c r="F67" s="25"/>
      <c r="G67" s="25"/>
      <c r="H67" s="25">
        <v>105523</v>
      </c>
      <c r="I67" s="25">
        <v>105523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105523</v>
      </c>
      <c r="W67" s="25">
        <v>10117850</v>
      </c>
      <c r="X67" s="25"/>
      <c r="Y67" s="24"/>
      <c r="Z67" s="26">
        <v>40471398</v>
      </c>
    </row>
    <row r="68" spans="1:26" ht="13.5" hidden="1">
      <c r="A68" s="36" t="s">
        <v>31</v>
      </c>
      <c r="B68" s="18">
        <v>6300000</v>
      </c>
      <c r="C68" s="18"/>
      <c r="D68" s="19">
        <v>6267914</v>
      </c>
      <c r="E68" s="20">
        <v>6267914</v>
      </c>
      <c r="F68" s="20"/>
      <c r="G68" s="20"/>
      <c r="H68" s="20">
        <v>8898</v>
      </c>
      <c r="I68" s="20">
        <v>8898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8898</v>
      </c>
      <c r="W68" s="20">
        <v>1566979</v>
      </c>
      <c r="X68" s="20"/>
      <c r="Y68" s="19"/>
      <c r="Z68" s="22">
        <v>6267914</v>
      </c>
    </row>
    <row r="69" spans="1:26" ht="13.5" hidden="1">
      <c r="A69" s="37" t="s">
        <v>32</v>
      </c>
      <c r="B69" s="18">
        <v>4595000</v>
      </c>
      <c r="C69" s="18"/>
      <c r="D69" s="19">
        <v>34203484</v>
      </c>
      <c r="E69" s="20">
        <v>34203484</v>
      </c>
      <c r="F69" s="20"/>
      <c r="G69" s="20"/>
      <c r="H69" s="20">
        <v>96625</v>
      </c>
      <c r="I69" s="20">
        <v>96625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96625</v>
      </c>
      <c r="W69" s="20">
        <v>8550871</v>
      </c>
      <c r="X69" s="20"/>
      <c r="Y69" s="19"/>
      <c r="Z69" s="22">
        <v>34203484</v>
      </c>
    </row>
    <row r="70" spans="1:26" ht="13.5" hidden="1">
      <c r="A70" s="38" t="s">
        <v>104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105</v>
      </c>
      <c r="B71" s="18">
        <v>3235000</v>
      </c>
      <c r="C71" s="18"/>
      <c r="D71" s="19">
        <v>32759737</v>
      </c>
      <c r="E71" s="20">
        <v>32759737</v>
      </c>
      <c r="F71" s="20"/>
      <c r="G71" s="20"/>
      <c r="H71" s="20">
        <v>89503</v>
      </c>
      <c r="I71" s="20">
        <v>89503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89503</v>
      </c>
      <c r="W71" s="20">
        <v>8189934</v>
      </c>
      <c r="X71" s="20"/>
      <c r="Y71" s="19"/>
      <c r="Z71" s="22">
        <v>32759737</v>
      </c>
    </row>
    <row r="72" spans="1:26" ht="13.5" hidden="1">
      <c r="A72" s="38" t="s">
        <v>106</v>
      </c>
      <c r="B72" s="18">
        <v>1360000</v>
      </c>
      <c r="C72" s="18"/>
      <c r="D72" s="19">
        <v>1443747</v>
      </c>
      <c r="E72" s="20">
        <v>1443747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360937</v>
      </c>
      <c r="X72" s="20"/>
      <c r="Y72" s="19"/>
      <c r="Z72" s="22">
        <v>1443747</v>
      </c>
    </row>
    <row r="73" spans="1:26" ht="13.5" hidden="1">
      <c r="A73" s="38" t="s">
        <v>107</v>
      </c>
      <c r="B73" s="18"/>
      <c r="C73" s="18"/>
      <c r="D73" s="19"/>
      <c r="E73" s="20"/>
      <c r="F73" s="20"/>
      <c r="G73" s="20"/>
      <c r="H73" s="20">
        <v>7122</v>
      </c>
      <c r="I73" s="20">
        <v>7122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7122</v>
      </c>
      <c r="W73" s="20"/>
      <c r="X73" s="20"/>
      <c r="Y73" s="19"/>
      <c r="Z73" s="22"/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>
        <v>8900000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111</v>
      </c>
      <c r="B76" s="31"/>
      <c r="C76" s="31"/>
      <c r="D76" s="32">
        <v>40171392</v>
      </c>
      <c r="E76" s="33">
        <v>40171392</v>
      </c>
      <c r="F76" s="33"/>
      <c r="G76" s="33"/>
      <c r="H76" s="33">
        <v>105523</v>
      </c>
      <c r="I76" s="33">
        <v>105523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105523</v>
      </c>
      <c r="W76" s="33">
        <v>10042848</v>
      </c>
      <c r="X76" s="33"/>
      <c r="Y76" s="32"/>
      <c r="Z76" s="34">
        <v>40171392</v>
      </c>
    </row>
    <row r="77" spans="1:26" ht="13.5" hidden="1">
      <c r="A77" s="36" t="s">
        <v>31</v>
      </c>
      <c r="B77" s="18"/>
      <c r="C77" s="18"/>
      <c r="D77" s="19">
        <v>6267912</v>
      </c>
      <c r="E77" s="20">
        <v>6267912</v>
      </c>
      <c r="F77" s="20"/>
      <c r="G77" s="20"/>
      <c r="H77" s="20">
        <v>8898</v>
      </c>
      <c r="I77" s="20">
        <v>8898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8898</v>
      </c>
      <c r="W77" s="20">
        <v>1566978</v>
      </c>
      <c r="X77" s="20"/>
      <c r="Y77" s="19"/>
      <c r="Z77" s="22">
        <v>6267912</v>
      </c>
    </row>
    <row r="78" spans="1:26" ht="13.5" hidden="1">
      <c r="A78" s="37" t="s">
        <v>32</v>
      </c>
      <c r="B78" s="18"/>
      <c r="C78" s="18"/>
      <c r="D78" s="19">
        <v>33903480</v>
      </c>
      <c r="E78" s="20">
        <v>33903480</v>
      </c>
      <c r="F78" s="20"/>
      <c r="G78" s="20"/>
      <c r="H78" s="20">
        <v>96625</v>
      </c>
      <c r="I78" s="20">
        <v>96625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96625</v>
      </c>
      <c r="W78" s="20">
        <v>8475870</v>
      </c>
      <c r="X78" s="20"/>
      <c r="Y78" s="19"/>
      <c r="Z78" s="22">
        <v>33903480</v>
      </c>
    </row>
    <row r="79" spans="1:26" ht="13.5" hidden="1">
      <c r="A79" s="38" t="s">
        <v>104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105</v>
      </c>
      <c r="B80" s="18"/>
      <c r="C80" s="18"/>
      <c r="D80" s="19">
        <v>32759736</v>
      </c>
      <c r="E80" s="20">
        <v>32759736</v>
      </c>
      <c r="F80" s="20"/>
      <c r="G80" s="20"/>
      <c r="H80" s="20">
        <v>89503</v>
      </c>
      <c r="I80" s="20">
        <v>89503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89503</v>
      </c>
      <c r="W80" s="20">
        <v>8189934</v>
      </c>
      <c r="X80" s="20"/>
      <c r="Y80" s="19"/>
      <c r="Z80" s="22">
        <v>32759736</v>
      </c>
    </row>
    <row r="81" spans="1:26" ht="13.5" hidden="1">
      <c r="A81" s="38" t="s">
        <v>106</v>
      </c>
      <c r="B81" s="18"/>
      <c r="C81" s="18"/>
      <c r="D81" s="19">
        <v>1143744</v>
      </c>
      <c r="E81" s="20">
        <v>1143744</v>
      </c>
      <c r="F81" s="20"/>
      <c r="G81" s="20"/>
      <c r="H81" s="20">
        <v>7122</v>
      </c>
      <c r="I81" s="20">
        <v>7122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7122</v>
      </c>
      <c r="W81" s="20">
        <v>285936</v>
      </c>
      <c r="X81" s="20"/>
      <c r="Y81" s="19"/>
      <c r="Z81" s="22">
        <v>1143744</v>
      </c>
    </row>
    <row r="82" spans="1:26" ht="13.5" hidden="1">
      <c r="A82" s="38" t="s">
        <v>107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1490000</v>
      </c>
      <c r="C5" s="18">
        <v>0</v>
      </c>
      <c r="D5" s="58">
        <v>6099000</v>
      </c>
      <c r="E5" s="59">
        <v>6099000</v>
      </c>
      <c r="F5" s="59">
        <v>0</v>
      </c>
      <c r="G5" s="59">
        <v>0</v>
      </c>
      <c r="H5" s="59">
        <v>601315</v>
      </c>
      <c r="I5" s="59">
        <v>601315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601315</v>
      </c>
      <c r="W5" s="59">
        <v>1524750</v>
      </c>
      <c r="X5" s="59">
        <v>-923435</v>
      </c>
      <c r="Y5" s="60">
        <v>-60.56</v>
      </c>
      <c r="Z5" s="61">
        <v>6099000</v>
      </c>
    </row>
    <row r="6" spans="1:26" ht="13.5">
      <c r="A6" s="57" t="s">
        <v>32</v>
      </c>
      <c r="B6" s="18">
        <v>24527000</v>
      </c>
      <c r="C6" s="18">
        <v>0</v>
      </c>
      <c r="D6" s="58">
        <v>56240000</v>
      </c>
      <c r="E6" s="59">
        <v>56240000</v>
      </c>
      <c r="F6" s="59">
        <v>54127</v>
      </c>
      <c r="G6" s="59">
        <v>788270</v>
      </c>
      <c r="H6" s="59">
        <v>2595000</v>
      </c>
      <c r="I6" s="59">
        <v>3437397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3437397</v>
      </c>
      <c r="W6" s="59">
        <v>14060000</v>
      </c>
      <c r="X6" s="59">
        <v>-10622603</v>
      </c>
      <c r="Y6" s="60">
        <v>-75.55</v>
      </c>
      <c r="Z6" s="61">
        <v>56240000</v>
      </c>
    </row>
    <row r="7" spans="1:26" ht="13.5">
      <c r="A7" s="57" t="s">
        <v>33</v>
      </c>
      <c r="B7" s="18">
        <v>3600000</v>
      </c>
      <c r="C7" s="18">
        <v>0</v>
      </c>
      <c r="D7" s="58">
        <v>12400000</v>
      </c>
      <c r="E7" s="59">
        <v>12400000</v>
      </c>
      <c r="F7" s="59">
        <v>1188879</v>
      </c>
      <c r="G7" s="59">
        <v>932427</v>
      </c>
      <c r="H7" s="59">
        <v>573410</v>
      </c>
      <c r="I7" s="59">
        <v>2694716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2694716</v>
      </c>
      <c r="W7" s="59">
        <v>3100000</v>
      </c>
      <c r="X7" s="59">
        <v>-405284</v>
      </c>
      <c r="Y7" s="60">
        <v>-13.07</v>
      </c>
      <c r="Z7" s="61">
        <v>12400000</v>
      </c>
    </row>
    <row r="8" spans="1:26" ht="13.5">
      <c r="A8" s="57" t="s">
        <v>34</v>
      </c>
      <c r="B8" s="18">
        <v>252332000</v>
      </c>
      <c r="C8" s="18">
        <v>0</v>
      </c>
      <c r="D8" s="58">
        <v>273625000</v>
      </c>
      <c r="E8" s="59">
        <v>273625000</v>
      </c>
      <c r="F8" s="59">
        <v>89226000</v>
      </c>
      <c r="G8" s="59">
        <v>2128000</v>
      </c>
      <c r="H8" s="59">
        <v>3824000</v>
      </c>
      <c r="I8" s="59">
        <v>95178000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95178000</v>
      </c>
      <c r="W8" s="59">
        <v>68406250</v>
      </c>
      <c r="X8" s="59">
        <v>26771750</v>
      </c>
      <c r="Y8" s="60">
        <v>39.14</v>
      </c>
      <c r="Z8" s="61">
        <v>273625000</v>
      </c>
    </row>
    <row r="9" spans="1:26" ht="13.5">
      <c r="A9" s="57" t="s">
        <v>35</v>
      </c>
      <c r="B9" s="18">
        <v>16288000</v>
      </c>
      <c r="C9" s="18">
        <v>0</v>
      </c>
      <c r="D9" s="58">
        <v>22691000</v>
      </c>
      <c r="E9" s="59">
        <v>22691000</v>
      </c>
      <c r="F9" s="59">
        <v>284396</v>
      </c>
      <c r="G9" s="59">
        <v>372309</v>
      </c>
      <c r="H9" s="59">
        <v>1823902</v>
      </c>
      <c r="I9" s="59">
        <v>2480607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2480607</v>
      </c>
      <c r="W9" s="59">
        <v>5672750</v>
      </c>
      <c r="X9" s="59">
        <v>-3192143</v>
      </c>
      <c r="Y9" s="60">
        <v>-56.27</v>
      </c>
      <c r="Z9" s="61">
        <v>22691000</v>
      </c>
    </row>
    <row r="10" spans="1:26" ht="25.5">
      <c r="A10" s="62" t="s">
        <v>96</v>
      </c>
      <c r="B10" s="63">
        <f>SUM(B5:B9)</f>
        <v>298237000</v>
      </c>
      <c r="C10" s="63">
        <f>SUM(C5:C9)</f>
        <v>0</v>
      </c>
      <c r="D10" s="64">
        <f aca="true" t="shared" si="0" ref="D10:Z10">SUM(D5:D9)</f>
        <v>371055000</v>
      </c>
      <c r="E10" s="65">
        <f t="shared" si="0"/>
        <v>371055000</v>
      </c>
      <c r="F10" s="65">
        <f t="shared" si="0"/>
        <v>90753402</v>
      </c>
      <c r="G10" s="65">
        <f t="shared" si="0"/>
        <v>4221006</v>
      </c>
      <c r="H10" s="65">
        <f t="shared" si="0"/>
        <v>9417627</v>
      </c>
      <c r="I10" s="65">
        <f t="shared" si="0"/>
        <v>104392035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104392035</v>
      </c>
      <c r="W10" s="65">
        <f t="shared" si="0"/>
        <v>92763750</v>
      </c>
      <c r="X10" s="65">
        <f t="shared" si="0"/>
        <v>11628285</v>
      </c>
      <c r="Y10" s="66">
        <f>+IF(W10&lt;&gt;0,(X10/W10)*100,0)</f>
        <v>12.535376157173465</v>
      </c>
      <c r="Z10" s="67">
        <f t="shared" si="0"/>
        <v>371055000</v>
      </c>
    </row>
    <row r="11" spans="1:26" ht="13.5">
      <c r="A11" s="57" t="s">
        <v>36</v>
      </c>
      <c r="B11" s="18">
        <v>112481000</v>
      </c>
      <c r="C11" s="18">
        <v>0</v>
      </c>
      <c r="D11" s="58">
        <v>107851182</v>
      </c>
      <c r="E11" s="59">
        <v>107851182</v>
      </c>
      <c r="F11" s="59">
        <v>9602434</v>
      </c>
      <c r="G11" s="59">
        <v>9791850</v>
      </c>
      <c r="H11" s="59">
        <v>10075835</v>
      </c>
      <c r="I11" s="59">
        <v>29470119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29470119</v>
      </c>
      <c r="W11" s="59">
        <v>26962796</v>
      </c>
      <c r="X11" s="59">
        <v>2507323</v>
      </c>
      <c r="Y11" s="60">
        <v>9.3</v>
      </c>
      <c r="Z11" s="61">
        <v>107851182</v>
      </c>
    </row>
    <row r="12" spans="1:26" ht="13.5">
      <c r="A12" s="57" t="s">
        <v>37</v>
      </c>
      <c r="B12" s="18">
        <v>14652000</v>
      </c>
      <c r="C12" s="18">
        <v>0</v>
      </c>
      <c r="D12" s="58">
        <v>15604380</v>
      </c>
      <c r="E12" s="59">
        <v>15604380</v>
      </c>
      <c r="F12" s="59">
        <v>1208438</v>
      </c>
      <c r="G12" s="59">
        <v>1188312</v>
      </c>
      <c r="H12" s="59">
        <v>1196117</v>
      </c>
      <c r="I12" s="59">
        <v>3592867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3592867</v>
      </c>
      <c r="W12" s="59">
        <v>3901095</v>
      </c>
      <c r="X12" s="59">
        <v>-308228</v>
      </c>
      <c r="Y12" s="60">
        <v>-7.9</v>
      </c>
      <c r="Z12" s="61">
        <v>15604380</v>
      </c>
    </row>
    <row r="13" spans="1:26" ht="13.5">
      <c r="A13" s="57" t="s">
        <v>97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19748000</v>
      </c>
      <c r="C15" s="18">
        <v>0</v>
      </c>
      <c r="D15" s="58">
        <v>21325000</v>
      </c>
      <c r="E15" s="59">
        <v>21325000</v>
      </c>
      <c r="F15" s="59">
        <v>0</v>
      </c>
      <c r="G15" s="59">
        <v>4823741</v>
      </c>
      <c r="H15" s="59">
        <v>1406396</v>
      </c>
      <c r="I15" s="59">
        <v>6230137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6230137</v>
      </c>
      <c r="W15" s="59">
        <v>5331250</v>
      </c>
      <c r="X15" s="59">
        <v>898887</v>
      </c>
      <c r="Y15" s="60">
        <v>16.86</v>
      </c>
      <c r="Z15" s="61">
        <v>21325000</v>
      </c>
    </row>
    <row r="16" spans="1:26" ht="13.5">
      <c r="A16" s="68" t="s">
        <v>40</v>
      </c>
      <c r="B16" s="18">
        <v>0</v>
      </c>
      <c r="C16" s="18">
        <v>0</v>
      </c>
      <c r="D16" s="58">
        <v>45473000</v>
      </c>
      <c r="E16" s="59">
        <v>45473000</v>
      </c>
      <c r="F16" s="59">
        <v>636918</v>
      </c>
      <c r="G16" s="59">
        <v>0</v>
      </c>
      <c r="H16" s="59">
        <v>250368</v>
      </c>
      <c r="I16" s="59">
        <v>887286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887286</v>
      </c>
      <c r="W16" s="59">
        <v>11368250</v>
      </c>
      <c r="X16" s="59">
        <v>-10480964</v>
      </c>
      <c r="Y16" s="60">
        <v>-92.2</v>
      </c>
      <c r="Z16" s="61">
        <v>45473000</v>
      </c>
    </row>
    <row r="17" spans="1:26" ht="13.5">
      <c r="A17" s="57" t="s">
        <v>41</v>
      </c>
      <c r="B17" s="18">
        <v>162179000</v>
      </c>
      <c r="C17" s="18">
        <v>0</v>
      </c>
      <c r="D17" s="58">
        <v>142329438</v>
      </c>
      <c r="E17" s="59">
        <v>142329438</v>
      </c>
      <c r="F17" s="59">
        <v>6550368</v>
      </c>
      <c r="G17" s="59">
        <v>9248752</v>
      </c>
      <c r="H17" s="59">
        <v>12850919</v>
      </c>
      <c r="I17" s="59">
        <v>28650039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28650039</v>
      </c>
      <c r="W17" s="59">
        <v>35582360</v>
      </c>
      <c r="X17" s="59">
        <v>-6932321</v>
      </c>
      <c r="Y17" s="60">
        <v>-19.48</v>
      </c>
      <c r="Z17" s="61">
        <v>142329438</v>
      </c>
    </row>
    <row r="18" spans="1:26" ht="13.5">
      <c r="A18" s="69" t="s">
        <v>42</v>
      </c>
      <c r="B18" s="70">
        <f>SUM(B11:B17)</f>
        <v>309060000</v>
      </c>
      <c r="C18" s="70">
        <f>SUM(C11:C17)</f>
        <v>0</v>
      </c>
      <c r="D18" s="71">
        <f aca="true" t="shared" si="1" ref="D18:Z18">SUM(D11:D17)</f>
        <v>332583000</v>
      </c>
      <c r="E18" s="72">
        <f t="shared" si="1"/>
        <v>332583000</v>
      </c>
      <c r="F18" s="72">
        <f t="shared" si="1"/>
        <v>17998158</v>
      </c>
      <c r="G18" s="72">
        <f t="shared" si="1"/>
        <v>25052655</v>
      </c>
      <c r="H18" s="72">
        <f t="shared" si="1"/>
        <v>25779635</v>
      </c>
      <c r="I18" s="72">
        <f t="shared" si="1"/>
        <v>68830448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68830448</v>
      </c>
      <c r="W18" s="72">
        <f t="shared" si="1"/>
        <v>83145751</v>
      </c>
      <c r="X18" s="72">
        <f t="shared" si="1"/>
        <v>-14315303</v>
      </c>
      <c r="Y18" s="66">
        <f>+IF(W18&lt;&gt;0,(X18/W18)*100,0)</f>
        <v>-17.217119128552945</v>
      </c>
      <c r="Z18" s="73">
        <f t="shared" si="1"/>
        <v>332583000</v>
      </c>
    </row>
    <row r="19" spans="1:26" ht="13.5">
      <c r="A19" s="69" t="s">
        <v>43</v>
      </c>
      <c r="B19" s="74">
        <f>+B10-B18</f>
        <v>-10823000</v>
      </c>
      <c r="C19" s="74">
        <f>+C10-C18</f>
        <v>0</v>
      </c>
      <c r="D19" s="75">
        <f aca="true" t="shared" si="2" ref="D19:Z19">+D10-D18</f>
        <v>38472000</v>
      </c>
      <c r="E19" s="76">
        <f t="shared" si="2"/>
        <v>38472000</v>
      </c>
      <c r="F19" s="76">
        <f t="shared" si="2"/>
        <v>72755244</v>
      </c>
      <c r="G19" s="76">
        <f t="shared" si="2"/>
        <v>-20831649</v>
      </c>
      <c r="H19" s="76">
        <f t="shared" si="2"/>
        <v>-16362008</v>
      </c>
      <c r="I19" s="76">
        <f t="shared" si="2"/>
        <v>35561587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35561587</v>
      </c>
      <c r="W19" s="76">
        <f>IF(E10=E18,0,W10-W18)</f>
        <v>9617999</v>
      </c>
      <c r="X19" s="76">
        <f t="shared" si="2"/>
        <v>25943588</v>
      </c>
      <c r="Y19" s="77">
        <f>+IF(W19&lt;&gt;0,(X19/W19)*100,0)</f>
        <v>269.73997398003473</v>
      </c>
      <c r="Z19" s="78">
        <f t="shared" si="2"/>
        <v>38472000</v>
      </c>
    </row>
    <row r="20" spans="1:26" ht="13.5">
      <c r="A20" s="57" t="s">
        <v>44</v>
      </c>
      <c r="B20" s="18">
        <v>164483000</v>
      </c>
      <c r="C20" s="18">
        <v>0</v>
      </c>
      <c r="D20" s="58">
        <v>110100000</v>
      </c>
      <c r="E20" s="59">
        <v>110100000</v>
      </c>
      <c r="F20" s="59">
        <v>0</v>
      </c>
      <c r="G20" s="59">
        <v>0</v>
      </c>
      <c r="H20" s="59">
        <v>494373</v>
      </c>
      <c r="I20" s="59">
        <v>494373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494373</v>
      </c>
      <c r="W20" s="59">
        <v>27525000</v>
      </c>
      <c r="X20" s="59">
        <v>-27030627</v>
      </c>
      <c r="Y20" s="60">
        <v>-98.2</v>
      </c>
      <c r="Z20" s="61">
        <v>110100000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153660000</v>
      </c>
      <c r="C22" s="85">
        <f>SUM(C19:C21)</f>
        <v>0</v>
      </c>
      <c r="D22" s="86">
        <f aca="true" t="shared" si="3" ref="D22:Z22">SUM(D19:D21)</f>
        <v>148572000</v>
      </c>
      <c r="E22" s="87">
        <f t="shared" si="3"/>
        <v>148572000</v>
      </c>
      <c r="F22" s="87">
        <f t="shared" si="3"/>
        <v>72755244</v>
      </c>
      <c r="G22" s="87">
        <f t="shared" si="3"/>
        <v>-20831649</v>
      </c>
      <c r="H22" s="87">
        <f t="shared" si="3"/>
        <v>-15867635</v>
      </c>
      <c r="I22" s="87">
        <f t="shared" si="3"/>
        <v>36055960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36055960</v>
      </c>
      <c r="W22" s="87">
        <f t="shared" si="3"/>
        <v>37142999</v>
      </c>
      <c r="X22" s="87">
        <f t="shared" si="3"/>
        <v>-1087039</v>
      </c>
      <c r="Y22" s="88">
        <f>+IF(W22&lt;&gt;0,(X22/W22)*100,0)</f>
        <v>-2.926632284054392</v>
      </c>
      <c r="Z22" s="89">
        <f t="shared" si="3"/>
        <v>148572000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153660000</v>
      </c>
      <c r="C24" s="74">
        <f>SUM(C22:C23)</f>
        <v>0</v>
      </c>
      <c r="D24" s="75">
        <f aca="true" t="shared" si="4" ref="D24:Z24">SUM(D22:D23)</f>
        <v>148572000</v>
      </c>
      <c r="E24" s="76">
        <f t="shared" si="4"/>
        <v>148572000</v>
      </c>
      <c r="F24" s="76">
        <f t="shared" si="4"/>
        <v>72755244</v>
      </c>
      <c r="G24" s="76">
        <f t="shared" si="4"/>
        <v>-20831649</v>
      </c>
      <c r="H24" s="76">
        <f t="shared" si="4"/>
        <v>-15867635</v>
      </c>
      <c r="I24" s="76">
        <f t="shared" si="4"/>
        <v>36055960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36055960</v>
      </c>
      <c r="W24" s="76">
        <f t="shared" si="4"/>
        <v>37142999</v>
      </c>
      <c r="X24" s="76">
        <f t="shared" si="4"/>
        <v>-1087039</v>
      </c>
      <c r="Y24" s="77">
        <f>+IF(W24&lt;&gt;0,(X24/W24)*100,0)</f>
        <v>-2.926632284054392</v>
      </c>
      <c r="Z24" s="78">
        <f t="shared" si="4"/>
        <v>148572000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129880549</v>
      </c>
      <c r="E27" s="99">
        <v>129880549</v>
      </c>
      <c r="F27" s="99">
        <v>0</v>
      </c>
      <c r="G27" s="99">
        <v>1045822</v>
      </c>
      <c r="H27" s="99">
        <v>690954</v>
      </c>
      <c r="I27" s="99">
        <v>1736776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1736776</v>
      </c>
      <c r="W27" s="99">
        <v>32470137</v>
      </c>
      <c r="X27" s="99">
        <v>-30733361</v>
      </c>
      <c r="Y27" s="100">
        <v>-94.65</v>
      </c>
      <c r="Z27" s="101">
        <v>129880549</v>
      </c>
    </row>
    <row r="28" spans="1:26" ht="13.5">
      <c r="A28" s="102" t="s">
        <v>44</v>
      </c>
      <c r="B28" s="18">
        <v>0</v>
      </c>
      <c r="C28" s="18">
        <v>0</v>
      </c>
      <c r="D28" s="58">
        <v>110100000</v>
      </c>
      <c r="E28" s="59">
        <v>110100000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27525000</v>
      </c>
      <c r="X28" s="59">
        <v>-27525000</v>
      </c>
      <c r="Y28" s="60">
        <v>-100</v>
      </c>
      <c r="Z28" s="61">
        <v>110100000</v>
      </c>
    </row>
    <row r="29" spans="1:26" ht="13.5">
      <c r="A29" s="57" t="s">
        <v>101</v>
      </c>
      <c r="B29" s="18">
        <v>0</v>
      </c>
      <c r="C29" s="18">
        <v>0</v>
      </c>
      <c r="D29" s="58">
        <v>19780549</v>
      </c>
      <c r="E29" s="59">
        <v>19780549</v>
      </c>
      <c r="F29" s="59">
        <v>0</v>
      </c>
      <c r="G29" s="59">
        <v>1045822</v>
      </c>
      <c r="H29" s="59">
        <v>690954</v>
      </c>
      <c r="I29" s="59">
        <v>1736776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1736776</v>
      </c>
      <c r="W29" s="59">
        <v>4945137</v>
      </c>
      <c r="X29" s="59">
        <v>-3208361</v>
      </c>
      <c r="Y29" s="60">
        <v>-64.88</v>
      </c>
      <c r="Z29" s="61">
        <v>19780549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129880549</v>
      </c>
      <c r="E32" s="99">
        <f t="shared" si="5"/>
        <v>129880549</v>
      </c>
      <c r="F32" s="99">
        <f t="shared" si="5"/>
        <v>0</v>
      </c>
      <c r="G32" s="99">
        <f t="shared" si="5"/>
        <v>1045822</v>
      </c>
      <c r="H32" s="99">
        <f t="shared" si="5"/>
        <v>690954</v>
      </c>
      <c r="I32" s="99">
        <f t="shared" si="5"/>
        <v>1736776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1736776</v>
      </c>
      <c r="W32" s="99">
        <f t="shared" si="5"/>
        <v>32470137</v>
      </c>
      <c r="X32" s="99">
        <f t="shared" si="5"/>
        <v>-30733361</v>
      </c>
      <c r="Y32" s="100">
        <f>+IF(W32&lt;&gt;0,(X32/W32)*100,0)</f>
        <v>-94.65115900188533</v>
      </c>
      <c r="Z32" s="101">
        <f t="shared" si="5"/>
        <v>129880549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402183593</v>
      </c>
      <c r="E35" s="59">
        <v>402183593</v>
      </c>
      <c r="F35" s="59">
        <v>414363131</v>
      </c>
      <c r="G35" s="59">
        <v>392245779</v>
      </c>
      <c r="H35" s="59">
        <v>362832606</v>
      </c>
      <c r="I35" s="59">
        <v>362832606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362832606</v>
      </c>
      <c r="W35" s="59">
        <v>100545898</v>
      </c>
      <c r="X35" s="59">
        <v>262286708</v>
      </c>
      <c r="Y35" s="60">
        <v>260.86</v>
      </c>
      <c r="Z35" s="61">
        <v>402183593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0</v>
      </c>
      <c r="F36" s="59">
        <v>0</v>
      </c>
      <c r="G36" s="59">
        <v>0</v>
      </c>
      <c r="H36" s="59">
        <v>3013541913</v>
      </c>
      <c r="I36" s="59">
        <v>3013541913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3013541913</v>
      </c>
      <c r="W36" s="59">
        <v>0</v>
      </c>
      <c r="X36" s="59">
        <v>3013541913</v>
      </c>
      <c r="Y36" s="60">
        <v>0</v>
      </c>
      <c r="Z36" s="61">
        <v>0</v>
      </c>
    </row>
    <row r="37" spans="1:26" ht="13.5">
      <c r="A37" s="57" t="s">
        <v>54</v>
      </c>
      <c r="B37" s="18">
        <v>0</v>
      </c>
      <c r="C37" s="18">
        <v>0</v>
      </c>
      <c r="D37" s="58">
        <v>137236000</v>
      </c>
      <c r="E37" s="59">
        <v>137236000</v>
      </c>
      <c r="F37" s="59">
        <v>19804362</v>
      </c>
      <c r="G37" s="59">
        <v>16072157</v>
      </c>
      <c r="H37" s="59">
        <v>20190217</v>
      </c>
      <c r="I37" s="59">
        <v>20190217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20190217</v>
      </c>
      <c r="W37" s="59">
        <v>34309000</v>
      </c>
      <c r="X37" s="59">
        <v>-14118783</v>
      </c>
      <c r="Y37" s="60">
        <v>-41.15</v>
      </c>
      <c r="Z37" s="61">
        <v>137236000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264947593</v>
      </c>
      <c r="E39" s="59">
        <v>264947593</v>
      </c>
      <c r="F39" s="59">
        <v>394558769</v>
      </c>
      <c r="G39" s="59">
        <v>376173622</v>
      </c>
      <c r="H39" s="59">
        <v>3356184302</v>
      </c>
      <c r="I39" s="59">
        <v>3356184302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3356184302</v>
      </c>
      <c r="W39" s="59">
        <v>66236898</v>
      </c>
      <c r="X39" s="59">
        <v>3289947404</v>
      </c>
      <c r="Y39" s="60">
        <v>4966.94</v>
      </c>
      <c r="Z39" s="61">
        <v>264947593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148563009</v>
      </c>
      <c r="E42" s="59">
        <v>148563009</v>
      </c>
      <c r="F42" s="59">
        <v>72755243</v>
      </c>
      <c r="G42" s="59">
        <v>-10155004</v>
      </c>
      <c r="H42" s="59">
        <v>13285806</v>
      </c>
      <c r="I42" s="59">
        <v>75886045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75886045</v>
      </c>
      <c r="W42" s="59">
        <v>68890009</v>
      </c>
      <c r="X42" s="59">
        <v>6996036</v>
      </c>
      <c r="Y42" s="60">
        <v>10.16</v>
      </c>
      <c r="Z42" s="61">
        <v>148563009</v>
      </c>
    </row>
    <row r="43" spans="1:26" ht="13.5">
      <c r="A43" s="57" t="s">
        <v>59</v>
      </c>
      <c r="B43" s="18">
        <v>0</v>
      </c>
      <c r="C43" s="18">
        <v>0</v>
      </c>
      <c r="D43" s="58">
        <v>-129876000</v>
      </c>
      <c r="E43" s="59">
        <v>-129876000</v>
      </c>
      <c r="F43" s="59">
        <v>0</v>
      </c>
      <c r="G43" s="59">
        <v>-1102793</v>
      </c>
      <c r="H43" s="59">
        <v>-690954</v>
      </c>
      <c r="I43" s="59">
        <v>-1793747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-1793747</v>
      </c>
      <c r="W43" s="59">
        <v>-32469000</v>
      </c>
      <c r="X43" s="59">
        <v>30675253</v>
      </c>
      <c r="Y43" s="60">
        <v>-94.48</v>
      </c>
      <c r="Z43" s="61">
        <v>-129876000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103793009</v>
      </c>
      <c r="E45" s="99">
        <v>103793009</v>
      </c>
      <c r="F45" s="99">
        <v>72755243</v>
      </c>
      <c r="G45" s="99">
        <v>61497446</v>
      </c>
      <c r="H45" s="99">
        <v>74092298</v>
      </c>
      <c r="I45" s="99">
        <v>74092298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74092298</v>
      </c>
      <c r="W45" s="99">
        <v>121527009</v>
      </c>
      <c r="X45" s="99">
        <v>-47434711</v>
      </c>
      <c r="Y45" s="100">
        <v>-39.03</v>
      </c>
      <c r="Z45" s="101">
        <v>103793009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9737086</v>
      </c>
      <c r="C49" s="51">
        <v>0</v>
      </c>
      <c r="D49" s="128">
        <v>5061056</v>
      </c>
      <c r="E49" s="53">
        <v>3489787</v>
      </c>
      <c r="F49" s="53">
        <v>0</v>
      </c>
      <c r="G49" s="53">
        <v>0</v>
      </c>
      <c r="H49" s="53">
        <v>0</v>
      </c>
      <c r="I49" s="53">
        <v>142749930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161037859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66405</v>
      </c>
      <c r="C51" s="51">
        <v>0</v>
      </c>
      <c r="D51" s="128">
        <v>25998</v>
      </c>
      <c r="E51" s="53">
        <v>0</v>
      </c>
      <c r="F51" s="53">
        <v>0</v>
      </c>
      <c r="G51" s="53">
        <v>0</v>
      </c>
      <c r="H51" s="53">
        <v>0</v>
      </c>
      <c r="I51" s="53">
        <v>9910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303123</v>
      </c>
      <c r="W51" s="53">
        <v>0</v>
      </c>
      <c r="X51" s="53">
        <v>0</v>
      </c>
      <c r="Y51" s="53">
        <v>0</v>
      </c>
      <c r="Z51" s="129">
        <v>405436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123.01265787297271</v>
      </c>
      <c r="E58" s="7">
        <f t="shared" si="6"/>
        <v>123.01265787297271</v>
      </c>
      <c r="F58" s="7">
        <f t="shared" si="6"/>
        <v>100</v>
      </c>
      <c r="G58" s="7">
        <f t="shared" si="6"/>
        <v>7.225045880041897</v>
      </c>
      <c r="H58" s="7">
        <f t="shared" si="6"/>
        <v>3.612106671462049</v>
      </c>
      <c r="I58" s="7">
        <f t="shared" si="6"/>
        <v>5.164660597543838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5.164660597543838</v>
      </c>
      <c r="W58" s="7">
        <f t="shared" si="6"/>
        <v>123.01265787297271</v>
      </c>
      <c r="X58" s="7">
        <f t="shared" si="6"/>
        <v>0</v>
      </c>
      <c r="Y58" s="7">
        <f t="shared" si="6"/>
        <v>0</v>
      </c>
      <c r="Z58" s="8">
        <f t="shared" si="6"/>
        <v>123.01265787297271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1438.8588293162813</v>
      </c>
      <c r="E59" s="10">
        <f t="shared" si="7"/>
        <v>1438.8588293162813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1438.8588293162813</v>
      </c>
      <c r="X59" s="10">
        <f t="shared" si="7"/>
        <v>0</v>
      </c>
      <c r="Y59" s="10">
        <f t="shared" si="7"/>
        <v>0</v>
      </c>
      <c r="Z59" s="11">
        <f t="shared" si="7"/>
        <v>1438.8588293162813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7.07333781572304</v>
      </c>
      <c r="H60" s="13">
        <f t="shared" si="7"/>
        <v>6.114990366088632</v>
      </c>
      <c r="I60" s="13">
        <f t="shared" si="7"/>
        <v>7.813121382255235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7.813121382255235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5.329643617422913</v>
      </c>
      <c r="H62" s="13">
        <f t="shared" si="7"/>
        <v>1.0861686574584846</v>
      </c>
      <c r="I62" s="13">
        <f t="shared" si="7"/>
        <v>3.5726456608005828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3.5726456608005828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3.230239263114539</v>
      </c>
      <c r="I63" s="13">
        <f t="shared" si="7"/>
        <v>3.0955208778117855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3.0955208778117855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15.09543088490457</v>
      </c>
      <c r="H64" s="13">
        <f t="shared" si="7"/>
        <v>40.45570911173744</v>
      </c>
      <c r="I64" s="13">
        <f t="shared" si="7"/>
        <v>40.058119774318534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40.058119774318534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97.57412398921834</v>
      </c>
      <c r="H65" s="13">
        <f t="shared" si="7"/>
        <v>100</v>
      </c>
      <c r="I65" s="13">
        <f t="shared" si="7"/>
        <v>99.13440730944939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99.13440730944939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0.16083715404995963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0.16083715404995963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>
        <v>37017000</v>
      </c>
      <c r="C67" s="23"/>
      <c r="D67" s="24">
        <v>71339000</v>
      </c>
      <c r="E67" s="25">
        <v>71339000</v>
      </c>
      <c r="F67" s="25">
        <v>54766</v>
      </c>
      <c r="G67" s="25">
        <v>789559</v>
      </c>
      <c r="H67" s="25">
        <v>4393115</v>
      </c>
      <c r="I67" s="25">
        <v>5237440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5237440</v>
      </c>
      <c r="W67" s="25">
        <v>17834750</v>
      </c>
      <c r="X67" s="25"/>
      <c r="Y67" s="24"/>
      <c r="Z67" s="26">
        <v>71339000</v>
      </c>
    </row>
    <row r="68" spans="1:26" ht="13.5" hidden="1">
      <c r="A68" s="36" t="s">
        <v>31</v>
      </c>
      <c r="B68" s="18">
        <v>1490000</v>
      </c>
      <c r="C68" s="18"/>
      <c r="D68" s="19">
        <v>6099000</v>
      </c>
      <c r="E68" s="20">
        <v>6099000</v>
      </c>
      <c r="F68" s="20"/>
      <c r="G68" s="20"/>
      <c r="H68" s="20">
        <v>601315</v>
      </c>
      <c r="I68" s="20">
        <v>601315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601315</v>
      </c>
      <c r="W68" s="20">
        <v>1524750</v>
      </c>
      <c r="X68" s="20"/>
      <c r="Y68" s="19"/>
      <c r="Z68" s="22">
        <v>6099000</v>
      </c>
    </row>
    <row r="69" spans="1:26" ht="13.5" hidden="1">
      <c r="A69" s="37" t="s">
        <v>32</v>
      </c>
      <c r="B69" s="18">
        <v>24527000</v>
      </c>
      <c r="C69" s="18"/>
      <c r="D69" s="19">
        <v>56240000</v>
      </c>
      <c r="E69" s="20">
        <v>56240000</v>
      </c>
      <c r="F69" s="20">
        <v>54127</v>
      </c>
      <c r="G69" s="20">
        <v>788270</v>
      </c>
      <c r="H69" s="20">
        <v>2595000</v>
      </c>
      <c r="I69" s="20">
        <v>3437397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3437397</v>
      </c>
      <c r="W69" s="20">
        <v>14060000</v>
      </c>
      <c r="X69" s="20"/>
      <c r="Y69" s="19"/>
      <c r="Z69" s="22">
        <v>56240000</v>
      </c>
    </row>
    <row r="70" spans="1:26" ht="13.5" hidden="1">
      <c r="A70" s="38" t="s">
        <v>104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105</v>
      </c>
      <c r="B71" s="18">
        <v>19722500</v>
      </c>
      <c r="C71" s="18"/>
      <c r="D71" s="19">
        <v>51415000</v>
      </c>
      <c r="E71" s="20">
        <v>51415000</v>
      </c>
      <c r="F71" s="20">
        <v>38576</v>
      </c>
      <c r="G71" s="20">
        <v>754891</v>
      </c>
      <c r="H71" s="20">
        <v>2029427</v>
      </c>
      <c r="I71" s="20">
        <v>2822894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2822894</v>
      </c>
      <c r="W71" s="20">
        <v>12853750</v>
      </c>
      <c r="X71" s="20"/>
      <c r="Y71" s="19"/>
      <c r="Z71" s="22">
        <v>51415000</v>
      </c>
    </row>
    <row r="72" spans="1:26" ht="13.5" hidden="1">
      <c r="A72" s="38" t="s">
        <v>106</v>
      </c>
      <c r="B72" s="18"/>
      <c r="C72" s="18"/>
      <c r="D72" s="19">
        <v>2050000</v>
      </c>
      <c r="E72" s="20">
        <v>2050000</v>
      </c>
      <c r="F72" s="20"/>
      <c r="G72" s="20">
        <v>11623</v>
      </c>
      <c r="H72" s="20">
        <v>267070</v>
      </c>
      <c r="I72" s="20">
        <v>278693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278693</v>
      </c>
      <c r="W72" s="20">
        <v>512500</v>
      </c>
      <c r="X72" s="20"/>
      <c r="Y72" s="19"/>
      <c r="Z72" s="22">
        <v>2050000</v>
      </c>
    </row>
    <row r="73" spans="1:26" ht="13.5" hidden="1">
      <c r="A73" s="38" t="s">
        <v>107</v>
      </c>
      <c r="B73" s="18">
        <v>2770000</v>
      </c>
      <c r="C73" s="18"/>
      <c r="D73" s="19">
        <v>2565000</v>
      </c>
      <c r="E73" s="20">
        <v>2565000</v>
      </c>
      <c r="F73" s="20">
        <v>981</v>
      </c>
      <c r="G73" s="20">
        <v>6916</v>
      </c>
      <c r="H73" s="20">
        <v>286323</v>
      </c>
      <c r="I73" s="20">
        <v>294220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294220</v>
      </c>
      <c r="W73" s="20">
        <v>641250</v>
      </c>
      <c r="X73" s="20"/>
      <c r="Y73" s="19"/>
      <c r="Z73" s="22">
        <v>2565000</v>
      </c>
    </row>
    <row r="74" spans="1:26" ht="13.5" hidden="1">
      <c r="A74" s="38" t="s">
        <v>108</v>
      </c>
      <c r="B74" s="18">
        <v>2034500</v>
      </c>
      <c r="C74" s="18"/>
      <c r="D74" s="19">
        <v>210000</v>
      </c>
      <c r="E74" s="20">
        <v>210000</v>
      </c>
      <c r="F74" s="20">
        <v>14570</v>
      </c>
      <c r="G74" s="20">
        <v>14840</v>
      </c>
      <c r="H74" s="20">
        <v>12180</v>
      </c>
      <c r="I74" s="20">
        <v>41590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41590</v>
      </c>
      <c r="W74" s="20">
        <v>52500</v>
      </c>
      <c r="X74" s="20"/>
      <c r="Y74" s="19"/>
      <c r="Z74" s="22">
        <v>210000</v>
      </c>
    </row>
    <row r="75" spans="1:26" ht="13.5" hidden="1">
      <c r="A75" s="39" t="s">
        <v>109</v>
      </c>
      <c r="B75" s="27">
        <v>11000000</v>
      </c>
      <c r="C75" s="27"/>
      <c r="D75" s="28">
        <v>9000000</v>
      </c>
      <c r="E75" s="29">
        <v>9000000</v>
      </c>
      <c r="F75" s="29">
        <v>639</v>
      </c>
      <c r="G75" s="29">
        <v>1289</v>
      </c>
      <c r="H75" s="29">
        <v>1196800</v>
      </c>
      <c r="I75" s="29">
        <v>1198728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1198728</v>
      </c>
      <c r="W75" s="29">
        <v>2250000</v>
      </c>
      <c r="X75" s="29"/>
      <c r="Y75" s="28"/>
      <c r="Z75" s="30">
        <v>9000000</v>
      </c>
    </row>
    <row r="76" spans="1:26" ht="13.5" hidden="1">
      <c r="A76" s="41" t="s">
        <v>111</v>
      </c>
      <c r="B76" s="31"/>
      <c r="C76" s="31"/>
      <c r="D76" s="32">
        <v>87756000</v>
      </c>
      <c r="E76" s="33">
        <v>87756000</v>
      </c>
      <c r="F76" s="33">
        <v>54766</v>
      </c>
      <c r="G76" s="33">
        <v>57046</v>
      </c>
      <c r="H76" s="33">
        <v>158684</v>
      </c>
      <c r="I76" s="33">
        <v>270496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270496</v>
      </c>
      <c r="W76" s="33">
        <v>21939000</v>
      </c>
      <c r="X76" s="33"/>
      <c r="Y76" s="32"/>
      <c r="Z76" s="34">
        <v>87756000</v>
      </c>
    </row>
    <row r="77" spans="1:26" ht="13.5" hidden="1">
      <c r="A77" s="36" t="s">
        <v>31</v>
      </c>
      <c r="B77" s="18"/>
      <c r="C77" s="18"/>
      <c r="D77" s="19">
        <v>87756000</v>
      </c>
      <c r="E77" s="20">
        <v>87756000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21939000</v>
      </c>
      <c r="X77" s="20"/>
      <c r="Y77" s="19"/>
      <c r="Z77" s="22">
        <v>87756000</v>
      </c>
    </row>
    <row r="78" spans="1:26" ht="13.5" hidden="1">
      <c r="A78" s="37" t="s">
        <v>32</v>
      </c>
      <c r="B78" s="18"/>
      <c r="C78" s="18"/>
      <c r="D78" s="19"/>
      <c r="E78" s="20"/>
      <c r="F78" s="20">
        <v>54127</v>
      </c>
      <c r="G78" s="20">
        <v>55757</v>
      </c>
      <c r="H78" s="20">
        <v>158684</v>
      </c>
      <c r="I78" s="20">
        <v>268568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268568</v>
      </c>
      <c r="W78" s="20"/>
      <c r="X78" s="20"/>
      <c r="Y78" s="19"/>
      <c r="Z78" s="22"/>
    </row>
    <row r="79" spans="1:26" ht="13.5" hidden="1">
      <c r="A79" s="38" t="s">
        <v>104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105</v>
      </c>
      <c r="B80" s="18"/>
      <c r="C80" s="18"/>
      <c r="D80" s="19"/>
      <c r="E80" s="20"/>
      <c r="F80" s="20">
        <v>38576</v>
      </c>
      <c r="G80" s="20">
        <v>40233</v>
      </c>
      <c r="H80" s="20">
        <v>22043</v>
      </c>
      <c r="I80" s="20">
        <v>100852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100852</v>
      </c>
      <c r="W80" s="20"/>
      <c r="X80" s="20"/>
      <c r="Y80" s="19"/>
      <c r="Z80" s="22"/>
    </row>
    <row r="81" spans="1:26" ht="13.5" hidden="1">
      <c r="A81" s="38" t="s">
        <v>106</v>
      </c>
      <c r="B81" s="18"/>
      <c r="C81" s="18"/>
      <c r="D81" s="19"/>
      <c r="E81" s="20"/>
      <c r="F81" s="20"/>
      <c r="G81" s="20"/>
      <c r="H81" s="20">
        <v>8627</v>
      </c>
      <c r="I81" s="20">
        <v>8627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8627</v>
      </c>
      <c r="W81" s="20"/>
      <c r="X81" s="20"/>
      <c r="Y81" s="19"/>
      <c r="Z81" s="22"/>
    </row>
    <row r="82" spans="1:26" ht="13.5" hidden="1">
      <c r="A82" s="38" t="s">
        <v>107</v>
      </c>
      <c r="B82" s="18"/>
      <c r="C82" s="18"/>
      <c r="D82" s="19"/>
      <c r="E82" s="20"/>
      <c r="F82" s="20">
        <v>981</v>
      </c>
      <c r="G82" s="20">
        <v>1044</v>
      </c>
      <c r="H82" s="20">
        <v>115834</v>
      </c>
      <c r="I82" s="20">
        <v>117859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117859</v>
      </c>
      <c r="W82" s="20"/>
      <c r="X82" s="20"/>
      <c r="Y82" s="19"/>
      <c r="Z82" s="22"/>
    </row>
    <row r="83" spans="1:26" ht="13.5" hidden="1">
      <c r="A83" s="38" t="s">
        <v>108</v>
      </c>
      <c r="B83" s="18"/>
      <c r="C83" s="18"/>
      <c r="D83" s="19"/>
      <c r="E83" s="20"/>
      <c r="F83" s="20">
        <v>14570</v>
      </c>
      <c r="G83" s="20">
        <v>14480</v>
      </c>
      <c r="H83" s="20">
        <v>12180</v>
      </c>
      <c r="I83" s="20">
        <v>41230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41230</v>
      </c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>
        <v>639</v>
      </c>
      <c r="G84" s="29">
        <v>1289</v>
      </c>
      <c r="H84" s="29"/>
      <c r="I84" s="29">
        <v>1928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1928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29655700</v>
      </c>
      <c r="C7" s="18">
        <v>0</v>
      </c>
      <c r="D7" s="58">
        <v>18060000</v>
      </c>
      <c r="E7" s="59">
        <v>18060000</v>
      </c>
      <c r="F7" s="59">
        <v>1695484</v>
      </c>
      <c r="G7" s="59">
        <v>1580971</v>
      </c>
      <c r="H7" s="59">
        <v>1091911</v>
      </c>
      <c r="I7" s="59">
        <v>4368366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4368366</v>
      </c>
      <c r="W7" s="59">
        <v>4515000</v>
      </c>
      <c r="X7" s="59">
        <v>-146634</v>
      </c>
      <c r="Y7" s="60">
        <v>-3.25</v>
      </c>
      <c r="Z7" s="61">
        <v>18060000</v>
      </c>
    </row>
    <row r="8" spans="1:26" ht="13.5">
      <c r="A8" s="57" t="s">
        <v>34</v>
      </c>
      <c r="B8" s="18">
        <v>303175000</v>
      </c>
      <c r="C8" s="18">
        <v>0</v>
      </c>
      <c r="D8" s="58">
        <v>313592000</v>
      </c>
      <c r="E8" s="59">
        <v>313592000</v>
      </c>
      <c r="F8" s="59">
        <v>128688000</v>
      </c>
      <c r="G8" s="59">
        <v>400000</v>
      </c>
      <c r="H8" s="59">
        <v>0</v>
      </c>
      <c r="I8" s="59">
        <v>129088000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129088000</v>
      </c>
      <c r="W8" s="59">
        <v>78398000</v>
      </c>
      <c r="X8" s="59">
        <v>50690000</v>
      </c>
      <c r="Y8" s="60">
        <v>64.66</v>
      </c>
      <c r="Z8" s="61">
        <v>313592000</v>
      </c>
    </row>
    <row r="9" spans="1:26" ht="13.5">
      <c r="A9" s="57" t="s">
        <v>35</v>
      </c>
      <c r="B9" s="18">
        <v>4719260</v>
      </c>
      <c r="C9" s="18">
        <v>0</v>
      </c>
      <c r="D9" s="58">
        <v>1971091</v>
      </c>
      <c r="E9" s="59">
        <v>1971091</v>
      </c>
      <c r="F9" s="59">
        <v>6785</v>
      </c>
      <c r="G9" s="59">
        <v>5404</v>
      </c>
      <c r="H9" s="59">
        <v>-4969</v>
      </c>
      <c r="I9" s="59">
        <v>7220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7220</v>
      </c>
      <c r="W9" s="59">
        <v>492773</v>
      </c>
      <c r="X9" s="59">
        <v>-485553</v>
      </c>
      <c r="Y9" s="60">
        <v>-98.53</v>
      </c>
      <c r="Z9" s="61">
        <v>1971091</v>
      </c>
    </row>
    <row r="10" spans="1:26" ht="25.5">
      <c r="A10" s="62" t="s">
        <v>96</v>
      </c>
      <c r="B10" s="63">
        <f>SUM(B5:B9)</f>
        <v>337549960</v>
      </c>
      <c r="C10" s="63">
        <f>SUM(C5:C9)</f>
        <v>0</v>
      </c>
      <c r="D10" s="64">
        <f aca="true" t="shared" si="0" ref="D10:Z10">SUM(D5:D9)</f>
        <v>333623091</v>
      </c>
      <c r="E10" s="65">
        <f t="shared" si="0"/>
        <v>333623091</v>
      </c>
      <c r="F10" s="65">
        <f t="shared" si="0"/>
        <v>130390269</v>
      </c>
      <c r="G10" s="65">
        <f t="shared" si="0"/>
        <v>1986375</v>
      </c>
      <c r="H10" s="65">
        <f t="shared" si="0"/>
        <v>1086942</v>
      </c>
      <c r="I10" s="65">
        <f t="shared" si="0"/>
        <v>133463586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133463586</v>
      </c>
      <c r="W10" s="65">
        <f t="shared" si="0"/>
        <v>83405773</v>
      </c>
      <c r="X10" s="65">
        <f t="shared" si="0"/>
        <v>50057813</v>
      </c>
      <c r="Y10" s="66">
        <f>+IF(W10&lt;&gt;0,(X10/W10)*100,0)</f>
        <v>60.017204084901884</v>
      </c>
      <c r="Z10" s="67">
        <f t="shared" si="0"/>
        <v>333623091</v>
      </c>
    </row>
    <row r="11" spans="1:26" ht="13.5">
      <c r="A11" s="57" t="s">
        <v>36</v>
      </c>
      <c r="B11" s="18">
        <v>59490337</v>
      </c>
      <c r="C11" s="18">
        <v>0</v>
      </c>
      <c r="D11" s="58">
        <v>121100937</v>
      </c>
      <c r="E11" s="59">
        <v>121100937</v>
      </c>
      <c r="F11" s="59">
        <v>5204618</v>
      </c>
      <c r="G11" s="59">
        <v>5091440</v>
      </c>
      <c r="H11" s="59">
        <v>4861087</v>
      </c>
      <c r="I11" s="59">
        <v>15157145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15157145</v>
      </c>
      <c r="W11" s="59">
        <v>30275234</v>
      </c>
      <c r="X11" s="59">
        <v>-15118089</v>
      </c>
      <c r="Y11" s="60">
        <v>-49.94</v>
      </c>
      <c r="Z11" s="61">
        <v>121100937</v>
      </c>
    </row>
    <row r="12" spans="1:26" ht="13.5">
      <c r="A12" s="57" t="s">
        <v>37</v>
      </c>
      <c r="B12" s="18">
        <v>11147987</v>
      </c>
      <c r="C12" s="18">
        <v>0</v>
      </c>
      <c r="D12" s="58">
        <v>14578955</v>
      </c>
      <c r="E12" s="59">
        <v>14578955</v>
      </c>
      <c r="F12" s="59">
        <v>904736</v>
      </c>
      <c r="G12" s="59">
        <v>929271</v>
      </c>
      <c r="H12" s="59">
        <v>902712</v>
      </c>
      <c r="I12" s="59">
        <v>2736719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2736719</v>
      </c>
      <c r="W12" s="59">
        <v>3644739</v>
      </c>
      <c r="X12" s="59">
        <v>-908020</v>
      </c>
      <c r="Y12" s="60">
        <v>-24.91</v>
      </c>
      <c r="Z12" s="61">
        <v>14578955</v>
      </c>
    </row>
    <row r="13" spans="1:26" ht="13.5">
      <c r="A13" s="57" t="s">
        <v>97</v>
      </c>
      <c r="B13" s="18">
        <v>7950771</v>
      </c>
      <c r="C13" s="18">
        <v>0</v>
      </c>
      <c r="D13" s="58">
        <v>6860704</v>
      </c>
      <c r="E13" s="59">
        <v>6860704</v>
      </c>
      <c r="F13" s="59">
        <v>667981</v>
      </c>
      <c r="G13" s="59">
        <v>682265</v>
      </c>
      <c r="H13" s="59">
        <v>681673</v>
      </c>
      <c r="I13" s="59">
        <v>2031919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2031919</v>
      </c>
      <c r="W13" s="59">
        <v>1715176</v>
      </c>
      <c r="X13" s="59">
        <v>316743</v>
      </c>
      <c r="Y13" s="60">
        <v>18.47</v>
      </c>
      <c r="Z13" s="61">
        <v>6860704</v>
      </c>
    </row>
    <row r="14" spans="1:26" ht="13.5">
      <c r="A14" s="57" t="s">
        <v>38</v>
      </c>
      <c r="B14" s="18">
        <v>5253472</v>
      </c>
      <c r="C14" s="18">
        <v>0</v>
      </c>
      <c r="D14" s="58">
        <v>5778000</v>
      </c>
      <c r="E14" s="59">
        <v>5778000</v>
      </c>
      <c r="F14" s="59">
        <v>1279</v>
      </c>
      <c r="G14" s="59">
        <v>132467</v>
      </c>
      <c r="H14" s="59">
        <v>1189192</v>
      </c>
      <c r="I14" s="59">
        <v>1322938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1322938</v>
      </c>
      <c r="W14" s="59">
        <v>1444500</v>
      </c>
      <c r="X14" s="59">
        <v>-121562</v>
      </c>
      <c r="Y14" s="60">
        <v>-8.42</v>
      </c>
      <c r="Z14" s="61">
        <v>5778000</v>
      </c>
    </row>
    <row r="15" spans="1:26" ht="13.5">
      <c r="A15" s="57" t="s">
        <v>39</v>
      </c>
      <c r="B15" s="18">
        <v>244556</v>
      </c>
      <c r="C15" s="18">
        <v>0</v>
      </c>
      <c r="D15" s="58">
        <v>709433</v>
      </c>
      <c r="E15" s="59">
        <v>709433</v>
      </c>
      <c r="F15" s="59">
        <v>31852</v>
      </c>
      <c r="G15" s="59">
        <v>15285</v>
      </c>
      <c r="H15" s="59">
        <v>12663</v>
      </c>
      <c r="I15" s="59">
        <v>59800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59800</v>
      </c>
      <c r="W15" s="59">
        <v>177358</v>
      </c>
      <c r="X15" s="59">
        <v>-117558</v>
      </c>
      <c r="Y15" s="60">
        <v>-66.28</v>
      </c>
      <c r="Z15" s="61">
        <v>709433</v>
      </c>
    </row>
    <row r="16" spans="1:26" ht="13.5">
      <c r="A16" s="68" t="s">
        <v>40</v>
      </c>
      <c r="B16" s="18">
        <v>227544495</v>
      </c>
      <c r="C16" s="18">
        <v>0</v>
      </c>
      <c r="D16" s="58">
        <v>439454018</v>
      </c>
      <c r="E16" s="59">
        <v>439454018</v>
      </c>
      <c r="F16" s="59">
        <v>5294285</v>
      </c>
      <c r="G16" s="59">
        <v>16059279</v>
      </c>
      <c r="H16" s="59">
        <v>14212827</v>
      </c>
      <c r="I16" s="59">
        <v>35566391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35566391</v>
      </c>
      <c r="W16" s="59">
        <v>109863505</v>
      </c>
      <c r="X16" s="59">
        <v>-74297114</v>
      </c>
      <c r="Y16" s="60">
        <v>-67.63</v>
      </c>
      <c r="Z16" s="61">
        <v>439454018</v>
      </c>
    </row>
    <row r="17" spans="1:26" ht="13.5">
      <c r="A17" s="57" t="s">
        <v>41</v>
      </c>
      <c r="B17" s="18">
        <v>55967745</v>
      </c>
      <c r="C17" s="18">
        <v>0</v>
      </c>
      <c r="D17" s="58">
        <v>144988484</v>
      </c>
      <c r="E17" s="59">
        <v>144988484</v>
      </c>
      <c r="F17" s="59">
        <v>4773815</v>
      </c>
      <c r="G17" s="59">
        <v>10269068</v>
      </c>
      <c r="H17" s="59">
        <v>8214974</v>
      </c>
      <c r="I17" s="59">
        <v>23257857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23257857</v>
      </c>
      <c r="W17" s="59">
        <v>36247121</v>
      </c>
      <c r="X17" s="59">
        <v>-12989264</v>
      </c>
      <c r="Y17" s="60">
        <v>-35.84</v>
      </c>
      <c r="Z17" s="61">
        <v>144988484</v>
      </c>
    </row>
    <row r="18" spans="1:26" ht="13.5">
      <c r="A18" s="69" t="s">
        <v>42</v>
      </c>
      <c r="B18" s="70">
        <f>SUM(B11:B17)</f>
        <v>367599363</v>
      </c>
      <c r="C18" s="70">
        <f>SUM(C11:C17)</f>
        <v>0</v>
      </c>
      <c r="D18" s="71">
        <f aca="true" t="shared" si="1" ref="D18:Z18">SUM(D11:D17)</f>
        <v>733470531</v>
      </c>
      <c r="E18" s="72">
        <f t="shared" si="1"/>
        <v>733470531</v>
      </c>
      <c r="F18" s="72">
        <f t="shared" si="1"/>
        <v>16878566</v>
      </c>
      <c r="G18" s="72">
        <f t="shared" si="1"/>
        <v>33179075</v>
      </c>
      <c r="H18" s="72">
        <f t="shared" si="1"/>
        <v>30075128</v>
      </c>
      <c r="I18" s="72">
        <f t="shared" si="1"/>
        <v>80132769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80132769</v>
      </c>
      <c r="W18" s="72">
        <f t="shared" si="1"/>
        <v>183367633</v>
      </c>
      <c r="X18" s="72">
        <f t="shared" si="1"/>
        <v>-103234864</v>
      </c>
      <c r="Y18" s="66">
        <f>+IF(W18&lt;&gt;0,(X18/W18)*100,0)</f>
        <v>-56.29939281596115</v>
      </c>
      <c r="Z18" s="73">
        <f t="shared" si="1"/>
        <v>733470531</v>
      </c>
    </row>
    <row r="19" spans="1:26" ht="13.5">
      <c r="A19" s="69" t="s">
        <v>43</v>
      </c>
      <c r="B19" s="74">
        <f>+B10-B18</f>
        <v>-30049403</v>
      </c>
      <c r="C19" s="74">
        <f>+C10-C18</f>
        <v>0</v>
      </c>
      <c r="D19" s="75">
        <f aca="true" t="shared" si="2" ref="D19:Z19">+D10-D18</f>
        <v>-399847440</v>
      </c>
      <c r="E19" s="76">
        <f t="shared" si="2"/>
        <v>-399847440</v>
      </c>
      <c r="F19" s="76">
        <f t="shared" si="2"/>
        <v>113511703</v>
      </c>
      <c r="G19" s="76">
        <f t="shared" si="2"/>
        <v>-31192700</v>
      </c>
      <c r="H19" s="76">
        <f t="shared" si="2"/>
        <v>-28988186</v>
      </c>
      <c r="I19" s="76">
        <f t="shared" si="2"/>
        <v>53330817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53330817</v>
      </c>
      <c r="W19" s="76">
        <f>IF(E10=E18,0,W10-W18)</f>
        <v>-99961860</v>
      </c>
      <c r="X19" s="76">
        <f t="shared" si="2"/>
        <v>153292677</v>
      </c>
      <c r="Y19" s="77">
        <f>+IF(W19&lt;&gt;0,(X19/W19)*100,0)</f>
        <v>-153.35116513438226</v>
      </c>
      <c r="Z19" s="78">
        <f t="shared" si="2"/>
        <v>-399847440</v>
      </c>
    </row>
    <row r="20" spans="1:26" ht="13.5">
      <c r="A20" s="57" t="s">
        <v>44</v>
      </c>
      <c r="B20" s="18">
        <v>6428</v>
      </c>
      <c r="C20" s="18">
        <v>0</v>
      </c>
      <c r="D20" s="58">
        <v>0</v>
      </c>
      <c r="E20" s="59">
        <v>0</v>
      </c>
      <c r="F20" s="59">
        <v>85728</v>
      </c>
      <c r="G20" s="59">
        <v>150855</v>
      </c>
      <c r="H20" s="59">
        <v>0</v>
      </c>
      <c r="I20" s="59">
        <v>236583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236583</v>
      </c>
      <c r="W20" s="59">
        <v>0</v>
      </c>
      <c r="X20" s="59">
        <v>236583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-30042975</v>
      </c>
      <c r="C22" s="85">
        <f>SUM(C19:C21)</f>
        <v>0</v>
      </c>
      <c r="D22" s="86">
        <f aca="true" t="shared" si="3" ref="D22:Z22">SUM(D19:D21)</f>
        <v>-399847440</v>
      </c>
      <c r="E22" s="87">
        <f t="shared" si="3"/>
        <v>-399847440</v>
      </c>
      <c r="F22" s="87">
        <f t="shared" si="3"/>
        <v>113597431</v>
      </c>
      <c r="G22" s="87">
        <f t="shared" si="3"/>
        <v>-31041845</v>
      </c>
      <c r="H22" s="87">
        <f t="shared" si="3"/>
        <v>-28988186</v>
      </c>
      <c r="I22" s="87">
        <f t="shared" si="3"/>
        <v>53567400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53567400</v>
      </c>
      <c r="W22" s="87">
        <f t="shared" si="3"/>
        <v>-99961860</v>
      </c>
      <c r="X22" s="87">
        <f t="shared" si="3"/>
        <v>153529260</v>
      </c>
      <c r="Y22" s="88">
        <f>+IF(W22&lt;&gt;0,(X22/W22)*100,0)</f>
        <v>-153.58783840156636</v>
      </c>
      <c r="Z22" s="89">
        <f t="shared" si="3"/>
        <v>-399847440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-30042975</v>
      </c>
      <c r="C24" s="74">
        <f>SUM(C22:C23)</f>
        <v>0</v>
      </c>
      <c r="D24" s="75">
        <f aca="true" t="shared" si="4" ref="D24:Z24">SUM(D22:D23)</f>
        <v>-399847440</v>
      </c>
      <c r="E24" s="76">
        <f t="shared" si="4"/>
        <v>-399847440</v>
      </c>
      <c r="F24" s="76">
        <f t="shared" si="4"/>
        <v>113597431</v>
      </c>
      <c r="G24" s="76">
        <f t="shared" si="4"/>
        <v>-31041845</v>
      </c>
      <c r="H24" s="76">
        <f t="shared" si="4"/>
        <v>-28988186</v>
      </c>
      <c r="I24" s="76">
        <f t="shared" si="4"/>
        <v>53567400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53567400</v>
      </c>
      <c r="W24" s="76">
        <f t="shared" si="4"/>
        <v>-99961860</v>
      </c>
      <c r="X24" s="76">
        <f t="shared" si="4"/>
        <v>153529260</v>
      </c>
      <c r="Y24" s="77">
        <f>+IF(W24&lt;&gt;0,(X24/W24)*100,0)</f>
        <v>-153.58783840156636</v>
      </c>
      <c r="Z24" s="78">
        <f t="shared" si="4"/>
        <v>-399847440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10023499</v>
      </c>
      <c r="C27" s="21">
        <v>0</v>
      </c>
      <c r="D27" s="98">
        <v>56338215</v>
      </c>
      <c r="E27" s="99">
        <v>56338215</v>
      </c>
      <c r="F27" s="99">
        <v>47754</v>
      </c>
      <c r="G27" s="99">
        <v>48123</v>
      </c>
      <c r="H27" s="99">
        <v>4190</v>
      </c>
      <c r="I27" s="99">
        <v>100067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100067</v>
      </c>
      <c r="W27" s="99">
        <v>14084554</v>
      </c>
      <c r="X27" s="99">
        <v>-13984487</v>
      </c>
      <c r="Y27" s="100">
        <v>-99.29</v>
      </c>
      <c r="Z27" s="101">
        <v>56338215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101</v>
      </c>
      <c r="B29" s="18">
        <v>6428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10017071</v>
      </c>
      <c r="C31" s="18">
        <v>0</v>
      </c>
      <c r="D31" s="58">
        <v>56338215</v>
      </c>
      <c r="E31" s="59">
        <v>56338215</v>
      </c>
      <c r="F31" s="59">
        <v>47754</v>
      </c>
      <c r="G31" s="59">
        <v>48123</v>
      </c>
      <c r="H31" s="59">
        <v>4190</v>
      </c>
      <c r="I31" s="59">
        <v>100067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100067</v>
      </c>
      <c r="W31" s="59">
        <v>14084554</v>
      </c>
      <c r="X31" s="59">
        <v>-13984487</v>
      </c>
      <c r="Y31" s="60">
        <v>-99.29</v>
      </c>
      <c r="Z31" s="61">
        <v>56338215</v>
      </c>
    </row>
    <row r="32" spans="1:26" ht="13.5">
      <c r="A32" s="69" t="s">
        <v>50</v>
      </c>
      <c r="B32" s="21">
        <f>SUM(B28:B31)</f>
        <v>10023499</v>
      </c>
      <c r="C32" s="21">
        <f>SUM(C28:C31)</f>
        <v>0</v>
      </c>
      <c r="D32" s="98">
        <f aca="true" t="shared" si="5" ref="D32:Z32">SUM(D28:D31)</f>
        <v>56338215</v>
      </c>
      <c r="E32" s="99">
        <f t="shared" si="5"/>
        <v>56338215</v>
      </c>
      <c r="F32" s="99">
        <f t="shared" si="5"/>
        <v>47754</v>
      </c>
      <c r="G32" s="99">
        <f t="shared" si="5"/>
        <v>48123</v>
      </c>
      <c r="H32" s="99">
        <f t="shared" si="5"/>
        <v>4190</v>
      </c>
      <c r="I32" s="99">
        <f t="shared" si="5"/>
        <v>100067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100067</v>
      </c>
      <c r="W32" s="99">
        <f t="shared" si="5"/>
        <v>14084554</v>
      </c>
      <c r="X32" s="99">
        <f t="shared" si="5"/>
        <v>-13984487</v>
      </c>
      <c r="Y32" s="100">
        <f>+IF(W32&lt;&gt;0,(X32/W32)*100,0)</f>
        <v>-99.28952666871808</v>
      </c>
      <c r="Z32" s="101">
        <f t="shared" si="5"/>
        <v>56338215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675107680</v>
      </c>
      <c r="C35" s="18">
        <v>0</v>
      </c>
      <c r="D35" s="58">
        <v>371168087</v>
      </c>
      <c r="E35" s="59">
        <v>371168087</v>
      </c>
      <c r="F35" s="59">
        <v>768979597</v>
      </c>
      <c r="G35" s="59">
        <v>741854256</v>
      </c>
      <c r="H35" s="59">
        <v>711227869</v>
      </c>
      <c r="I35" s="59">
        <v>711227869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711227869</v>
      </c>
      <c r="W35" s="59">
        <v>92792022</v>
      </c>
      <c r="X35" s="59">
        <v>618435847</v>
      </c>
      <c r="Y35" s="60">
        <v>666.48</v>
      </c>
      <c r="Z35" s="61">
        <v>371168087</v>
      </c>
    </row>
    <row r="36" spans="1:26" ht="13.5">
      <c r="A36" s="57" t="s">
        <v>53</v>
      </c>
      <c r="B36" s="18">
        <v>123271823</v>
      </c>
      <c r="C36" s="18">
        <v>0</v>
      </c>
      <c r="D36" s="58">
        <v>143768164</v>
      </c>
      <c r="E36" s="59">
        <v>143768164</v>
      </c>
      <c r="F36" s="59">
        <v>125659174</v>
      </c>
      <c r="G36" s="59">
        <v>122017456</v>
      </c>
      <c r="H36" s="59">
        <v>121339974</v>
      </c>
      <c r="I36" s="59">
        <v>121339974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121339974</v>
      </c>
      <c r="W36" s="59">
        <v>35942041</v>
      </c>
      <c r="X36" s="59">
        <v>85397933</v>
      </c>
      <c r="Y36" s="60">
        <v>237.6</v>
      </c>
      <c r="Z36" s="61">
        <v>143768164</v>
      </c>
    </row>
    <row r="37" spans="1:26" ht="13.5">
      <c r="A37" s="57" t="s">
        <v>54</v>
      </c>
      <c r="B37" s="18">
        <v>65499876</v>
      </c>
      <c r="C37" s="18">
        <v>0</v>
      </c>
      <c r="D37" s="58">
        <v>42629900</v>
      </c>
      <c r="E37" s="59">
        <v>42629900</v>
      </c>
      <c r="F37" s="59">
        <v>43927857</v>
      </c>
      <c r="G37" s="59">
        <v>48436500</v>
      </c>
      <c r="H37" s="59">
        <v>46120815</v>
      </c>
      <c r="I37" s="59">
        <v>46120815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46120815</v>
      </c>
      <c r="W37" s="59">
        <v>10657475</v>
      </c>
      <c r="X37" s="59">
        <v>35463340</v>
      </c>
      <c r="Y37" s="60">
        <v>332.76</v>
      </c>
      <c r="Z37" s="61">
        <v>42629900</v>
      </c>
    </row>
    <row r="38" spans="1:26" ht="13.5">
      <c r="A38" s="57" t="s">
        <v>55</v>
      </c>
      <c r="B38" s="18">
        <v>43633178</v>
      </c>
      <c r="C38" s="18">
        <v>0</v>
      </c>
      <c r="D38" s="58">
        <v>42011224</v>
      </c>
      <c r="E38" s="59">
        <v>42011224</v>
      </c>
      <c r="F38" s="59">
        <v>41165155</v>
      </c>
      <c r="G38" s="59">
        <v>43633178</v>
      </c>
      <c r="H38" s="59">
        <v>43633178</v>
      </c>
      <c r="I38" s="59">
        <v>43633178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43633178</v>
      </c>
      <c r="W38" s="59">
        <v>10502806</v>
      </c>
      <c r="X38" s="59">
        <v>33130372</v>
      </c>
      <c r="Y38" s="60">
        <v>315.44</v>
      </c>
      <c r="Z38" s="61">
        <v>42011224</v>
      </c>
    </row>
    <row r="39" spans="1:26" ht="13.5">
      <c r="A39" s="57" t="s">
        <v>56</v>
      </c>
      <c r="B39" s="18">
        <v>689246449</v>
      </c>
      <c r="C39" s="18">
        <v>0</v>
      </c>
      <c r="D39" s="58">
        <v>430295127</v>
      </c>
      <c r="E39" s="59">
        <v>430295127</v>
      </c>
      <c r="F39" s="59">
        <v>809545759</v>
      </c>
      <c r="G39" s="59">
        <v>771802034</v>
      </c>
      <c r="H39" s="59">
        <v>742813850</v>
      </c>
      <c r="I39" s="59">
        <v>742813850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742813850</v>
      </c>
      <c r="W39" s="59">
        <v>107573782</v>
      </c>
      <c r="X39" s="59">
        <v>635240068</v>
      </c>
      <c r="Y39" s="60">
        <v>590.52</v>
      </c>
      <c r="Z39" s="61">
        <v>430295127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12108766</v>
      </c>
      <c r="C42" s="18">
        <v>0</v>
      </c>
      <c r="D42" s="58">
        <v>-392966747</v>
      </c>
      <c r="E42" s="59">
        <v>-392966747</v>
      </c>
      <c r="F42" s="59">
        <v>99958791</v>
      </c>
      <c r="G42" s="59">
        <v>-25631778</v>
      </c>
      <c r="H42" s="59">
        <v>-25110888</v>
      </c>
      <c r="I42" s="59">
        <v>49216125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49216125</v>
      </c>
      <c r="W42" s="59">
        <v>6440287</v>
      </c>
      <c r="X42" s="59">
        <v>42775838</v>
      </c>
      <c r="Y42" s="60">
        <v>664.19</v>
      </c>
      <c r="Z42" s="61">
        <v>-392966747</v>
      </c>
    </row>
    <row r="43" spans="1:26" ht="13.5">
      <c r="A43" s="57" t="s">
        <v>59</v>
      </c>
      <c r="B43" s="18">
        <v>-211953</v>
      </c>
      <c r="C43" s="18">
        <v>0</v>
      </c>
      <c r="D43" s="58">
        <v>-50405433</v>
      </c>
      <c r="E43" s="59">
        <v>-50405433</v>
      </c>
      <c r="F43" s="59">
        <v>-47754</v>
      </c>
      <c r="G43" s="59">
        <v>-95877</v>
      </c>
      <c r="H43" s="59">
        <v>-100067</v>
      </c>
      <c r="I43" s="59">
        <v>-243698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-243698</v>
      </c>
      <c r="W43" s="59">
        <v>-6310009</v>
      </c>
      <c r="X43" s="59">
        <v>6066311</v>
      </c>
      <c r="Y43" s="60">
        <v>-96.14</v>
      </c>
      <c r="Z43" s="61">
        <v>-50405433</v>
      </c>
    </row>
    <row r="44" spans="1:26" ht="13.5">
      <c r="A44" s="57" t="s">
        <v>60</v>
      </c>
      <c r="B44" s="18">
        <v>6107206</v>
      </c>
      <c r="C44" s="18">
        <v>0</v>
      </c>
      <c r="D44" s="58">
        <v>-4874306</v>
      </c>
      <c r="E44" s="59">
        <v>-4874306</v>
      </c>
      <c r="F44" s="59">
        <v>0</v>
      </c>
      <c r="G44" s="59">
        <v>0</v>
      </c>
      <c r="H44" s="59">
        <v>-1542534</v>
      </c>
      <c r="I44" s="59">
        <v>-1542534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-1542534</v>
      </c>
      <c r="W44" s="59">
        <v>-1082153</v>
      </c>
      <c r="X44" s="59">
        <v>-460381</v>
      </c>
      <c r="Y44" s="60">
        <v>42.54</v>
      </c>
      <c r="Z44" s="61">
        <v>-4874306</v>
      </c>
    </row>
    <row r="45" spans="1:26" ht="13.5">
      <c r="A45" s="69" t="s">
        <v>61</v>
      </c>
      <c r="B45" s="21">
        <v>18004019</v>
      </c>
      <c r="C45" s="21">
        <v>0</v>
      </c>
      <c r="D45" s="98">
        <v>67425335</v>
      </c>
      <c r="E45" s="99">
        <v>67425335</v>
      </c>
      <c r="F45" s="99">
        <v>565963264</v>
      </c>
      <c r="G45" s="99">
        <v>540235609</v>
      </c>
      <c r="H45" s="99">
        <v>513482120</v>
      </c>
      <c r="I45" s="99">
        <v>513482120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513482120</v>
      </c>
      <c r="W45" s="99">
        <v>514719946</v>
      </c>
      <c r="X45" s="99">
        <v>-1237826</v>
      </c>
      <c r="Y45" s="100">
        <v>-0.24</v>
      </c>
      <c r="Z45" s="101">
        <v>67425335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10978370</v>
      </c>
      <c r="C49" s="51">
        <v>0</v>
      </c>
      <c r="D49" s="128">
        <v>32109</v>
      </c>
      <c r="E49" s="53">
        <v>14296</v>
      </c>
      <c r="F49" s="53">
        <v>0</v>
      </c>
      <c r="G49" s="53">
        <v>0</v>
      </c>
      <c r="H49" s="53">
        <v>0</v>
      </c>
      <c r="I49" s="53">
        <v>19433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18975</v>
      </c>
      <c r="W49" s="53">
        <v>13034</v>
      </c>
      <c r="X49" s="53">
        <v>0</v>
      </c>
      <c r="Y49" s="53">
        <v>0</v>
      </c>
      <c r="Z49" s="129">
        <v>11076217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8105646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8105646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100.07999999999998</v>
      </c>
      <c r="E58" s="7">
        <f t="shared" si="6"/>
        <v>100.07999999999998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100.07999999999998</v>
      </c>
      <c r="X58" s="7">
        <f t="shared" si="6"/>
        <v>0</v>
      </c>
      <c r="Y58" s="7">
        <f t="shared" si="6"/>
        <v>0</v>
      </c>
      <c r="Z58" s="8">
        <f t="shared" si="6"/>
        <v>100.07999999999998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100</v>
      </c>
      <c r="C66" s="15">
        <f t="shared" si="7"/>
        <v>0</v>
      </c>
      <c r="D66" s="4">
        <f t="shared" si="7"/>
        <v>100.07999999999998</v>
      </c>
      <c r="E66" s="16">
        <f t="shared" si="7"/>
        <v>100.07999999999998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100.07999999999998</v>
      </c>
      <c r="X66" s="16">
        <f t="shared" si="7"/>
        <v>0</v>
      </c>
      <c r="Y66" s="16">
        <f t="shared" si="7"/>
        <v>0</v>
      </c>
      <c r="Z66" s="17">
        <f t="shared" si="7"/>
        <v>100.07999999999998</v>
      </c>
    </row>
    <row r="67" spans="1:26" ht="13.5" hidden="1">
      <c r="A67" s="40" t="s">
        <v>110</v>
      </c>
      <c r="B67" s="23">
        <v>1025</v>
      </c>
      <c r="C67" s="23"/>
      <c r="D67" s="24">
        <v>5000</v>
      </c>
      <c r="E67" s="25">
        <v>5000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1250</v>
      </c>
      <c r="X67" s="25"/>
      <c r="Y67" s="24"/>
      <c r="Z67" s="26">
        <v>5000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>
        <v>1025</v>
      </c>
      <c r="C75" s="27"/>
      <c r="D75" s="28">
        <v>5000</v>
      </c>
      <c r="E75" s="29">
        <v>5000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1250</v>
      </c>
      <c r="X75" s="29"/>
      <c r="Y75" s="28"/>
      <c r="Z75" s="30">
        <v>5000</v>
      </c>
    </row>
    <row r="76" spans="1:26" ht="13.5" hidden="1">
      <c r="A76" s="41" t="s">
        <v>111</v>
      </c>
      <c r="B76" s="31">
        <v>1025</v>
      </c>
      <c r="C76" s="31"/>
      <c r="D76" s="32">
        <v>5004</v>
      </c>
      <c r="E76" s="33">
        <v>5004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1251</v>
      </c>
      <c r="X76" s="33"/>
      <c r="Y76" s="32"/>
      <c r="Z76" s="34">
        <v>5004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>
        <v>1025</v>
      </c>
      <c r="C84" s="27"/>
      <c r="D84" s="28">
        <v>5004</v>
      </c>
      <c r="E84" s="29">
        <v>5004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1251</v>
      </c>
      <c r="X84" s="29"/>
      <c r="Y84" s="28"/>
      <c r="Z84" s="30">
        <v>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30293463</v>
      </c>
      <c r="C5" s="18">
        <v>0</v>
      </c>
      <c r="D5" s="58">
        <v>34927178</v>
      </c>
      <c r="E5" s="59">
        <v>34927178</v>
      </c>
      <c r="F5" s="59">
        <v>26628735</v>
      </c>
      <c r="G5" s="59">
        <v>-66536</v>
      </c>
      <c r="H5" s="59">
        <v>0</v>
      </c>
      <c r="I5" s="59">
        <v>26562199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26562199</v>
      </c>
      <c r="W5" s="59">
        <v>8731795</v>
      </c>
      <c r="X5" s="59">
        <v>17830404</v>
      </c>
      <c r="Y5" s="60">
        <v>204.2</v>
      </c>
      <c r="Z5" s="61">
        <v>34927178</v>
      </c>
    </row>
    <row r="6" spans="1:26" ht="13.5">
      <c r="A6" s="57" t="s">
        <v>32</v>
      </c>
      <c r="B6" s="18">
        <v>138971674</v>
      </c>
      <c r="C6" s="18">
        <v>0</v>
      </c>
      <c r="D6" s="58">
        <v>156588540</v>
      </c>
      <c r="E6" s="59">
        <v>156588540</v>
      </c>
      <c r="F6" s="59">
        <v>15664477</v>
      </c>
      <c r="G6" s="59">
        <v>15735875</v>
      </c>
      <c r="H6" s="59">
        <v>7351736</v>
      </c>
      <c r="I6" s="59">
        <v>38752088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38752088</v>
      </c>
      <c r="W6" s="59">
        <v>39147135</v>
      </c>
      <c r="X6" s="59">
        <v>-395047</v>
      </c>
      <c r="Y6" s="60">
        <v>-1.01</v>
      </c>
      <c r="Z6" s="61">
        <v>156588540</v>
      </c>
    </row>
    <row r="7" spans="1:26" ht="13.5">
      <c r="A7" s="57" t="s">
        <v>33</v>
      </c>
      <c r="B7" s="18">
        <v>3273467</v>
      </c>
      <c r="C7" s="18">
        <v>0</v>
      </c>
      <c r="D7" s="58">
        <v>0</v>
      </c>
      <c r="E7" s="59">
        <v>0</v>
      </c>
      <c r="F7" s="59">
        <v>0</v>
      </c>
      <c r="G7" s="59">
        <v>35341</v>
      </c>
      <c r="H7" s="59">
        <v>11903</v>
      </c>
      <c r="I7" s="59">
        <v>47244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47244</v>
      </c>
      <c r="W7" s="59">
        <v>0</v>
      </c>
      <c r="X7" s="59">
        <v>47244</v>
      </c>
      <c r="Y7" s="60">
        <v>0</v>
      </c>
      <c r="Z7" s="61">
        <v>0</v>
      </c>
    </row>
    <row r="8" spans="1:26" ht="13.5">
      <c r="A8" s="57" t="s">
        <v>34</v>
      </c>
      <c r="B8" s="18">
        <v>73614048</v>
      </c>
      <c r="C8" s="18">
        <v>0</v>
      </c>
      <c r="D8" s="58">
        <v>89538000</v>
      </c>
      <c r="E8" s="59">
        <v>89538000</v>
      </c>
      <c r="F8" s="59">
        <v>34723000</v>
      </c>
      <c r="G8" s="59">
        <v>400000</v>
      </c>
      <c r="H8" s="59">
        <v>0</v>
      </c>
      <c r="I8" s="59">
        <v>35123000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35123000</v>
      </c>
      <c r="W8" s="59">
        <v>22384500</v>
      </c>
      <c r="X8" s="59">
        <v>12738500</v>
      </c>
      <c r="Y8" s="60">
        <v>56.91</v>
      </c>
      <c r="Z8" s="61">
        <v>89538000</v>
      </c>
    </row>
    <row r="9" spans="1:26" ht="13.5">
      <c r="A9" s="57" t="s">
        <v>35</v>
      </c>
      <c r="B9" s="18">
        <v>13292375</v>
      </c>
      <c r="C9" s="18">
        <v>0</v>
      </c>
      <c r="D9" s="58">
        <v>13506701</v>
      </c>
      <c r="E9" s="59">
        <v>13506701</v>
      </c>
      <c r="F9" s="59">
        <v>1568980</v>
      </c>
      <c r="G9" s="59">
        <v>360069</v>
      </c>
      <c r="H9" s="59">
        <v>3079441</v>
      </c>
      <c r="I9" s="59">
        <v>5008490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5008490</v>
      </c>
      <c r="W9" s="59">
        <v>3376675</v>
      </c>
      <c r="X9" s="59">
        <v>1631815</v>
      </c>
      <c r="Y9" s="60">
        <v>48.33</v>
      </c>
      <c r="Z9" s="61">
        <v>13506701</v>
      </c>
    </row>
    <row r="10" spans="1:26" ht="25.5">
      <c r="A10" s="62" t="s">
        <v>96</v>
      </c>
      <c r="B10" s="63">
        <f>SUM(B5:B9)</f>
        <v>259445027</v>
      </c>
      <c r="C10" s="63">
        <f>SUM(C5:C9)</f>
        <v>0</v>
      </c>
      <c r="D10" s="64">
        <f aca="true" t="shared" si="0" ref="D10:Z10">SUM(D5:D9)</f>
        <v>294560419</v>
      </c>
      <c r="E10" s="65">
        <f t="shared" si="0"/>
        <v>294560419</v>
      </c>
      <c r="F10" s="65">
        <f t="shared" si="0"/>
        <v>78585192</v>
      </c>
      <c r="G10" s="65">
        <f t="shared" si="0"/>
        <v>16464749</v>
      </c>
      <c r="H10" s="65">
        <f t="shared" si="0"/>
        <v>10443080</v>
      </c>
      <c r="I10" s="65">
        <f t="shared" si="0"/>
        <v>105493021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105493021</v>
      </c>
      <c r="W10" s="65">
        <f t="shared" si="0"/>
        <v>73640105</v>
      </c>
      <c r="X10" s="65">
        <f t="shared" si="0"/>
        <v>31852916</v>
      </c>
      <c r="Y10" s="66">
        <f>+IF(W10&lt;&gt;0,(X10/W10)*100,0)</f>
        <v>43.25484869963181</v>
      </c>
      <c r="Z10" s="67">
        <f t="shared" si="0"/>
        <v>294560419</v>
      </c>
    </row>
    <row r="11" spans="1:26" ht="13.5">
      <c r="A11" s="57" t="s">
        <v>36</v>
      </c>
      <c r="B11" s="18">
        <v>97476021</v>
      </c>
      <c r="C11" s="18">
        <v>0</v>
      </c>
      <c r="D11" s="58">
        <v>103282749</v>
      </c>
      <c r="E11" s="59">
        <v>103282749</v>
      </c>
      <c r="F11" s="59">
        <v>8976822</v>
      </c>
      <c r="G11" s="59">
        <v>9116531</v>
      </c>
      <c r="H11" s="59">
        <v>8835493</v>
      </c>
      <c r="I11" s="59">
        <v>26928846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26928846</v>
      </c>
      <c r="W11" s="59">
        <v>25820687</v>
      </c>
      <c r="X11" s="59">
        <v>1108159</v>
      </c>
      <c r="Y11" s="60">
        <v>4.29</v>
      </c>
      <c r="Z11" s="61">
        <v>103282749</v>
      </c>
    </row>
    <row r="12" spans="1:26" ht="13.5">
      <c r="A12" s="57" t="s">
        <v>37</v>
      </c>
      <c r="B12" s="18">
        <v>7176050</v>
      </c>
      <c r="C12" s="18">
        <v>0</v>
      </c>
      <c r="D12" s="58">
        <v>8203729</v>
      </c>
      <c r="E12" s="59">
        <v>8203729</v>
      </c>
      <c r="F12" s="59">
        <v>526802</v>
      </c>
      <c r="G12" s="59">
        <v>627546</v>
      </c>
      <c r="H12" s="59">
        <v>612086</v>
      </c>
      <c r="I12" s="59">
        <v>1766434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1766434</v>
      </c>
      <c r="W12" s="59">
        <v>2050932</v>
      </c>
      <c r="X12" s="59">
        <v>-284498</v>
      </c>
      <c r="Y12" s="60">
        <v>-13.87</v>
      </c>
      <c r="Z12" s="61">
        <v>8203729</v>
      </c>
    </row>
    <row r="13" spans="1:26" ht="13.5">
      <c r="A13" s="57" t="s">
        <v>97</v>
      </c>
      <c r="B13" s="18">
        <v>44187173</v>
      </c>
      <c r="C13" s="18">
        <v>0</v>
      </c>
      <c r="D13" s="58">
        <v>18236991</v>
      </c>
      <c r="E13" s="59">
        <v>18236991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4559248</v>
      </c>
      <c r="X13" s="59">
        <v>-4559248</v>
      </c>
      <c r="Y13" s="60">
        <v>-100</v>
      </c>
      <c r="Z13" s="61">
        <v>18236991</v>
      </c>
    </row>
    <row r="14" spans="1:26" ht="13.5">
      <c r="A14" s="57" t="s">
        <v>38</v>
      </c>
      <c r="B14" s="18">
        <v>12129175</v>
      </c>
      <c r="C14" s="18">
        <v>0</v>
      </c>
      <c r="D14" s="58">
        <v>2640000</v>
      </c>
      <c r="E14" s="59">
        <v>2640000</v>
      </c>
      <c r="F14" s="59">
        <v>1431215</v>
      </c>
      <c r="G14" s="59">
        <v>1691778</v>
      </c>
      <c r="H14" s="59">
        <v>2094000</v>
      </c>
      <c r="I14" s="59">
        <v>5216993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5216993</v>
      </c>
      <c r="W14" s="59">
        <v>660000</v>
      </c>
      <c r="X14" s="59">
        <v>4556993</v>
      </c>
      <c r="Y14" s="60">
        <v>690.45</v>
      </c>
      <c r="Z14" s="61">
        <v>2640000</v>
      </c>
    </row>
    <row r="15" spans="1:26" ht="13.5">
      <c r="A15" s="57" t="s">
        <v>39</v>
      </c>
      <c r="B15" s="18">
        <v>109214732</v>
      </c>
      <c r="C15" s="18">
        <v>0</v>
      </c>
      <c r="D15" s="58">
        <v>110905839</v>
      </c>
      <c r="E15" s="59">
        <v>110905839</v>
      </c>
      <c r="F15" s="59">
        <v>14031331</v>
      </c>
      <c r="G15" s="59">
        <v>11250491</v>
      </c>
      <c r="H15" s="59">
        <v>9801692</v>
      </c>
      <c r="I15" s="59">
        <v>35083514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35083514</v>
      </c>
      <c r="W15" s="59">
        <v>27726460</v>
      </c>
      <c r="X15" s="59">
        <v>7357054</v>
      </c>
      <c r="Y15" s="60">
        <v>26.53</v>
      </c>
      <c r="Z15" s="61">
        <v>110905839</v>
      </c>
    </row>
    <row r="16" spans="1:26" ht="13.5">
      <c r="A16" s="68" t="s">
        <v>40</v>
      </c>
      <c r="B16" s="18">
        <v>14759334</v>
      </c>
      <c r="C16" s="18">
        <v>0</v>
      </c>
      <c r="D16" s="58">
        <v>0</v>
      </c>
      <c r="E16" s="59">
        <v>0</v>
      </c>
      <c r="F16" s="59">
        <v>0</v>
      </c>
      <c r="G16" s="59">
        <v>330638</v>
      </c>
      <c r="H16" s="59">
        <v>211174</v>
      </c>
      <c r="I16" s="59">
        <v>541812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541812</v>
      </c>
      <c r="W16" s="59">
        <v>0</v>
      </c>
      <c r="X16" s="59">
        <v>541812</v>
      </c>
      <c r="Y16" s="60">
        <v>0</v>
      </c>
      <c r="Z16" s="61">
        <v>0</v>
      </c>
    </row>
    <row r="17" spans="1:26" ht="13.5">
      <c r="A17" s="57" t="s">
        <v>41</v>
      </c>
      <c r="B17" s="18">
        <v>140507819</v>
      </c>
      <c r="C17" s="18">
        <v>0</v>
      </c>
      <c r="D17" s="58">
        <v>65463508</v>
      </c>
      <c r="E17" s="59">
        <v>65463508</v>
      </c>
      <c r="F17" s="59">
        <v>4318892</v>
      </c>
      <c r="G17" s="59">
        <v>9133863</v>
      </c>
      <c r="H17" s="59">
        <v>10451243</v>
      </c>
      <c r="I17" s="59">
        <v>23903998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23903998</v>
      </c>
      <c r="W17" s="59">
        <v>16365877</v>
      </c>
      <c r="X17" s="59">
        <v>7538121</v>
      </c>
      <c r="Y17" s="60">
        <v>46.06</v>
      </c>
      <c r="Z17" s="61">
        <v>65463508</v>
      </c>
    </row>
    <row r="18" spans="1:26" ht="13.5">
      <c r="A18" s="69" t="s">
        <v>42</v>
      </c>
      <c r="B18" s="70">
        <f>SUM(B11:B17)</f>
        <v>425450304</v>
      </c>
      <c r="C18" s="70">
        <f>SUM(C11:C17)</f>
        <v>0</v>
      </c>
      <c r="D18" s="71">
        <f aca="true" t="shared" si="1" ref="D18:Z18">SUM(D11:D17)</f>
        <v>308732816</v>
      </c>
      <c r="E18" s="72">
        <f t="shared" si="1"/>
        <v>308732816</v>
      </c>
      <c r="F18" s="72">
        <f t="shared" si="1"/>
        <v>29285062</v>
      </c>
      <c r="G18" s="72">
        <f t="shared" si="1"/>
        <v>32150847</v>
      </c>
      <c r="H18" s="72">
        <f t="shared" si="1"/>
        <v>32005688</v>
      </c>
      <c r="I18" s="72">
        <f t="shared" si="1"/>
        <v>93441597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93441597</v>
      </c>
      <c r="W18" s="72">
        <f t="shared" si="1"/>
        <v>77183204</v>
      </c>
      <c r="X18" s="72">
        <f t="shared" si="1"/>
        <v>16258393</v>
      </c>
      <c r="Y18" s="66">
        <f>+IF(W18&lt;&gt;0,(X18/W18)*100,0)</f>
        <v>21.06467749123242</v>
      </c>
      <c r="Z18" s="73">
        <f t="shared" si="1"/>
        <v>308732816</v>
      </c>
    </row>
    <row r="19" spans="1:26" ht="13.5">
      <c r="A19" s="69" t="s">
        <v>43</v>
      </c>
      <c r="B19" s="74">
        <f>+B10-B18</f>
        <v>-166005277</v>
      </c>
      <c r="C19" s="74">
        <f>+C10-C18</f>
        <v>0</v>
      </c>
      <c r="D19" s="75">
        <f aca="true" t="shared" si="2" ref="D19:Z19">+D10-D18</f>
        <v>-14172397</v>
      </c>
      <c r="E19" s="76">
        <f t="shared" si="2"/>
        <v>-14172397</v>
      </c>
      <c r="F19" s="76">
        <f t="shared" si="2"/>
        <v>49300130</v>
      </c>
      <c r="G19" s="76">
        <f t="shared" si="2"/>
        <v>-15686098</v>
      </c>
      <c r="H19" s="76">
        <f t="shared" si="2"/>
        <v>-21562608</v>
      </c>
      <c r="I19" s="76">
        <f t="shared" si="2"/>
        <v>12051424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12051424</v>
      </c>
      <c r="W19" s="76">
        <f>IF(E10=E18,0,W10-W18)</f>
        <v>-3543099</v>
      </c>
      <c r="X19" s="76">
        <f t="shared" si="2"/>
        <v>15594523</v>
      </c>
      <c r="Y19" s="77">
        <f>+IF(W19&lt;&gt;0,(X19/W19)*100,0)</f>
        <v>-440.1379413897269</v>
      </c>
      <c r="Z19" s="78">
        <f t="shared" si="2"/>
        <v>-14172397</v>
      </c>
    </row>
    <row r="20" spans="1:26" ht="13.5">
      <c r="A20" s="57" t="s">
        <v>44</v>
      </c>
      <c r="B20" s="18">
        <v>43377000</v>
      </c>
      <c r="C20" s="18">
        <v>0</v>
      </c>
      <c r="D20" s="58">
        <v>53390000</v>
      </c>
      <c r="E20" s="59">
        <v>53390000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13347500</v>
      </c>
      <c r="X20" s="59">
        <v>-13347500</v>
      </c>
      <c r="Y20" s="60">
        <v>-100</v>
      </c>
      <c r="Z20" s="61">
        <v>53390000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-122628277</v>
      </c>
      <c r="C22" s="85">
        <f>SUM(C19:C21)</f>
        <v>0</v>
      </c>
      <c r="D22" s="86">
        <f aca="true" t="shared" si="3" ref="D22:Z22">SUM(D19:D21)</f>
        <v>39217603</v>
      </c>
      <c r="E22" s="87">
        <f t="shared" si="3"/>
        <v>39217603</v>
      </c>
      <c r="F22" s="87">
        <f t="shared" si="3"/>
        <v>49300130</v>
      </c>
      <c r="G22" s="87">
        <f t="shared" si="3"/>
        <v>-15686098</v>
      </c>
      <c r="H22" s="87">
        <f t="shared" si="3"/>
        <v>-21562608</v>
      </c>
      <c r="I22" s="87">
        <f t="shared" si="3"/>
        <v>12051424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12051424</v>
      </c>
      <c r="W22" s="87">
        <f t="shared" si="3"/>
        <v>9804401</v>
      </c>
      <c r="X22" s="87">
        <f t="shared" si="3"/>
        <v>2247023</v>
      </c>
      <c r="Y22" s="88">
        <f>+IF(W22&lt;&gt;0,(X22/W22)*100,0)</f>
        <v>22.91851383883625</v>
      </c>
      <c r="Z22" s="89">
        <f t="shared" si="3"/>
        <v>39217603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-122628277</v>
      </c>
      <c r="C24" s="74">
        <f>SUM(C22:C23)</f>
        <v>0</v>
      </c>
      <c r="D24" s="75">
        <f aca="true" t="shared" si="4" ref="D24:Z24">SUM(D22:D23)</f>
        <v>39217603</v>
      </c>
      <c r="E24" s="76">
        <f t="shared" si="4"/>
        <v>39217603</v>
      </c>
      <c r="F24" s="76">
        <f t="shared" si="4"/>
        <v>49300130</v>
      </c>
      <c r="G24" s="76">
        <f t="shared" si="4"/>
        <v>-15686098</v>
      </c>
      <c r="H24" s="76">
        <f t="shared" si="4"/>
        <v>-21562608</v>
      </c>
      <c r="I24" s="76">
        <f t="shared" si="4"/>
        <v>12051424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12051424</v>
      </c>
      <c r="W24" s="76">
        <f t="shared" si="4"/>
        <v>9804401</v>
      </c>
      <c r="X24" s="76">
        <f t="shared" si="4"/>
        <v>2247023</v>
      </c>
      <c r="Y24" s="77">
        <f>+IF(W24&lt;&gt;0,(X24/W24)*100,0)</f>
        <v>22.91851383883625</v>
      </c>
      <c r="Z24" s="78">
        <f t="shared" si="4"/>
        <v>39217603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57437550</v>
      </c>
      <c r="E27" s="99">
        <v>57437550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14359388</v>
      </c>
      <c r="X27" s="99">
        <v>-14359388</v>
      </c>
      <c r="Y27" s="100">
        <v>-100</v>
      </c>
      <c r="Z27" s="101">
        <v>57437550</v>
      </c>
    </row>
    <row r="28" spans="1:26" ht="13.5">
      <c r="A28" s="102" t="s">
        <v>44</v>
      </c>
      <c r="B28" s="18">
        <v>0</v>
      </c>
      <c r="C28" s="18">
        <v>0</v>
      </c>
      <c r="D28" s="58">
        <v>53390000</v>
      </c>
      <c r="E28" s="59">
        <v>53390000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13347500</v>
      </c>
      <c r="X28" s="59">
        <v>-13347500</v>
      </c>
      <c r="Y28" s="60">
        <v>-100</v>
      </c>
      <c r="Z28" s="61">
        <v>53390000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4047550</v>
      </c>
      <c r="E31" s="59">
        <v>4047550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1011888</v>
      </c>
      <c r="X31" s="59">
        <v>-1011888</v>
      </c>
      <c r="Y31" s="60">
        <v>-100</v>
      </c>
      <c r="Z31" s="61">
        <v>4047550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57437550</v>
      </c>
      <c r="E32" s="99">
        <f t="shared" si="5"/>
        <v>57437550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14359388</v>
      </c>
      <c r="X32" s="99">
        <f t="shared" si="5"/>
        <v>-14359388</v>
      </c>
      <c r="Y32" s="100">
        <f>+IF(W32&lt;&gt;0,(X32/W32)*100,0)</f>
        <v>-100</v>
      </c>
      <c r="Z32" s="101">
        <f t="shared" si="5"/>
        <v>57437550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86606996</v>
      </c>
      <c r="C35" s="18">
        <v>0</v>
      </c>
      <c r="D35" s="58">
        <v>95797309</v>
      </c>
      <c r="E35" s="59">
        <v>95797309</v>
      </c>
      <c r="F35" s="59">
        <v>52319455</v>
      </c>
      <c r="G35" s="59">
        <v>28960044</v>
      </c>
      <c r="H35" s="59">
        <v>4648985</v>
      </c>
      <c r="I35" s="59">
        <v>4648985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4648985</v>
      </c>
      <c r="W35" s="59">
        <v>23949327</v>
      </c>
      <c r="X35" s="59">
        <v>-19300342</v>
      </c>
      <c r="Y35" s="60">
        <v>-80.59</v>
      </c>
      <c r="Z35" s="61">
        <v>95797309</v>
      </c>
    </row>
    <row r="36" spans="1:26" ht="13.5">
      <c r="A36" s="57" t="s">
        <v>53</v>
      </c>
      <c r="B36" s="18">
        <v>999243971</v>
      </c>
      <c r="C36" s="18">
        <v>0</v>
      </c>
      <c r="D36" s="58">
        <v>1113535972</v>
      </c>
      <c r="E36" s="59">
        <v>1113535972</v>
      </c>
      <c r="F36" s="59">
        <v>614027</v>
      </c>
      <c r="G36" s="59">
        <v>2612399</v>
      </c>
      <c r="H36" s="59">
        <v>1084489</v>
      </c>
      <c r="I36" s="59">
        <v>1084489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1084489</v>
      </c>
      <c r="W36" s="59">
        <v>278383993</v>
      </c>
      <c r="X36" s="59">
        <v>-277299504</v>
      </c>
      <c r="Y36" s="60">
        <v>-99.61</v>
      </c>
      <c r="Z36" s="61">
        <v>1113535972</v>
      </c>
    </row>
    <row r="37" spans="1:26" ht="13.5">
      <c r="A37" s="57" t="s">
        <v>54</v>
      </c>
      <c r="B37" s="18">
        <v>248025030</v>
      </c>
      <c r="C37" s="18">
        <v>0</v>
      </c>
      <c r="D37" s="58">
        <v>278524520</v>
      </c>
      <c r="E37" s="59">
        <v>278524520</v>
      </c>
      <c r="F37" s="59">
        <v>20096726</v>
      </c>
      <c r="G37" s="59">
        <v>19513916</v>
      </c>
      <c r="H37" s="59">
        <v>18904208</v>
      </c>
      <c r="I37" s="59">
        <v>18904208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18904208</v>
      </c>
      <c r="W37" s="59">
        <v>69631130</v>
      </c>
      <c r="X37" s="59">
        <v>-50726922</v>
      </c>
      <c r="Y37" s="60">
        <v>-72.85</v>
      </c>
      <c r="Z37" s="61">
        <v>278524520</v>
      </c>
    </row>
    <row r="38" spans="1:26" ht="13.5">
      <c r="A38" s="57" t="s">
        <v>55</v>
      </c>
      <c r="B38" s="18">
        <v>8599791</v>
      </c>
      <c r="C38" s="18">
        <v>0</v>
      </c>
      <c r="D38" s="58">
        <v>9959743</v>
      </c>
      <c r="E38" s="59">
        <v>9959743</v>
      </c>
      <c r="F38" s="59">
        <v>0</v>
      </c>
      <c r="G38" s="59">
        <v>153993</v>
      </c>
      <c r="H38" s="59">
        <v>53624</v>
      </c>
      <c r="I38" s="59">
        <v>53624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53624</v>
      </c>
      <c r="W38" s="59">
        <v>2489936</v>
      </c>
      <c r="X38" s="59">
        <v>-2436312</v>
      </c>
      <c r="Y38" s="60">
        <v>-97.85</v>
      </c>
      <c r="Z38" s="61">
        <v>9959743</v>
      </c>
    </row>
    <row r="39" spans="1:26" ht="13.5">
      <c r="A39" s="57" t="s">
        <v>56</v>
      </c>
      <c r="B39" s="18">
        <v>829226146</v>
      </c>
      <c r="C39" s="18">
        <v>0</v>
      </c>
      <c r="D39" s="58">
        <v>920849018</v>
      </c>
      <c r="E39" s="59">
        <v>920849018</v>
      </c>
      <c r="F39" s="59">
        <v>32836756</v>
      </c>
      <c r="G39" s="59">
        <v>11904534</v>
      </c>
      <c r="H39" s="59">
        <v>-13224358</v>
      </c>
      <c r="I39" s="59">
        <v>-13224358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-13224358</v>
      </c>
      <c r="W39" s="59">
        <v>230212255</v>
      </c>
      <c r="X39" s="59">
        <v>-243436613</v>
      </c>
      <c r="Y39" s="60">
        <v>-105.74</v>
      </c>
      <c r="Z39" s="61">
        <v>920849018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-12580606</v>
      </c>
      <c r="C42" s="18">
        <v>0</v>
      </c>
      <c r="D42" s="58">
        <v>48322111</v>
      </c>
      <c r="E42" s="59">
        <v>48322111</v>
      </c>
      <c r="F42" s="59">
        <v>25193560</v>
      </c>
      <c r="G42" s="59">
        <v>-4442097</v>
      </c>
      <c r="H42" s="59">
        <v>-526854</v>
      </c>
      <c r="I42" s="59">
        <v>20224609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20224609</v>
      </c>
      <c r="W42" s="59">
        <v>12048952</v>
      </c>
      <c r="X42" s="59">
        <v>8175657</v>
      </c>
      <c r="Y42" s="60">
        <v>67.85</v>
      </c>
      <c r="Z42" s="61">
        <v>48322111</v>
      </c>
    </row>
    <row r="43" spans="1:26" ht="13.5">
      <c r="A43" s="57" t="s">
        <v>59</v>
      </c>
      <c r="B43" s="18">
        <v>1709404</v>
      </c>
      <c r="C43" s="18">
        <v>0</v>
      </c>
      <c r="D43" s="58">
        <v>-20068992</v>
      </c>
      <c r="E43" s="59">
        <v>-20068992</v>
      </c>
      <c r="F43" s="59">
        <v>-12035167</v>
      </c>
      <c r="G43" s="59">
        <v>-2888624</v>
      </c>
      <c r="H43" s="59">
        <v>-159209</v>
      </c>
      <c r="I43" s="59">
        <v>-15083000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-15083000</v>
      </c>
      <c r="W43" s="59">
        <v>-5017248</v>
      </c>
      <c r="X43" s="59">
        <v>-10065752</v>
      </c>
      <c r="Y43" s="60">
        <v>200.62</v>
      </c>
      <c r="Z43" s="61">
        <v>-20068992</v>
      </c>
    </row>
    <row r="44" spans="1:26" ht="13.5">
      <c r="A44" s="57" t="s">
        <v>60</v>
      </c>
      <c r="B44" s="18">
        <v>-10777838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-23560702</v>
      </c>
      <c r="C45" s="21">
        <v>0</v>
      </c>
      <c r="D45" s="98">
        <v>26341119</v>
      </c>
      <c r="E45" s="99">
        <v>26341119</v>
      </c>
      <c r="F45" s="99">
        <v>13393661</v>
      </c>
      <c r="G45" s="99">
        <v>6062940</v>
      </c>
      <c r="H45" s="99">
        <v>5376877</v>
      </c>
      <c r="I45" s="99">
        <v>5376877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5376877</v>
      </c>
      <c r="W45" s="99">
        <v>5119704</v>
      </c>
      <c r="X45" s="99">
        <v>257173</v>
      </c>
      <c r="Y45" s="100">
        <v>5.02</v>
      </c>
      <c r="Z45" s="101">
        <v>26341119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5773555</v>
      </c>
      <c r="C49" s="51">
        <v>0</v>
      </c>
      <c r="D49" s="128">
        <v>10533667</v>
      </c>
      <c r="E49" s="53">
        <v>5323493</v>
      </c>
      <c r="F49" s="53">
        <v>0</v>
      </c>
      <c r="G49" s="53">
        <v>0</v>
      </c>
      <c r="H49" s="53">
        <v>0</v>
      </c>
      <c r="I49" s="53">
        <v>79906264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101536979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33595519</v>
      </c>
      <c r="C51" s="51">
        <v>0</v>
      </c>
      <c r="D51" s="128">
        <v>24027731</v>
      </c>
      <c r="E51" s="53">
        <v>20420422</v>
      </c>
      <c r="F51" s="53">
        <v>0</v>
      </c>
      <c r="G51" s="53">
        <v>0</v>
      </c>
      <c r="H51" s="53">
        <v>0</v>
      </c>
      <c r="I51" s="53">
        <v>19456734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12550089</v>
      </c>
      <c r="W51" s="53">
        <v>9968269</v>
      </c>
      <c r="X51" s="53">
        <v>8831827</v>
      </c>
      <c r="Y51" s="53">
        <v>134785615</v>
      </c>
      <c r="Z51" s="129">
        <v>263636206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66.323141228012</v>
      </c>
      <c r="E58" s="7">
        <f t="shared" si="6"/>
        <v>66.323141228012</v>
      </c>
      <c r="F58" s="7">
        <f t="shared" si="6"/>
        <v>29.459611430258143</v>
      </c>
      <c r="G58" s="7">
        <f t="shared" si="6"/>
        <v>62.37516787227253</v>
      </c>
      <c r="H58" s="7">
        <f t="shared" si="6"/>
        <v>167.8456342231008</v>
      </c>
      <c r="I58" s="7">
        <f t="shared" si="6"/>
        <v>53.76057373429053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53.76057373429053</v>
      </c>
      <c r="W58" s="7">
        <f t="shared" si="6"/>
        <v>66.32313953097062</v>
      </c>
      <c r="X58" s="7">
        <f t="shared" si="6"/>
        <v>0</v>
      </c>
      <c r="Y58" s="7">
        <f t="shared" si="6"/>
        <v>0</v>
      </c>
      <c r="Z58" s="8">
        <f t="shared" si="6"/>
        <v>66.323141228012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85.08790489744118</v>
      </c>
      <c r="E59" s="10">
        <f t="shared" si="7"/>
        <v>85.08790489744118</v>
      </c>
      <c r="F59" s="10">
        <f t="shared" si="7"/>
        <v>7.214371993262166</v>
      </c>
      <c r="G59" s="10">
        <f t="shared" si="7"/>
        <v>-2829.8319706624984</v>
      </c>
      <c r="H59" s="10">
        <f t="shared" si="7"/>
        <v>0</v>
      </c>
      <c r="I59" s="10">
        <f t="shared" si="7"/>
        <v>20.686920536963076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20.686920536963076</v>
      </c>
      <c r="W59" s="10">
        <f t="shared" si="7"/>
        <v>85.08790002513803</v>
      </c>
      <c r="X59" s="10">
        <f t="shared" si="7"/>
        <v>0</v>
      </c>
      <c r="Y59" s="10">
        <f t="shared" si="7"/>
        <v>0</v>
      </c>
      <c r="Z59" s="11">
        <f t="shared" si="7"/>
        <v>85.08790489744118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62.630391725984545</v>
      </c>
      <c r="E60" s="13">
        <f t="shared" si="7"/>
        <v>62.630391725984545</v>
      </c>
      <c r="F60" s="13">
        <f t="shared" si="7"/>
        <v>68.16784882125334</v>
      </c>
      <c r="G60" s="13">
        <f t="shared" si="7"/>
        <v>52.0687537235775</v>
      </c>
      <c r="H60" s="13">
        <f t="shared" si="7"/>
        <v>157.13483182747586</v>
      </c>
      <c r="I60" s="13">
        <f t="shared" si="7"/>
        <v>78.50867029410131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78.50867029410131</v>
      </c>
      <c r="W60" s="13">
        <f t="shared" si="7"/>
        <v>62.630390126112935</v>
      </c>
      <c r="X60" s="13">
        <f t="shared" si="7"/>
        <v>0</v>
      </c>
      <c r="Y60" s="13">
        <f t="shared" si="7"/>
        <v>0</v>
      </c>
      <c r="Z60" s="14">
        <f t="shared" si="7"/>
        <v>62.630391725984545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53.17760304940088</v>
      </c>
      <c r="E61" s="13">
        <f t="shared" si="7"/>
        <v>53.17760304940088</v>
      </c>
      <c r="F61" s="13">
        <f t="shared" si="7"/>
        <v>65.17747122829188</v>
      </c>
      <c r="G61" s="13">
        <f t="shared" si="7"/>
        <v>43.694211092213486</v>
      </c>
      <c r="H61" s="13">
        <f t="shared" si="7"/>
        <v>199.71626821594157</v>
      </c>
      <c r="I61" s="13">
        <f t="shared" si="7"/>
        <v>77.05091970031744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77.05091970031744</v>
      </c>
      <c r="W61" s="13">
        <f t="shared" si="7"/>
        <v>53.17760216424898</v>
      </c>
      <c r="X61" s="13">
        <f t="shared" si="7"/>
        <v>0</v>
      </c>
      <c r="Y61" s="13">
        <f t="shared" si="7"/>
        <v>0</v>
      </c>
      <c r="Z61" s="14">
        <f t="shared" si="7"/>
        <v>53.17760304940088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124.61840348116687</v>
      </c>
      <c r="E62" s="13">
        <f t="shared" si="7"/>
        <v>124.61840348116687</v>
      </c>
      <c r="F62" s="13">
        <f t="shared" si="7"/>
        <v>39.73745261715498</v>
      </c>
      <c r="G62" s="13">
        <f t="shared" si="7"/>
        <v>56.47121270064176</v>
      </c>
      <c r="H62" s="13">
        <f t="shared" si="7"/>
        <v>82.70083871998672</v>
      </c>
      <c r="I62" s="13">
        <f t="shared" si="7"/>
        <v>55.71209330243104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55.71209330243104</v>
      </c>
      <c r="W62" s="13">
        <f t="shared" si="7"/>
        <v>124.6183960160743</v>
      </c>
      <c r="X62" s="13">
        <f t="shared" si="7"/>
        <v>0</v>
      </c>
      <c r="Y62" s="13">
        <f t="shared" si="7"/>
        <v>0</v>
      </c>
      <c r="Z62" s="14">
        <f t="shared" si="7"/>
        <v>124.61840348116687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61.55473511425479</v>
      </c>
      <c r="E63" s="13">
        <f t="shared" si="7"/>
        <v>61.55473511425479</v>
      </c>
      <c r="F63" s="13">
        <f t="shared" si="7"/>
        <v>227.40828945936116</v>
      </c>
      <c r="G63" s="13">
        <f t="shared" si="7"/>
        <v>139.70454311484886</v>
      </c>
      <c r="H63" s="13">
        <f t="shared" si="7"/>
        <v>157.8408942732844</v>
      </c>
      <c r="I63" s="13">
        <f t="shared" si="7"/>
        <v>174.87167424529744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174.87167424529744</v>
      </c>
      <c r="W63" s="13">
        <f t="shared" si="7"/>
        <v>61.55472236479257</v>
      </c>
      <c r="X63" s="13">
        <f t="shared" si="7"/>
        <v>0</v>
      </c>
      <c r="Y63" s="13">
        <f t="shared" si="7"/>
        <v>0</v>
      </c>
      <c r="Z63" s="14">
        <f t="shared" si="7"/>
        <v>61.55473511425479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73.67614688915603</v>
      </c>
      <c r="E64" s="13">
        <f t="shared" si="7"/>
        <v>73.67614688915603</v>
      </c>
      <c r="F64" s="13">
        <f t="shared" si="7"/>
        <v>69.24209707162595</v>
      </c>
      <c r="G64" s="13">
        <f t="shared" si="7"/>
        <v>68.22810389433626</v>
      </c>
      <c r="H64" s="13">
        <f t="shared" si="7"/>
        <v>96.97848639849299</v>
      </c>
      <c r="I64" s="13">
        <f t="shared" si="7"/>
        <v>76.8622848874603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76.8622848874603</v>
      </c>
      <c r="W64" s="13">
        <f t="shared" si="7"/>
        <v>73.67615419521282</v>
      </c>
      <c r="X64" s="13">
        <f t="shared" si="7"/>
        <v>0</v>
      </c>
      <c r="Y64" s="13">
        <f t="shared" si="7"/>
        <v>0</v>
      </c>
      <c r="Z64" s="14">
        <f t="shared" si="7"/>
        <v>73.67614688915603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46.50051985640813</v>
      </c>
      <c r="E66" s="16">
        <f t="shared" si="7"/>
        <v>46.50051985640813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46.50053180283731</v>
      </c>
      <c r="X66" s="16">
        <f t="shared" si="7"/>
        <v>0</v>
      </c>
      <c r="Y66" s="16">
        <f t="shared" si="7"/>
        <v>0</v>
      </c>
      <c r="Z66" s="17">
        <f t="shared" si="7"/>
        <v>46.50051985640813</v>
      </c>
    </row>
    <row r="67" spans="1:26" ht="13.5" hidden="1">
      <c r="A67" s="40" t="s">
        <v>110</v>
      </c>
      <c r="B67" s="23">
        <v>169265137</v>
      </c>
      <c r="C67" s="23"/>
      <c r="D67" s="24">
        <v>195408139</v>
      </c>
      <c r="E67" s="25">
        <v>195408139</v>
      </c>
      <c r="F67" s="25">
        <v>42767818</v>
      </c>
      <c r="G67" s="25">
        <v>16154395</v>
      </c>
      <c r="H67" s="25">
        <v>7890039</v>
      </c>
      <c r="I67" s="25">
        <v>66812252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66812252</v>
      </c>
      <c r="W67" s="25">
        <v>48852036</v>
      </c>
      <c r="X67" s="25"/>
      <c r="Y67" s="24"/>
      <c r="Z67" s="26">
        <v>195408139</v>
      </c>
    </row>
    <row r="68" spans="1:26" ht="13.5" hidden="1">
      <c r="A68" s="36" t="s">
        <v>31</v>
      </c>
      <c r="B68" s="18">
        <v>30293463</v>
      </c>
      <c r="C68" s="18"/>
      <c r="D68" s="19">
        <v>34927178</v>
      </c>
      <c r="E68" s="20">
        <v>34927178</v>
      </c>
      <c r="F68" s="20">
        <v>26628735</v>
      </c>
      <c r="G68" s="20">
        <v>-66536</v>
      </c>
      <c r="H68" s="20"/>
      <c r="I68" s="20">
        <v>26562199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26562199</v>
      </c>
      <c r="W68" s="20">
        <v>8731795</v>
      </c>
      <c r="X68" s="20"/>
      <c r="Y68" s="19"/>
      <c r="Z68" s="22">
        <v>34927178</v>
      </c>
    </row>
    <row r="69" spans="1:26" ht="13.5" hidden="1">
      <c r="A69" s="37" t="s">
        <v>32</v>
      </c>
      <c r="B69" s="18">
        <v>138971674</v>
      </c>
      <c r="C69" s="18"/>
      <c r="D69" s="19">
        <v>156588540</v>
      </c>
      <c r="E69" s="20">
        <v>156588540</v>
      </c>
      <c r="F69" s="20">
        <v>15664477</v>
      </c>
      <c r="G69" s="20">
        <v>15735875</v>
      </c>
      <c r="H69" s="20">
        <v>7351736</v>
      </c>
      <c r="I69" s="20">
        <v>38752088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38752088</v>
      </c>
      <c r="W69" s="20">
        <v>39147136</v>
      </c>
      <c r="X69" s="20"/>
      <c r="Y69" s="19"/>
      <c r="Z69" s="22">
        <v>156588540</v>
      </c>
    </row>
    <row r="70" spans="1:26" ht="13.5" hidden="1">
      <c r="A70" s="38" t="s">
        <v>104</v>
      </c>
      <c r="B70" s="18"/>
      <c r="C70" s="18"/>
      <c r="D70" s="19">
        <v>120154750</v>
      </c>
      <c r="E70" s="20">
        <v>120154750</v>
      </c>
      <c r="F70" s="20">
        <v>10896555</v>
      </c>
      <c r="G70" s="20">
        <v>11195998</v>
      </c>
      <c r="H70" s="20">
        <v>4099294</v>
      </c>
      <c r="I70" s="20">
        <v>26191847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26191847</v>
      </c>
      <c r="W70" s="20">
        <v>30038688</v>
      </c>
      <c r="X70" s="20"/>
      <c r="Y70" s="19"/>
      <c r="Z70" s="22">
        <v>120154750</v>
      </c>
    </row>
    <row r="71" spans="1:26" ht="13.5" hidden="1">
      <c r="A71" s="38" t="s">
        <v>105</v>
      </c>
      <c r="B71" s="18"/>
      <c r="C71" s="18"/>
      <c r="D71" s="19">
        <v>16693483</v>
      </c>
      <c r="E71" s="20">
        <v>16693483</v>
      </c>
      <c r="F71" s="20">
        <v>3107401</v>
      </c>
      <c r="G71" s="20">
        <v>2871162</v>
      </c>
      <c r="H71" s="20">
        <v>1758513</v>
      </c>
      <c r="I71" s="20">
        <v>7737076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7737076</v>
      </c>
      <c r="W71" s="20">
        <v>4173371</v>
      </c>
      <c r="X71" s="20"/>
      <c r="Y71" s="19"/>
      <c r="Z71" s="22">
        <v>16693483</v>
      </c>
    </row>
    <row r="72" spans="1:26" ht="13.5" hidden="1">
      <c r="A72" s="38" t="s">
        <v>106</v>
      </c>
      <c r="B72" s="18"/>
      <c r="C72" s="18"/>
      <c r="D72" s="19">
        <v>9656050</v>
      </c>
      <c r="E72" s="20">
        <v>9656050</v>
      </c>
      <c r="F72" s="20">
        <v>753294</v>
      </c>
      <c r="G72" s="20">
        <v>757674</v>
      </c>
      <c r="H72" s="20">
        <v>759231</v>
      </c>
      <c r="I72" s="20">
        <v>2270199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2270199</v>
      </c>
      <c r="W72" s="20">
        <v>2414013</v>
      </c>
      <c r="X72" s="20"/>
      <c r="Y72" s="19"/>
      <c r="Z72" s="22">
        <v>9656050</v>
      </c>
    </row>
    <row r="73" spans="1:26" ht="13.5" hidden="1">
      <c r="A73" s="38" t="s">
        <v>107</v>
      </c>
      <c r="B73" s="18"/>
      <c r="C73" s="18"/>
      <c r="D73" s="19">
        <v>10084257</v>
      </c>
      <c r="E73" s="20">
        <v>10084257</v>
      </c>
      <c r="F73" s="20">
        <v>907227</v>
      </c>
      <c r="G73" s="20">
        <v>911041</v>
      </c>
      <c r="H73" s="20">
        <v>734698</v>
      </c>
      <c r="I73" s="20">
        <v>2552966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2552966</v>
      </c>
      <c r="W73" s="20">
        <v>2521064</v>
      </c>
      <c r="X73" s="20"/>
      <c r="Y73" s="19"/>
      <c r="Z73" s="22">
        <v>10084257</v>
      </c>
    </row>
    <row r="74" spans="1:26" ht="13.5" hidden="1">
      <c r="A74" s="38" t="s">
        <v>108</v>
      </c>
      <c r="B74" s="18">
        <v>138971674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>
        <v>3892421</v>
      </c>
      <c r="E75" s="29">
        <v>3892421</v>
      </c>
      <c r="F75" s="29">
        <v>474606</v>
      </c>
      <c r="G75" s="29">
        <v>485056</v>
      </c>
      <c r="H75" s="29">
        <v>538303</v>
      </c>
      <c r="I75" s="29">
        <v>1497965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1497965</v>
      </c>
      <c r="W75" s="29">
        <v>973105</v>
      </c>
      <c r="X75" s="29"/>
      <c r="Y75" s="28"/>
      <c r="Z75" s="30">
        <v>3892421</v>
      </c>
    </row>
    <row r="76" spans="1:26" ht="13.5" hidden="1">
      <c r="A76" s="41" t="s">
        <v>111</v>
      </c>
      <c r="B76" s="31"/>
      <c r="C76" s="31"/>
      <c r="D76" s="32">
        <v>129600816</v>
      </c>
      <c r="E76" s="33">
        <v>129600816</v>
      </c>
      <c r="F76" s="33">
        <v>12599233</v>
      </c>
      <c r="G76" s="33">
        <v>10076331</v>
      </c>
      <c r="H76" s="33">
        <v>13243086</v>
      </c>
      <c r="I76" s="33">
        <v>35918650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35918650</v>
      </c>
      <c r="W76" s="33">
        <v>32400204</v>
      </c>
      <c r="X76" s="33"/>
      <c r="Y76" s="32"/>
      <c r="Z76" s="34">
        <v>129600816</v>
      </c>
    </row>
    <row r="77" spans="1:26" ht="13.5" hidden="1">
      <c r="A77" s="36" t="s">
        <v>31</v>
      </c>
      <c r="B77" s="18"/>
      <c r="C77" s="18"/>
      <c r="D77" s="19">
        <v>29718804</v>
      </c>
      <c r="E77" s="20">
        <v>29718804</v>
      </c>
      <c r="F77" s="20">
        <v>1921096</v>
      </c>
      <c r="G77" s="20">
        <v>1882857</v>
      </c>
      <c r="H77" s="20">
        <v>1690948</v>
      </c>
      <c r="I77" s="20">
        <v>5494901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5494901</v>
      </c>
      <c r="W77" s="20">
        <v>7429701</v>
      </c>
      <c r="X77" s="20"/>
      <c r="Y77" s="19"/>
      <c r="Z77" s="22">
        <v>29718804</v>
      </c>
    </row>
    <row r="78" spans="1:26" ht="13.5" hidden="1">
      <c r="A78" s="37" t="s">
        <v>32</v>
      </c>
      <c r="B78" s="18"/>
      <c r="C78" s="18"/>
      <c r="D78" s="19">
        <v>98072016</v>
      </c>
      <c r="E78" s="20">
        <v>98072016</v>
      </c>
      <c r="F78" s="20">
        <v>10678137</v>
      </c>
      <c r="G78" s="20">
        <v>8193474</v>
      </c>
      <c r="H78" s="20">
        <v>11552138</v>
      </c>
      <c r="I78" s="20">
        <v>30423749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30423749</v>
      </c>
      <c r="W78" s="20">
        <v>24518004</v>
      </c>
      <c r="X78" s="20"/>
      <c r="Y78" s="19"/>
      <c r="Z78" s="22">
        <v>98072016</v>
      </c>
    </row>
    <row r="79" spans="1:26" ht="13.5" hidden="1">
      <c r="A79" s="38" t="s">
        <v>104</v>
      </c>
      <c r="B79" s="18"/>
      <c r="C79" s="18"/>
      <c r="D79" s="19">
        <v>63895416</v>
      </c>
      <c r="E79" s="20">
        <v>63895416</v>
      </c>
      <c r="F79" s="20">
        <v>7102099</v>
      </c>
      <c r="G79" s="20">
        <v>4892003</v>
      </c>
      <c r="H79" s="20">
        <v>8186957</v>
      </c>
      <c r="I79" s="20">
        <v>20181059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20181059</v>
      </c>
      <c r="W79" s="20">
        <v>15973854</v>
      </c>
      <c r="X79" s="20"/>
      <c r="Y79" s="19"/>
      <c r="Z79" s="22">
        <v>63895416</v>
      </c>
    </row>
    <row r="80" spans="1:26" ht="13.5" hidden="1">
      <c r="A80" s="38" t="s">
        <v>105</v>
      </c>
      <c r="B80" s="18"/>
      <c r="C80" s="18"/>
      <c r="D80" s="19">
        <v>20803152</v>
      </c>
      <c r="E80" s="20">
        <v>20803152</v>
      </c>
      <c r="F80" s="20">
        <v>1234802</v>
      </c>
      <c r="G80" s="20">
        <v>1621380</v>
      </c>
      <c r="H80" s="20">
        <v>1454305</v>
      </c>
      <c r="I80" s="20">
        <v>4310487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4310487</v>
      </c>
      <c r="W80" s="20">
        <v>5200788</v>
      </c>
      <c r="X80" s="20"/>
      <c r="Y80" s="19"/>
      <c r="Z80" s="22">
        <v>20803152</v>
      </c>
    </row>
    <row r="81" spans="1:26" ht="13.5" hidden="1">
      <c r="A81" s="38" t="s">
        <v>106</v>
      </c>
      <c r="B81" s="18"/>
      <c r="C81" s="18"/>
      <c r="D81" s="19">
        <v>5943756</v>
      </c>
      <c r="E81" s="20">
        <v>5943756</v>
      </c>
      <c r="F81" s="20">
        <v>1713053</v>
      </c>
      <c r="G81" s="20">
        <v>1058505</v>
      </c>
      <c r="H81" s="20">
        <v>1198377</v>
      </c>
      <c r="I81" s="20">
        <v>3969935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3969935</v>
      </c>
      <c r="W81" s="20">
        <v>1485939</v>
      </c>
      <c r="X81" s="20"/>
      <c r="Y81" s="19"/>
      <c r="Z81" s="22">
        <v>5943756</v>
      </c>
    </row>
    <row r="82" spans="1:26" ht="13.5" hidden="1">
      <c r="A82" s="38" t="s">
        <v>107</v>
      </c>
      <c r="B82" s="18"/>
      <c r="C82" s="18"/>
      <c r="D82" s="19">
        <v>7429692</v>
      </c>
      <c r="E82" s="20">
        <v>7429692</v>
      </c>
      <c r="F82" s="20">
        <v>628183</v>
      </c>
      <c r="G82" s="20">
        <v>621586</v>
      </c>
      <c r="H82" s="20">
        <v>712499</v>
      </c>
      <c r="I82" s="20">
        <v>1962268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1962268</v>
      </c>
      <c r="W82" s="20">
        <v>1857423</v>
      </c>
      <c r="X82" s="20"/>
      <c r="Y82" s="19"/>
      <c r="Z82" s="22">
        <v>7429692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>
        <v>1809996</v>
      </c>
      <c r="E84" s="29">
        <v>1809996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452499</v>
      </c>
      <c r="X84" s="29"/>
      <c r="Y84" s="28"/>
      <c r="Z84" s="30">
        <v>1809996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274316960</v>
      </c>
      <c r="C5" s="18">
        <v>0</v>
      </c>
      <c r="D5" s="58">
        <v>313814089</v>
      </c>
      <c r="E5" s="59">
        <v>313814089</v>
      </c>
      <c r="F5" s="59">
        <v>24278360</v>
      </c>
      <c r="G5" s="59">
        <v>24740718</v>
      </c>
      <c r="H5" s="59">
        <v>24282515</v>
      </c>
      <c r="I5" s="59">
        <v>73301593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73301593</v>
      </c>
      <c r="W5" s="59">
        <v>78453522</v>
      </c>
      <c r="X5" s="59">
        <v>-5151929</v>
      </c>
      <c r="Y5" s="60">
        <v>-6.57</v>
      </c>
      <c r="Z5" s="61">
        <v>313814089</v>
      </c>
    </row>
    <row r="6" spans="1:26" ht="13.5">
      <c r="A6" s="57" t="s">
        <v>32</v>
      </c>
      <c r="B6" s="18">
        <v>643307094</v>
      </c>
      <c r="C6" s="18">
        <v>0</v>
      </c>
      <c r="D6" s="58">
        <v>761357718</v>
      </c>
      <c r="E6" s="59">
        <v>761357718</v>
      </c>
      <c r="F6" s="59">
        <v>54773230</v>
      </c>
      <c r="G6" s="59">
        <v>61855067</v>
      </c>
      <c r="H6" s="59">
        <v>62463474</v>
      </c>
      <c r="I6" s="59">
        <v>179091771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179091771</v>
      </c>
      <c r="W6" s="59">
        <v>190339430</v>
      </c>
      <c r="X6" s="59">
        <v>-11247659</v>
      </c>
      <c r="Y6" s="60">
        <v>-5.91</v>
      </c>
      <c r="Z6" s="61">
        <v>761357718</v>
      </c>
    </row>
    <row r="7" spans="1:26" ht="13.5">
      <c r="A7" s="57" t="s">
        <v>33</v>
      </c>
      <c r="B7" s="18">
        <v>3246046</v>
      </c>
      <c r="C7" s="18">
        <v>0</v>
      </c>
      <c r="D7" s="58">
        <v>5780262</v>
      </c>
      <c r="E7" s="59">
        <v>5780262</v>
      </c>
      <c r="F7" s="59">
        <v>30984</v>
      </c>
      <c r="G7" s="59">
        <v>218677</v>
      </c>
      <c r="H7" s="59">
        <v>84896</v>
      </c>
      <c r="I7" s="59">
        <v>334557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334557</v>
      </c>
      <c r="W7" s="59">
        <v>1445066</v>
      </c>
      <c r="X7" s="59">
        <v>-1110509</v>
      </c>
      <c r="Y7" s="60">
        <v>-76.85</v>
      </c>
      <c r="Z7" s="61">
        <v>5780262</v>
      </c>
    </row>
    <row r="8" spans="1:26" ht="13.5">
      <c r="A8" s="57" t="s">
        <v>34</v>
      </c>
      <c r="B8" s="18">
        <v>382170797</v>
      </c>
      <c r="C8" s="18">
        <v>0</v>
      </c>
      <c r="D8" s="58">
        <v>346325000</v>
      </c>
      <c r="E8" s="59">
        <v>346325000</v>
      </c>
      <c r="F8" s="59">
        <v>142579000</v>
      </c>
      <c r="G8" s="59">
        <v>517422</v>
      </c>
      <c r="H8" s="59">
        <v>2624704</v>
      </c>
      <c r="I8" s="59">
        <v>145721126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145721126</v>
      </c>
      <c r="W8" s="59">
        <v>86581250</v>
      </c>
      <c r="X8" s="59">
        <v>59139876</v>
      </c>
      <c r="Y8" s="60">
        <v>68.31</v>
      </c>
      <c r="Z8" s="61">
        <v>346325000</v>
      </c>
    </row>
    <row r="9" spans="1:26" ht="13.5">
      <c r="A9" s="57" t="s">
        <v>35</v>
      </c>
      <c r="B9" s="18">
        <v>208621803</v>
      </c>
      <c r="C9" s="18">
        <v>0</v>
      </c>
      <c r="D9" s="58">
        <v>184174934</v>
      </c>
      <c r="E9" s="59">
        <v>184174934</v>
      </c>
      <c r="F9" s="59">
        <v>14169937</v>
      </c>
      <c r="G9" s="59">
        <v>13594293</v>
      </c>
      <c r="H9" s="59">
        <v>15561373</v>
      </c>
      <c r="I9" s="59">
        <v>43325603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43325603</v>
      </c>
      <c r="W9" s="59">
        <v>46043734</v>
      </c>
      <c r="X9" s="59">
        <v>-2718131</v>
      </c>
      <c r="Y9" s="60">
        <v>-5.9</v>
      </c>
      <c r="Z9" s="61">
        <v>184174934</v>
      </c>
    </row>
    <row r="10" spans="1:26" ht="25.5">
      <c r="A10" s="62" t="s">
        <v>96</v>
      </c>
      <c r="B10" s="63">
        <f>SUM(B5:B9)</f>
        <v>1511662700</v>
      </c>
      <c r="C10" s="63">
        <f>SUM(C5:C9)</f>
        <v>0</v>
      </c>
      <c r="D10" s="64">
        <f aca="true" t="shared" si="0" ref="D10:Z10">SUM(D5:D9)</f>
        <v>1611452003</v>
      </c>
      <c r="E10" s="65">
        <f t="shared" si="0"/>
        <v>1611452003</v>
      </c>
      <c r="F10" s="65">
        <f t="shared" si="0"/>
        <v>235831511</v>
      </c>
      <c r="G10" s="65">
        <f t="shared" si="0"/>
        <v>100926177</v>
      </c>
      <c r="H10" s="65">
        <f t="shared" si="0"/>
        <v>105016962</v>
      </c>
      <c r="I10" s="65">
        <f t="shared" si="0"/>
        <v>441774650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441774650</v>
      </c>
      <c r="W10" s="65">
        <f t="shared" si="0"/>
        <v>402863002</v>
      </c>
      <c r="X10" s="65">
        <f t="shared" si="0"/>
        <v>38911648</v>
      </c>
      <c r="Y10" s="66">
        <f>+IF(W10&lt;&gt;0,(X10/W10)*100,0)</f>
        <v>9.658779239300808</v>
      </c>
      <c r="Z10" s="67">
        <f t="shared" si="0"/>
        <v>1611452003</v>
      </c>
    </row>
    <row r="11" spans="1:26" ht="13.5">
      <c r="A11" s="57" t="s">
        <v>36</v>
      </c>
      <c r="B11" s="18">
        <v>403136012</v>
      </c>
      <c r="C11" s="18">
        <v>0</v>
      </c>
      <c r="D11" s="58">
        <v>450542793</v>
      </c>
      <c r="E11" s="59">
        <v>450542793</v>
      </c>
      <c r="F11" s="59">
        <v>32744526</v>
      </c>
      <c r="G11" s="59">
        <v>34922125</v>
      </c>
      <c r="H11" s="59">
        <v>34908505</v>
      </c>
      <c r="I11" s="59">
        <v>102575156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102575156</v>
      </c>
      <c r="W11" s="59">
        <v>112635698</v>
      </c>
      <c r="X11" s="59">
        <v>-10060542</v>
      </c>
      <c r="Y11" s="60">
        <v>-8.93</v>
      </c>
      <c r="Z11" s="61">
        <v>450542793</v>
      </c>
    </row>
    <row r="12" spans="1:26" ht="13.5">
      <c r="A12" s="57" t="s">
        <v>37</v>
      </c>
      <c r="B12" s="18">
        <v>20925396</v>
      </c>
      <c r="C12" s="18">
        <v>0</v>
      </c>
      <c r="D12" s="58">
        <v>22081902</v>
      </c>
      <c r="E12" s="59">
        <v>22081902</v>
      </c>
      <c r="F12" s="59">
        <v>1777370</v>
      </c>
      <c r="G12" s="59">
        <v>1777370</v>
      </c>
      <c r="H12" s="59">
        <v>1777370</v>
      </c>
      <c r="I12" s="59">
        <v>5332110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5332110</v>
      </c>
      <c r="W12" s="59">
        <v>5520476</v>
      </c>
      <c r="X12" s="59">
        <v>-188366</v>
      </c>
      <c r="Y12" s="60">
        <v>-3.41</v>
      </c>
      <c r="Z12" s="61">
        <v>22081902</v>
      </c>
    </row>
    <row r="13" spans="1:26" ht="13.5">
      <c r="A13" s="57" t="s">
        <v>97</v>
      </c>
      <c r="B13" s="18">
        <v>241410787</v>
      </c>
      <c r="C13" s="18">
        <v>0</v>
      </c>
      <c r="D13" s="58">
        <v>282004100</v>
      </c>
      <c r="E13" s="59">
        <v>282004100</v>
      </c>
      <c r="F13" s="59">
        <v>0</v>
      </c>
      <c r="G13" s="59">
        <v>37735019</v>
      </c>
      <c r="H13" s="59">
        <v>17555594</v>
      </c>
      <c r="I13" s="59">
        <v>55290613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55290613</v>
      </c>
      <c r="W13" s="59">
        <v>70501025</v>
      </c>
      <c r="X13" s="59">
        <v>-15210412</v>
      </c>
      <c r="Y13" s="60">
        <v>-21.57</v>
      </c>
      <c r="Z13" s="61">
        <v>282004100</v>
      </c>
    </row>
    <row r="14" spans="1:26" ht="13.5">
      <c r="A14" s="57" t="s">
        <v>38</v>
      </c>
      <c r="B14" s="18">
        <v>29486300</v>
      </c>
      <c r="C14" s="18">
        <v>0</v>
      </c>
      <c r="D14" s="58">
        <v>41602341</v>
      </c>
      <c r="E14" s="59">
        <v>41602341</v>
      </c>
      <c r="F14" s="59">
        <v>14</v>
      </c>
      <c r="G14" s="59">
        <v>14948</v>
      </c>
      <c r="H14" s="59">
        <v>814440</v>
      </c>
      <c r="I14" s="59">
        <v>829402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829402</v>
      </c>
      <c r="W14" s="59">
        <v>10400585</v>
      </c>
      <c r="X14" s="59">
        <v>-9571183</v>
      </c>
      <c r="Y14" s="60">
        <v>-92.03</v>
      </c>
      <c r="Z14" s="61">
        <v>41602341</v>
      </c>
    </row>
    <row r="15" spans="1:26" ht="13.5">
      <c r="A15" s="57" t="s">
        <v>39</v>
      </c>
      <c r="B15" s="18">
        <v>461146970</v>
      </c>
      <c r="C15" s="18">
        <v>0</v>
      </c>
      <c r="D15" s="58">
        <v>440480739</v>
      </c>
      <c r="E15" s="59">
        <v>440480739</v>
      </c>
      <c r="F15" s="59">
        <v>2812792</v>
      </c>
      <c r="G15" s="59">
        <v>3966403</v>
      </c>
      <c r="H15" s="59">
        <v>97060783</v>
      </c>
      <c r="I15" s="59">
        <v>103839978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103839978</v>
      </c>
      <c r="W15" s="59">
        <v>110120185</v>
      </c>
      <c r="X15" s="59">
        <v>-6280207</v>
      </c>
      <c r="Y15" s="60">
        <v>-5.7</v>
      </c>
      <c r="Z15" s="61">
        <v>440480739</v>
      </c>
    </row>
    <row r="16" spans="1:26" ht="13.5">
      <c r="A16" s="68" t="s">
        <v>40</v>
      </c>
      <c r="B16" s="18">
        <v>21310084</v>
      </c>
      <c r="C16" s="18">
        <v>0</v>
      </c>
      <c r="D16" s="58">
        <v>25601330</v>
      </c>
      <c r="E16" s="59">
        <v>25601330</v>
      </c>
      <c r="F16" s="59">
        <v>0</v>
      </c>
      <c r="G16" s="59">
        <v>76489</v>
      </c>
      <c r="H16" s="59">
        <v>292864</v>
      </c>
      <c r="I16" s="59">
        <v>369353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369353</v>
      </c>
      <c r="W16" s="59">
        <v>6400333</v>
      </c>
      <c r="X16" s="59">
        <v>-6030980</v>
      </c>
      <c r="Y16" s="60">
        <v>-94.23</v>
      </c>
      <c r="Z16" s="61">
        <v>25601330</v>
      </c>
    </row>
    <row r="17" spans="1:26" ht="13.5">
      <c r="A17" s="57" t="s">
        <v>41</v>
      </c>
      <c r="B17" s="18">
        <v>615551804</v>
      </c>
      <c r="C17" s="18">
        <v>0</v>
      </c>
      <c r="D17" s="58">
        <v>587306366</v>
      </c>
      <c r="E17" s="59">
        <v>587306366</v>
      </c>
      <c r="F17" s="59">
        <v>10416295</v>
      </c>
      <c r="G17" s="59">
        <v>28331496</v>
      </c>
      <c r="H17" s="59">
        <v>50759988</v>
      </c>
      <c r="I17" s="59">
        <v>89507779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89507779</v>
      </c>
      <c r="W17" s="59">
        <v>146826592</v>
      </c>
      <c r="X17" s="59">
        <v>-57318813</v>
      </c>
      <c r="Y17" s="60">
        <v>-39.04</v>
      </c>
      <c r="Z17" s="61">
        <v>587306366</v>
      </c>
    </row>
    <row r="18" spans="1:26" ht="13.5">
      <c r="A18" s="69" t="s">
        <v>42</v>
      </c>
      <c r="B18" s="70">
        <f>SUM(B11:B17)</f>
        <v>1792967353</v>
      </c>
      <c r="C18" s="70">
        <f>SUM(C11:C17)</f>
        <v>0</v>
      </c>
      <c r="D18" s="71">
        <f aca="true" t="shared" si="1" ref="D18:Z18">SUM(D11:D17)</f>
        <v>1849619571</v>
      </c>
      <c r="E18" s="72">
        <f t="shared" si="1"/>
        <v>1849619571</v>
      </c>
      <c r="F18" s="72">
        <f t="shared" si="1"/>
        <v>47750997</v>
      </c>
      <c r="G18" s="72">
        <f t="shared" si="1"/>
        <v>106823850</v>
      </c>
      <c r="H18" s="72">
        <f t="shared" si="1"/>
        <v>203169544</v>
      </c>
      <c r="I18" s="72">
        <f t="shared" si="1"/>
        <v>357744391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357744391</v>
      </c>
      <c r="W18" s="72">
        <f t="shared" si="1"/>
        <v>462404894</v>
      </c>
      <c r="X18" s="72">
        <f t="shared" si="1"/>
        <v>-104660503</v>
      </c>
      <c r="Y18" s="66">
        <f>+IF(W18&lt;&gt;0,(X18/W18)*100,0)</f>
        <v>-22.63395226954497</v>
      </c>
      <c r="Z18" s="73">
        <f t="shared" si="1"/>
        <v>1849619571</v>
      </c>
    </row>
    <row r="19" spans="1:26" ht="13.5">
      <c r="A19" s="69" t="s">
        <v>43</v>
      </c>
      <c r="B19" s="74">
        <f>+B10-B18</f>
        <v>-281304653</v>
      </c>
      <c r="C19" s="74">
        <f>+C10-C18</f>
        <v>0</v>
      </c>
      <c r="D19" s="75">
        <f aca="true" t="shared" si="2" ref="D19:Z19">+D10-D18</f>
        <v>-238167568</v>
      </c>
      <c r="E19" s="76">
        <f t="shared" si="2"/>
        <v>-238167568</v>
      </c>
      <c r="F19" s="76">
        <f t="shared" si="2"/>
        <v>188080514</v>
      </c>
      <c r="G19" s="76">
        <f t="shared" si="2"/>
        <v>-5897673</v>
      </c>
      <c r="H19" s="76">
        <f t="shared" si="2"/>
        <v>-98152582</v>
      </c>
      <c r="I19" s="76">
        <f t="shared" si="2"/>
        <v>84030259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84030259</v>
      </c>
      <c r="W19" s="76">
        <f>IF(E10=E18,0,W10-W18)</f>
        <v>-59541892</v>
      </c>
      <c r="X19" s="76">
        <f t="shared" si="2"/>
        <v>143572151</v>
      </c>
      <c r="Y19" s="77">
        <f>+IF(W19&lt;&gt;0,(X19/W19)*100,0)</f>
        <v>-241.12796247724208</v>
      </c>
      <c r="Z19" s="78">
        <f t="shared" si="2"/>
        <v>-238167568</v>
      </c>
    </row>
    <row r="20" spans="1:26" ht="13.5">
      <c r="A20" s="57" t="s">
        <v>44</v>
      </c>
      <c r="B20" s="18">
        <v>168277079</v>
      </c>
      <c r="C20" s="18">
        <v>0</v>
      </c>
      <c r="D20" s="58">
        <v>394816000</v>
      </c>
      <c r="E20" s="59">
        <v>394816000</v>
      </c>
      <c r="F20" s="59">
        <v>0</v>
      </c>
      <c r="G20" s="59">
        <v>3717733</v>
      </c>
      <c r="H20" s="59">
        <v>18570509</v>
      </c>
      <c r="I20" s="59">
        <v>22288242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22288242</v>
      </c>
      <c r="W20" s="59">
        <v>98704000</v>
      </c>
      <c r="X20" s="59">
        <v>-76415758</v>
      </c>
      <c r="Y20" s="60">
        <v>-77.42</v>
      </c>
      <c r="Z20" s="61">
        <v>394816000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-113027574</v>
      </c>
      <c r="C22" s="85">
        <f>SUM(C19:C21)</f>
        <v>0</v>
      </c>
      <c r="D22" s="86">
        <f aca="true" t="shared" si="3" ref="D22:Z22">SUM(D19:D21)</f>
        <v>156648432</v>
      </c>
      <c r="E22" s="87">
        <f t="shared" si="3"/>
        <v>156648432</v>
      </c>
      <c r="F22" s="87">
        <f t="shared" si="3"/>
        <v>188080514</v>
      </c>
      <c r="G22" s="87">
        <f t="shared" si="3"/>
        <v>-2179940</v>
      </c>
      <c r="H22" s="87">
        <f t="shared" si="3"/>
        <v>-79582073</v>
      </c>
      <c r="I22" s="87">
        <f t="shared" si="3"/>
        <v>106318501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106318501</v>
      </c>
      <c r="W22" s="87">
        <f t="shared" si="3"/>
        <v>39162108</v>
      </c>
      <c r="X22" s="87">
        <f t="shared" si="3"/>
        <v>67156393</v>
      </c>
      <c r="Y22" s="88">
        <f>+IF(W22&lt;&gt;0,(X22/W22)*100,0)</f>
        <v>171.4830902361027</v>
      </c>
      <c r="Z22" s="89">
        <f t="shared" si="3"/>
        <v>156648432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-113027574</v>
      </c>
      <c r="C24" s="74">
        <f>SUM(C22:C23)</f>
        <v>0</v>
      </c>
      <c r="D24" s="75">
        <f aca="true" t="shared" si="4" ref="D24:Z24">SUM(D22:D23)</f>
        <v>156648432</v>
      </c>
      <c r="E24" s="76">
        <f t="shared" si="4"/>
        <v>156648432</v>
      </c>
      <c r="F24" s="76">
        <f t="shared" si="4"/>
        <v>188080514</v>
      </c>
      <c r="G24" s="76">
        <f t="shared" si="4"/>
        <v>-2179940</v>
      </c>
      <c r="H24" s="76">
        <f t="shared" si="4"/>
        <v>-79582073</v>
      </c>
      <c r="I24" s="76">
        <f t="shared" si="4"/>
        <v>106318501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106318501</v>
      </c>
      <c r="W24" s="76">
        <f t="shared" si="4"/>
        <v>39162108</v>
      </c>
      <c r="X24" s="76">
        <f t="shared" si="4"/>
        <v>67156393</v>
      </c>
      <c r="Y24" s="77">
        <f>+IF(W24&lt;&gt;0,(X24/W24)*100,0)</f>
        <v>171.4830902361027</v>
      </c>
      <c r="Z24" s="78">
        <f t="shared" si="4"/>
        <v>156648432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237411663</v>
      </c>
      <c r="C27" s="21">
        <v>0</v>
      </c>
      <c r="D27" s="98">
        <v>575919271</v>
      </c>
      <c r="E27" s="99">
        <v>575919271</v>
      </c>
      <c r="F27" s="99">
        <v>673341</v>
      </c>
      <c r="G27" s="99">
        <v>5886890</v>
      </c>
      <c r="H27" s="99">
        <v>21521129</v>
      </c>
      <c r="I27" s="99">
        <v>28081360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28081360</v>
      </c>
      <c r="W27" s="99">
        <v>143979818</v>
      </c>
      <c r="X27" s="99">
        <v>-115898458</v>
      </c>
      <c r="Y27" s="100">
        <v>-80.5</v>
      </c>
      <c r="Z27" s="101">
        <v>575919271</v>
      </c>
    </row>
    <row r="28" spans="1:26" ht="13.5">
      <c r="A28" s="102" t="s">
        <v>44</v>
      </c>
      <c r="B28" s="18">
        <v>163787859</v>
      </c>
      <c r="C28" s="18">
        <v>0</v>
      </c>
      <c r="D28" s="58">
        <v>332813474</v>
      </c>
      <c r="E28" s="59">
        <v>332813474</v>
      </c>
      <c r="F28" s="59">
        <v>673341</v>
      </c>
      <c r="G28" s="59">
        <v>1867391</v>
      </c>
      <c r="H28" s="59">
        <v>17544983</v>
      </c>
      <c r="I28" s="59">
        <v>20085715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20085715</v>
      </c>
      <c r="W28" s="59">
        <v>83203369</v>
      </c>
      <c r="X28" s="59">
        <v>-63117654</v>
      </c>
      <c r="Y28" s="60">
        <v>-75.86</v>
      </c>
      <c r="Z28" s="61">
        <v>332813474</v>
      </c>
    </row>
    <row r="29" spans="1:26" ht="13.5">
      <c r="A29" s="57" t="s">
        <v>101</v>
      </c>
      <c r="B29" s="18">
        <v>3903825</v>
      </c>
      <c r="C29" s="18">
        <v>0</v>
      </c>
      <c r="D29" s="58">
        <v>2500000</v>
      </c>
      <c r="E29" s="59">
        <v>2500000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625000</v>
      </c>
      <c r="X29" s="59">
        <v>-625000</v>
      </c>
      <c r="Y29" s="60">
        <v>-100</v>
      </c>
      <c r="Z29" s="61">
        <v>2500000</v>
      </c>
    </row>
    <row r="30" spans="1:26" ht="13.5">
      <c r="A30" s="57" t="s">
        <v>48</v>
      </c>
      <c r="B30" s="18">
        <v>28496678</v>
      </c>
      <c r="C30" s="18">
        <v>0</v>
      </c>
      <c r="D30" s="58">
        <v>105050000</v>
      </c>
      <c r="E30" s="59">
        <v>105050000</v>
      </c>
      <c r="F30" s="59">
        <v>0</v>
      </c>
      <c r="G30" s="59">
        <v>2635350</v>
      </c>
      <c r="H30" s="59">
        <v>113661</v>
      </c>
      <c r="I30" s="59">
        <v>2749011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2749011</v>
      </c>
      <c r="W30" s="59">
        <v>26262500</v>
      </c>
      <c r="X30" s="59">
        <v>-23513489</v>
      </c>
      <c r="Y30" s="60">
        <v>-89.53</v>
      </c>
      <c r="Z30" s="61">
        <v>105050000</v>
      </c>
    </row>
    <row r="31" spans="1:26" ht="13.5">
      <c r="A31" s="57" t="s">
        <v>49</v>
      </c>
      <c r="B31" s="18">
        <v>41223301</v>
      </c>
      <c r="C31" s="18">
        <v>0</v>
      </c>
      <c r="D31" s="58">
        <v>135555797</v>
      </c>
      <c r="E31" s="59">
        <v>135555797</v>
      </c>
      <c r="F31" s="59">
        <v>0</v>
      </c>
      <c r="G31" s="59">
        <v>1384149</v>
      </c>
      <c r="H31" s="59">
        <v>3862485</v>
      </c>
      <c r="I31" s="59">
        <v>5246634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5246634</v>
      </c>
      <c r="W31" s="59">
        <v>33888949</v>
      </c>
      <c r="X31" s="59">
        <v>-28642315</v>
      </c>
      <c r="Y31" s="60">
        <v>-84.52</v>
      </c>
      <c r="Z31" s="61">
        <v>135555797</v>
      </c>
    </row>
    <row r="32" spans="1:26" ht="13.5">
      <c r="A32" s="69" t="s">
        <v>50</v>
      </c>
      <c r="B32" s="21">
        <f>SUM(B28:B31)</f>
        <v>237411663</v>
      </c>
      <c r="C32" s="21">
        <f>SUM(C28:C31)</f>
        <v>0</v>
      </c>
      <c r="D32" s="98">
        <f aca="true" t="shared" si="5" ref="D32:Z32">SUM(D28:D31)</f>
        <v>575919271</v>
      </c>
      <c r="E32" s="99">
        <f t="shared" si="5"/>
        <v>575919271</v>
      </c>
      <c r="F32" s="99">
        <f t="shared" si="5"/>
        <v>673341</v>
      </c>
      <c r="G32" s="99">
        <f t="shared" si="5"/>
        <v>5886890</v>
      </c>
      <c r="H32" s="99">
        <f t="shared" si="5"/>
        <v>21521129</v>
      </c>
      <c r="I32" s="99">
        <f t="shared" si="5"/>
        <v>28081360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28081360</v>
      </c>
      <c r="W32" s="99">
        <f t="shared" si="5"/>
        <v>143979818</v>
      </c>
      <c r="X32" s="99">
        <f t="shared" si="5"/>
        <v>-115898458</v>
      </c>
      <c r="Y32" s="100">
        <f>+IF(W32&lt;&gt;0,(X32/W32)*100,0)</f>
        <v>-80.49632206091552</v>
      </c>
      <c r="Z32" s="101">
        <f t="shared" si="5"/>
        <v>575919271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146543247</v>
      </c>
      <c r="C35" s="18">
        <v>0</v>
      </c>
      <c r="D35" s="58">
        <v>319738611</v>
      </c>
      <c r="E35" s="59">
        <v>319738611</v>
      </c>
      <c r="F35" s="59">
        <v>0</v>
      </c>
      <c r="G35" s="59">
        <v>203173112</v>
      </c>
      <c r="H35" s="59">
        <v>144652</v>
      </c>
      <c r="I35" s="59">
        <v>144652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144652</v>
      </c>
      <c r="W35" s="59">
        <v>79934653</v>
      </c>
      <c r="X35" s="59">
        <v>-79790001</v>
      </c>
      <c r="Y35" s="60">
        <v>-99.82</v>
      </c>
      <c r="Z35" s="61">
        <v>319738611</v>
      </c>
    </row>
    <row r="36" spans="1:26" ht="13.5">
      <c r="A36" s="57" t="s">
        <v>53</v>
      </c>
      <c r="B36" s="18">
        <v>5562924054</v>
      </c>
      <c r="C36" s="18">
        <v>0</v>
      </c>
      <c r="D36" s="58">
        <v>5701656207</v>
      </c>
      <c r="E36" s="59">
        <v>5701656207</v>
      </c>
      <c r="F36" s="59">
        <v>0</v>
      </c>
      <c r="G36" s="59">
        <v>5531467859</v>
      </c>
      <c r="H36" s="59">
        <v>5531234</v>
      </c>
      <c r="I36" s="59">
        <v>5531234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5531234</v>
      </c>
      <c r="W36" s="59">
        <v>1425414052</v>
      </c>
      <c r="X36" s="59">
        <v>-1419882818</v>
      </c>
      <c r="Y36" s="60">
        <v>-99.61</v>
      </c>
      <c r="Z36" s="61">
        <v>5701656207</v>
      </c>
    </row>
    <row r="37" spans="1:26" ht="13.5">
      <c r="A37" s="57" t="s">
        <v>54</v>
      </c>
      <c r="B37" s="18">
        <v>635875198</v>
      </c>
      <c r="C37" s="18">
        <v>0</v>
      </c>
      <c r="D37" s="58">
        <v>208559667</v>
      </c>
      <c r="E37" s="59">
        <v>208559667</v>
      </c>
      <c r="F37" s="59">
        <v>0</v>
      </c>
      <c r="G37" s="59">
        <v>474590812</v>
      </c>
      <c r="H37" s="59">
        <v>495999</v>
      </c>
      <c r="I37" s="59">
        <v>495999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495999</v>
      </c>
      <c r="W37" s="59">
        <v>52139917</v>
      </c>
      <c r="X37" s="59">
        <v>-51643918</v>
      </c>
      <c r="Y37" s="60">
        <v>-99.05</v>
      </c>
      <c r="Z37" s="61">
        <v>208559667</v>
      </c>
    </row>
    <row r="38" spans="1:26" ht="13.5">
      <c r="A38" s="57" t="s">
        <v>55</v>
      </c>
      <c r="B38" s="18">
        <v>422983603</v>
      </c>
      <c r="C38" s="18">
        <v>0</v>
      </c>
      <c r="D38" s="58">
        <v>559187128</v>
      </c>
      <c r="E38" s="59">
        <v>559187128</v>
      </c>
      <c r="F38" s="59">
        <v>0</v>
      </c>
      <c r="G38" s="59">
        <v>423321577</v>
      </c>
      <c r="H38" s="59">
        <v>424471</v>
      </c>
      <c r="I38" s="59">
        <v>424471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424471</v>
      </c>
      <c r="W38" s="59">
        <v>139796782</v>
      </c>
      <c r="X38" s="59">
        <v>-139372311</v>
      </c>
      <c r="Y38" s="60">
        <v>-99.7</v>
      </c>
      <c r="Z38" s="61">
        <v>559187128</v>
      </c>
    </row>
    <row r="39" spans="1:26" ht="13.5">
      <c r="A39" s="57" t="s">
        <v>56</v>
      </c>
      <c r="B39" s="18">
        <v>4650608500</v>
      </c>
      <c r="C39" s="18">
        <v>0</v>
      </c>
      <c r="D39" s="58">
        <v>5253648023</v>
      </c>
      <c r="E39" s="59">
        <v>5253648023</v>
      </c>
      <c r="F39" s="59">
        <v>0</v>
      </c>
      <c r="G39" s="59">
        <v>4836728582</v>
      </c>
      <c r="H39" s="59">
        <v>4755416</v>
      </c>
      <c r="I39" s="59">
        <v>4755416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4755416</v>
      </c>
      <c r="W39" s="59">
        <v>1313412006</v>
      </c>
      <c r="X39" s="59">
        <v>-1308656590</v>
      </c>
      <c r="Y39" s="60">
        <v>-99.64</v>
      </c>
      <c r="Z39" s="61">
        <v>5253648023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234027425</v>
      </c>
      <c r="C42" s="18">
        <v>0</v>
      </c>
      <c r="D42" s="58">
        <v>452793775</v>
      </c>
      <c r="E42" s="59">
        <v>452793775</v>
      </c>
      <c r="F42" s="59">
        <v>78945379</v>
      </c>
      <c r="G42" s="59">
        <v>-11082197</v>
      </c>
      <c r="H42" s="59">
        <v>-43684843</v>
      </c>
      <c r="I42" s="59">
        <v>24178339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24178339</v>
      </c>
      <c r="W42" s="59">
        <v>84772601</v>
      </c>
      <c r="X42" s="59">
        <v>-60594262</v>
      </c>
      <c r="Y42" s="60">
        <v>-71.48</v>
      </c>
      <c r="Z42" s="61">
        <v>452793775</v>
      </c>
    </row>
    <row r="43" spans="1:26" ht="13.5">
      <c r="A43" s="57" t="s">
        <v>59</v>
      </c>
      <c r="B43" s="18">
        <v>-231415280</v>
      </c>
      <c r="C43" s="18">
        <v>0</v>
      </c>
      <c r="D43" s="58">
        <v>-489876773</v>
      </c>
      <c r="E43" s="59">
        <v>-489876773</v>
      </c>
      <c r="F43" s="59">
        <v>-1380859</v>
      </c>
      <c r="G43" s="59">
        <v>-5154048</v>
      </c>
      <c r="H43" s="59">
        <v>-18632683</v>
      </c>
      <c r="I43" s="59">
        <v>-25167590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-25167590</v>
      </c>
      <c r="W43" s="59">
        <v>-33027667</v>
      </c>
      <c r="X43" s="59">
        <v>7860077</v>
      </c>
      <c r="Y43" s="60">
        <v>-23.8</v>
      </c>
      <c r="Z43" s="61">
        <v>-489876773</v>
      </c>
    </row>
    <row r="44" spans="1:26" ht="13.5">
      <c r="A44" s="57" t="s">
        <v>60</v>
      </c>
      <c r="B44" s="18">
        <v>-29860762</v>
      </c>
      <c r="C44" s="18">
        <v>0</v>
      </c>
      <c r="D44" s="58">
        <v>148606688</v>
      </c>
      <c r="E44" s="59">
        <v>148606688</v>
      </c>
      <c r="F44" s="59">
        <v>0</v>
      </c>
      <c r="G44" s="59">
        <v>0</v>
      </c>
      <c r="H44" s="59">
        <v>-1177886</v>
      </c>
      <c r="I44" s="59">
        <v>-1177886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-1177886</v>
      </c>
      <c r="W44" s="59">
        <v>-4155999</v>
      </c>
      <c r="X44" s="59">
        <v>2978113</v>
      </c>
      <c r="Y44" s="60">
        <v>-71.66</v>
      </c>
      <c r="Z44" s="61">
        <v>148606688</v>
      </c>
    </row>
    <row r="45" spans="1:26" ht="13.5">
      <c r="A45" s="69" t="s">
        <v>61</v>
      </c>
      <c r="B45" s="21">
        <v>8543390</v>
      </c>
      <c r="C45" s="21">
        <v>0</v>
      </c>
      <c r="D45" s="98">
        <v>221679873</v>
      </c>
      <c r="E45" s="99">
        <v>221679873</v>
      </c>
      <c r="F45" s="99">
        <v>71013600</v>
      </c>
      <c r="G45" s="99">
        <v>54777355</v>
      </c>
      <c r="H45" s="99">
        <v>-8718057</v>
      </c>
      <c r="I45" s="99">
        <v>-8718057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-8718057</v>
      </c>
      <c r="W45" s="99">
        <v>157745118</v>
      </c>
      <c r="X45" s="99">
        <v>-166463175</v>
      </c>
      <c r="Y45" s="100">
        <v>-105.53</v>
      </c>
      <c r="Z45" s="101">
        <v>221679873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82779016</v>
      </c>
      <c r="C49" s="51">
        <v>0</v>
      </c>
      <c r="D49" s="128">
        <v>1112995</v>
      </c>
      <c r="E49" s="53">
        <v>23168947</v>
      </c>
      <c r="F49" s="53">
        <v>0</v>
      </c>
      <c r="G49" s="53">
        <v>0</v>
      </c>
      <c r="H49" s="53">
        <v>0</v>
      </c>
      <c r="I49" s="53">
        <v>14418589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10864524</v>
      </c>
      <c r="W49" s="53">
        <v>326634516</v>
      </c>
      <c r="X49" s="53">
        <v>0</v>
      </c>
      <c r="Y49" s="53">
        <v>0</v>
      </c>
      <c r="Z49" s="129">
        <v>458978587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42995</v>
      </c>
      <c r="C51" s="51">
        <v>0</v>
      </c>
      <c r="D51" s="128">
        <v>17788</v>
      </c>
      <c r="E51" s="53">
        <v>31247</v>
      </c>
      <c r="F51" s="53">
        <v>0</v>
      </c>
      <c r="G51" s="53">
        <v>0</v>
      </c>
      <c r="H51" s="53">
        <v>0</v>
      </c>
      <c r="I51" s="53">
        <v>2189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222</v>
      </c>
      <c r="W51" s="53">
        <v>0</v>
      </c>
      <c r="X51" s="53">
        <v>0</v>
      </c>
      <c r="Y51" s="53">
        <v>0</v>
      </c>
      <c r="Z51" s="129">
        <v>94441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99.97522312034498</v>
      </c>
      <c r="C58" s="5">
        <f>IF(C67=0,0,+(C76/C67)*100)</f>
        <v>0</v>
      </c>
      <c r="D58" s="6">
        <f aca="true" t="shared" si="6" ref="D58:Z58">IF(D67=0,0,+(D76/D67)*100)</f>
        <v>93.86570108766503</v>
      </c>
      <c r="E58" s="7">
        <f t="shared" si="6"/>
        <v>93.86570108766503</v>
      </c>
      <c r="F58" s="7">
        <f t="shared" si="6"/>
        <v>90.29087347443556</v>
      </c>
      <c r="G58" s="7">
        <f t="shared" si="6"/>
        <v>89.20094993097494</v>
      </c>
      <c r="H58" s="7">
        <f t="shared" si="6"/>
        <v>116.63741102239004</v>
      </c>
      <c r="I58" s="7">
        <f t="shared" si="6"/>
        <v>98.94119743316865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98.94119743316865</v>
      </c>
      <c r="W58" s="7">
        <f t="shared" si="6"/>
        <v>89.78690216156063</v>
      </c>
      <c r="X58" s="7">
        <f t="shared" si="6"/>
        <v>0</v>
      </c>
      <c r="Y58" s="7">
        <f t="shared" si="6"/>
        <v>0</v>
      </c>
      <c r="Z58" s="8">
        <f t="shared" si="6"/>
        <v>93.86570108766503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99.99999968133999</v>
      </c>
      <c r="E59" s="10">
        <f t="shared" si="7"/>
        <v>99.99999968133999</v>
      </c>
      <c r="F59" s="10">
        <f t="shared" si="7"/>
        <v>275.62789661245654</v>
      </c>
      <c r="G59" s="10">
        <f t="shared" si="7"/>
        <v>296.27306693362743</v>
      </c>
      <c r="H59" s="10">
        <f t="shared" si="7"/>
        <v>401.39727289368506</v>
      </c>
      <c r="I59" s="10">
        <f t="shared" si="7"/>
        <v>324.259487784938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324.259487784938</v>
      </c>
      <c r="W59" s="10">
        <f t="shared" si="7"/>
        <v>91.394411840427</v>
      </c>
      <c r="X59" s="10">
        <f t="shared" si="7"/>
        <v>0</v>
      </c>
      <c r="Y59" s="10">
        <f t="shared" si="7"/>
        <v>0</v>
      </c>
      <c r="Z59" s="11">
        <f t="shared" si="7"/>
        <v>99.99999968133999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91.48925551444925</v>
      </c>
      <c r="E60" s="13">
        <f t="shared" si="7"/>
        <v>91.48925551444925</v>
      </c>
      <c r="F60" s="13">
        <f t="shared" si="7"/>
        <v>11.013891274989625</v>
      </c>
      <c r="G60" s="13">
        <f t="shared" si="7"/>
        <v>9.064718982520866</v>
      </c>
      <c r="H60" s="13">
        <f t="shared" si="7"/>
        <v>8.623159512389593</v>
      </c>
      <c r="I60" s="13">
        <f t="shared" si="7"/>
        <v>9.506844957158863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9.506844957158863</v>
      </c>
      <c r="W60" s="13">
        <f t="shared" si="7"/>
        <v>89.61747179761966</v>
      </c>
      <c r="X60" s="13">
        <f t="shared" si="7"/>
        <v>0</v>
      </c>
      <c r="Y60" s="13">
        <f t="shared" si="7"/>
        <v>0</v>
      </c>
      <c r="Z60" s="14">
        <f t="shared" si="7"/>
        <v>91.48925551444925</v>
      </c>
    </row>
    <row r="61" spans="1:26" ht="13.5">
      <c r="A61" s="38" t="s">
        <v>104</v>
      </c>
      <c r="B61" s="12">
        <f t="shared" si="7"/>
        <v>100</v>
      </c>
      <c r="C61" s="12">
        <f t="shared" si="7"/>
        <v>0</v>
      </c>
      <c r="D61" s="3">
        <f t="shared" si="7"/>
        <v>89.96743165629408</v>
      </c>
      <c r="E61" s="13">
        <f t="shared" si="7"/>
        <v>89.96743165629408</v>
      </c>
      <c r="F61" s="13">
        <f t="shared" si="7"/>
        <v>13.229925866564027</v>
      </c>
      <c r="G61" s="13">
        <f t="shared" si="7"/>
        <v>10.634060223934744</v>
      </c>
      <c r="H61" s="13">
        <f t="shared" si="7"/>
        <v>10.039309487565696</v>
      </c>
      <c r="I61" s="13">
        <f t="shared" si="7"/>
        <v>11.202859729629436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11.202859729629436</v>
      </c>
      <c r="W61" s="13">
        <f t="shared" si="7"/>
        <v>89.24565806099032</v>
      </c>
      <c r="X61" s="13">
        <f t="shared" si="7"/>
        <v>0</v>
      </c>
      <c r="Y61" s="13">
        <f t="shared" si="7"/>
        <v>0</v>
      </c>
      <c r="Z61" s="14">
        <f t="shared" si="7"/>
        <v>89.96743165629408</v>
      </c>
    </row>
    <row r="62" spans="1:26" ht="13.5">
      <c r="A62" s="38" t="s">
        <v>105</v>
      </c>
      <c r="B62" s="12">
        <f t="shared" si="7"/>
        <v>100</v>
      </c>
      <c r="C62" s="12">
        <f t="shared" si="7"/>
        <v>0</v>
      </c>
      <c r="D62" s="3">
        <f t="shared" si="7"/>
        <v>100.00000314545964</v>
      </c>
      <c r="E62" s="13">
        <f t="shared" si="7"/>
        <v>100.00000314545964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92.64289571517938</v>
      </c>
      <c r="X62" s="13">
        <f t="shared" si="7"/>
        <v>0</v>
      </c>
      <c r="Y62" s="13">
        <f t="shared" si="7"/>
        <v>0</v>
      </c>
      <c r="Z62" s="14">
        <f t="shared" si="7"/>
        <v>100.00000314545964</v>
      </c>
    </row>
    <row r="63" spans="1:26" ht="13.5">
      <c r="A63" s="38" t="s">
        <v>106</v>
      </c>
      <c r="B63" s="12">
        <f t="shared" si="7"/>
        <v>100</v>
      </c>
      <c r="C63" s="12">
        <f t="shared" si="7"/>
        <v>0</v>
      </c>
      <c r="D63" s="3">
        <f t="shared" si="7"/>
        <v>100.00000571631256</v>
      </c>
      <c r="E63" s="13">
        <f t="shared" si="7"/>
        <v>100.00000571631256</v>
      </c>
      <c r="F63" s="13">
        <f t="shared" si="7"/>
        <v>0.07482726007764445</v>
      </c>
      <c r="G63" s="13">
        <f t="shared" si="7"/>
        <v>0.00959990225554067</v>
      </c>
      <c r="H63" s="13">
        <f t="shared" si="7"/>
        <v>0.009339041228701248</v>
      </c>
      <c r="I63" s="13">
        <f t="shared" si="7"/>
        <v>0.03150528957230188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0.03150528957230188</v>
      </c>
      <c r="W63" s="13">
        <f t="shared" si="7"/>
        <v>99.9092020965604</v>
      </c>
      <c r="X63" s="13">
        <f t="shared" si="7"/>
        <v>0</v>
      </c>
      <c r="Y63" s="13">
        <f t="shared" si="7"/>
        <v>0</v>
      </c>
      <c r="Z63" s="14">
        <f t="shared" si="7"/>
        <v>100.00000571631256</v>
      </c>
    </row>
    <row r="64" spans="1:26" ht="13.5">
      <c r="A64" s="38" t="s">
        <v>107</v>
      </c>
      <c r="B64" s="12">
        <f t="shared" si="7"/>
        <v>100</v>
      </c>
      <c r="C64" s="12">
        <f t="shared" si="7"/>
        <v>0</v>
      </c>
      <c r="D64" s="3">
        <f t="shared" si="7"/>
        <v>99.99999244752739</v>
      </c>
      <c r="E64" s="13">
        <f t="shared" si="7"/>
        <v>99.99999244752739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89.07244821133582</v>
      </c>
      <c r="X64" s="13">
        <f t="shared" si="7"/>
        <v>0</v>
      </c>
      <c r="Y64" s="13">
        <f t="shared" si="7"/>
        <v>0</v>
      </c>
      <c r="Z64" s="14">
        <f t="shared" si="7"/>
        <v>99.99999244752739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98.93287897070635</v>
      </c>
      <c r="C66" s="15">
        <f t="shared" si="7"/>
        <v>0</v>
      </c>
      <c r="D66" s="4">
        <f t="shared" si="7"/>
        <v>89.14792119722443</v>
      </c>
      <c r="E66" s="16">
        <f t="shared" si="7"/>
        <v>89.14792119722443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74.47762148275027</v>
      </c>
      <c r="X66" s="16">
        <f t="shared" si="7"/>
        <v>0</v>
      </c>
      <c r="Y66" s="16">
        <f t="shared" si="7"/>
        <v>0</v>
      </c>
      <c r="Z66" s="17">
        <f t="shared" si="7"/>
        <v>89.14792119722443</v>
      </c>
    </row>
    <row r="67" spans="1:26" ht="13.5" hidden="1">
      <c r="A67" s="40" t="s">
        <v>110</v>
      </c>
      <c r="B67" s="23">
        <v>939436294</v>
      </c>
      <c r="C67" s="23"/>
      <c r="D67" s="24">
        <v>1099696933</v>
      </c>
      <c r="E67" s="25">
        <v>1099696933</v>
      </c>
      <c r="F67" s="25">
        <v>80795095</v>
      </c>
      <c r="G67" s="25">
        <v>88459901</v>
      </c>
      <c r="H67" s="25">
        <v>88184123</v>
      </c>
      <c r="I67" s="25">
        <v>257439119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257439119</v>
      </c>
      <c r="W67" s="25">
        <v>274924234</v>
      </c>
      <c r="X67" s="25"/>
      <c r="Y67" s="24"/>
      <c r="Z67" s="26">
        <v>1099696933</v>
      </c>
    </row>
    <row r="68" spans="1:26" ht="13.5" hidden="1">
      <c r="A68" s="36" t="s">
        <v>31</v>
      </c>
      <c r="B68" s="18">
        <v>274316960</v>
      </c>
      <c r="C68" s="18"/>
      <c r="D68" s="19">
        <v>313814089</v>
      </c>
      <c r="E68" s="20">
        <v>313814089</v>
      </c>
      <c r="F68" s="20">
        <v>24278360</v>
      </c>
      <c r="G68" s="20">
        <v>24740718</v>
      </c>
      <c r="H68" s="20">
        <v>24282515</v>
      </c>
      <c r="I68" s="20">
        <v>73301593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73301593</v>
      </c>
      <c r="W68" s="20">
        <v>78453522</v>
      </c>
      <c r="X68" s="20"/>
      <c r="Y68" s="19"/>
      <c r="Z68" s="22">
        <v>313814089</v>
      </c>
    </row>
    <row r="69" spans="1:26" ht="13.5" hidden="1">
      <c r="A69" s="37" t="s">
        <v>32</v>
      </c>
      <c r="B69" s="18">
        <v>643307094</v>
      </c>
      <c r="C69" s="18"/>
      <c r="D69" s="19">
        <v>761357718</v>
      </c>
      <c r="E69" s="20">
        <v>761357718</v>
      </c>
      <c r="F69" s="20">
        <v>54773230</v>
      </c>
      <c r="G69" s="20">
        <v>61855067</v>
      </c>
      <c r="H69" s="20">
        <v>62463474</v>
      </c>
      <c r="I69" s="20">
        <v>179091771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179091771</v>
      </c>
      <c r="W69" s="20">
        <v>190339430</v>
      </c>
      <c r="X69" s="20"/>
      <c r="Y69" s="19"/>
      <c r="Z69" s="22">
        <v>761357718</v>
      </c>
    </row>
    <row r="70" spans="1:26" ht="13.5" hidden="1">
      <c r="A70" s="38" t="s">
        <v>104</v>
      </c>
      <c r="B70" s="18">
        <v>543808308</v>
      </c>
      <c r="C70" s="18"/>
      <c r="D70" s="19">
        <v>645868583</v>
      </c>
      <c r="E70" s="20">
        <v>645868583</v>
      </c>
      <c r="F70" s="20">
        <v>45591034</v>
      </c>
      <c r="G70" s="20">
        <v>52725449</v>
      </c>
      <c r="H70" s="20">
        <v>53651170</v>
      </c>
      <c r="I70" s="20">
        <v>151967653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151967653</v>
      </c>
      <c r="W70" s="20">
        <v>161467146</v>
      </c>
      <c r="X70" s="20"/>
      <c r="Y70" s="19"/>
      <c r="Z70" s="22">
        <v>645868583</v>
      </c>
    </row>
    <row r="71" spans="1:26" ht="13.5" hidden="1">
      <c r="A71" s="38" t="s">
        <v>105</v>
      </c>
      <c r="B71" s="18">
        <v>25335347</v>
      </c>
      <c r="C71" s="18"/>
      <c r="D71" s="19">
        <v>31791856</v>
      </c>
      <c r="E71" s="20">
        <v>31791856</v>
      </c>
      <c r="F71" s="20">
        <v>2448407</v>
      </c>
      <c r="G71" s="20">
        <v>2264794</v>
      </c>
      <c r="H71" s="20">
        <v>2100633</v>
      </c>
      <c r="I71" s="20">
        <v>6813834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6813834</v>
      </c>
      <c r="W71" s="20">
        <v>7947964</v>
      </c>
      <c r="X71" s="20"/>
      <c r="Y71" s="19"/>
      <c r="Z71" s="22">
        <v>31791856</v>
      </c>
    </row>
    <row r="72" spans="1:26" ht="13.5" hidden="1">
      <c r="A72" s="38" t="s">
        <v>106</v>
      </c>
      <c r="B72" s="18">
        <v>15134173</v>
      </c>
      <c r="C72" s="18"/>
      <c r="D72" s="19">
        <v>17493795</v>
      </c>
      <c r="E72" s="20">
        <v>17493795</v>
      </c>
      <c r="F72" s="20">
        <v>1341757</v>
      </c>
      <c r="G72" s="20">
        <v>1375014</v>
      </c>
      <c r="H72" s="20">
        <v>1263513</v>
      </c>
      <c r="I72" s="20">
        <v>3980284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3980284</v>
      </c>
      <c r="W72" s="20">
        <v>4373449</v>
      </c>
      <c r="X72" s="20"/>
      <c r="Y72" s="19"/>
      <c r="Z72" s="22">
        <v>17493795</v>
      </c>
    </row>
    <row r="73" spans="1:26" ht="13.5" hidden="1">
      <c r="A73" s="38" t="s">
        <v>107</v>
      </c>
      <c r="B73" s="18">
        <v>59029266</v>
      </c>
      <c r="C73" s="18"/>
      <c r="D73" s="19">
        <v>66203484</v>
      </c>
      <c r="E73" s="20">
        <v>66203484</v>
      </c>
      <c r="F73" s="20">
        <v>5392032</v>
      </c>
      <c r="G73" s="20">
        <v>5489810</v>
      </c>
      <c r="H73" s="20">
        <v>5448158</v>
      </c>
      <c r="I73" s="20">
        <v>16330000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16330000</v>
      </c>
      <c r="W73" s="20">
        <v>16550871</v>
      </c>
      <c r="X73" s="20"/>
      <c r="Y73" s="19"/>
      <c r="Z73" s="22">
        <v>66203484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>
        <v>21812240</v>
      </c>
      <c r="C75" s="27"/>
      <c r="D75" s="28">
        <v>24525126</v>
      </c>
      <c r="E75" s="29">
        <v>24525126</v>
      </c>
      <c r="F75" s="29">
        <v>1743505</v>
      </c>
      <c r="G75" s="29">
        <v>1864116</v>
      </c>
      <c r="H75" s="29">
        <v>1438134</v>
      </c>
      <c r="I75" s="29">
        <v>5045755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5045755</v>
      </c>
      <c r="W75" s="29">
        <v>6131282</v>
      </c>
      <c r="X75" s="29"/>
      <c r="Y75" s="28"/>
      <c r="Z75" s="30">
        <v>24525126</v>
      </c>
    </row>
    <row r="76" spans="1:26" ht="13.5" hidden="1">
      <c r="A76" s="41" t="s">
        <v>111</v>
      </c>
      <c r="B76" s="31">
        <v>939203531</v>
      </c>
      <c r="C76" s="31"/>
      <c r="D76" s="32">
        <v>1032238236</v>
      </c>
      <c r="E76" s="33">
        <v>1032238236</v>
      </c>
      <c r="F76" s="33">
        <v>72950597</v>
      </c>
      <c r="G76" s="33">
        <v>78907072</v>
      </c>
      <c r="H76" s="33">
        <v>102855678</v>
      </c>
      <c r="I76" s="33">
        <v>254713347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254713347</v>
      </c>
      <c r="W76" s="33">
        <v>246845953</v>
      </c>
      <c r="X76" s="33"/>
      <c r="Y76" s="32"/>
      <c r="Z76" s="34">
        <v>1032238236</v>
      </c>
    </row>
    <row r="77" spans="1:26" ht="13.5" hidden="1">
      <c r="A77" s="36" t="s">
        <v>31</v>
      </c>
      <c r="B77" s="18">
        <v>274316960</v>
      </c>
      <c r="C77" s="18"/>
      <c r="D77" s="19">
        <v>313814088</v>
      </c>
      <c r="E77" s="20">
        <v>313814088</v>
      </c>
      <c r="F77" s="20">
        <v>66917933</v>
      </c>
      <c r="G77" s="20">
        <v>73300084</v>
      </c>
      <c r="H77" s="20">
        <v>97469353</v>
      </c>
      <c r="I77" s="20">
        <v>237687370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237687370</v>
      </c>
      <c r="W77" s="20">
        <v>71702135</v>
      </c>
      <c r="X77" s="20"/>
      <c r="Y77" s="19"/>
      <c r="Z77" s="22">
        <v>313814088</v>
      </c>
    </row>
    <row r="78" spans="1:26" ht="13.5" hidden="1">
      <c r="A78" s="37" t="s">
        <v>32</v>
      </c>
      <c r="B78" s="18">
        <v>643307094</v>
      </c>
      <c r="C78" s="18"/>
      <c r="D78" s="19">
        <v>696560508</v>
      </c>
      <c r="E78" s="20">
        <v>696560508</v>
      </c>
      <c r="F78" s="20">
        <v>6032664</v>
      </c>
      <c r="G78" s="20">
        <v>5606988</v>
      </c>
      <c r="H78" s="20">
        <v>5386325</v>
      </c>
      <c r="I78" s="20">
        <v>17025977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17025977</v>
      </c>
      <c r="W78" s="20">
        <v>170577385</v>
      </c>
      <c r="X78" s="20"/>
      <c r="Y78" s="19"/>
      <c r="Z78" s="22">
        <v>696560508</v>
      </c>
    </row>
    <row r="79" spans="1:26" ht="13.5" hidden="1">
      <c r="A79" s="38" t="s">
        <v>104</v>
      </c>
      <c r="B79" s="18">
        <v>543808308</v>
      </c>
      <c r="C79" s="18"/>
      <c r="D79" s="19">
        <v>581071376</v>
      </c>
      <c r="E79" s="20">
        <v>581071376</v>
      </c>
      <c r="F79" s="20">
        <v>6031660</v>
      </c>
      <c r="G79" s="20">
        <v>5606856</v>
      </c>
      <c r="H79" s="20">
        <v>5386207</v>
      </c>
      <c r="I79" s="20">
        <v>17024723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17024723</v>
      </c>
      <c r="W79" s="20">
        <v>144102417</v>
      </c>
      <c r="X79" s="20"/>
      <c r="Y79" s="19"/>
      <c r="Z79" s="22">
        <v>581071376</v>
      </c>
    </row>
    <row r="80" spans="1:26" ht="13.5" hidden="1">
      <c r="A80" s="38" t="s">
        <v>105</v>
      </c>
      <c r="B80" s="18">
        <v>25335347</v>
      </c>
      <c r="C80" s="18"/>
      <c r="D80" s="19">
        <v>31791857</v>
      </c>
      <c r="E80" s="20">
        <v>31791857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7363224</v>
      </c>
      <c r="X80" s="20"/>
      <c r="Y80" s="19"/>
      <c r="Z80" s="22">
        <v>31791857</v>
      </c>
    </row>
    <row r="81" spans="1:26" ht="13.5" hidden="1">
      <c r="A81" s="38" t="s">
        <v>106</v>
      </c>
      <c r="B81" s="18">
        <v>15134173</v>
      </c>
      <c r="C81" s="18"/>
      <c r="D81" s="19">
        <v>17493796</v>
      </c>
      <c r="E81" s="20">
        <v>17493796</v>
      </c>
      <c r="F81" s="20">
        <v>1004</v>
      </c>
      <c r="G81" s="20">
        <v>132</v>
      </c>
      <c r="H81" s="20">
        <v>118</v>
      </c>
      <c r="I81" s="20">
        <v>1254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1254</v>
      </c>
      <c r="W81" s="20">
        <v>4369478</v>
      </c>
      <c r="X81" s="20"/>
      <c r="Y81" s="19"/>
      <c r="Z81" s="22">
        <v>17493796</v>
      </c>
    </row>
    <row r="82" spans="1:26" ht="13.5" hidden="1">
      <c r="A82" s="38" t="s">
        <v>107</v>
      </c>
      <c r="B82" s="18">
        <v>59029266</v>
      </c>
      <c r="C82" s="18"/>
      <c r="D82" s="19">
        <v>66203479</v>
      </c>
      <c r="E82" s="20">
        <v>66203479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14742266</v>
      </c>
      <c r="X82" s="20"/>
      <c r="Y82" s="19"/>
      <c r="Z82" s="22">
        <v>66203479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>
        <v>21579477</v>
      </c>
      <c r="C84" s="27"/>
      <c r="D84" s="28">
        <v>21863640</v>
      </c>
      <c r="E84" s="29">
        <v>21863640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4566433</v>
      </c>
      <c r="X84" s="29"/>
      <c r="Y84" s="28"/>
      <c r="Z84" s="30">
        <v>21863640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20574442</v>
      </c>
      <c r="C5" s="18">
        <v>0</v>
      </c>
      <c r="D5" s="58">
        <v>23569187</v>
      </c>
      <c r="E5" s="59">
        <v>23569187</v>
      </c>
      <c r="F5" s="59">
        <v>1781608</v>
      </c>
      <c r="G5" s="59">
        <v>1535128</v>
      </c>
      <c r="H5" s="59">
        <v>1597693</v>
      </c>
      <c r="I5" s="59">
        <v>4914429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4914429</v>
      </c>
      <c r="W5" s="59">
        <v>5892297</v>
      </c>
      <c r="X5" s="59">
        <v>-977868</v>
      </c>
      <c r="Y5" s="60">
        <v>-16.6</v>
      </c>
      <c r="Z5" s="61">
        <v>23569187</v>
      </c>
    </row>
    <row r="6" spans="1:26" ht="13.5">
      <c r="A6" s="57" t="s">
        <v>32</v>
      </c>
      <c r="B6" s="18">
        <v>99946952</v>
      </c>
      <c r="C6" s="18">
        <v>0</v>
      </c>
      <c r="D6" s="58">
        <v>122821856</v>
      </c>
      <c r="E6" s="59">
        <v>122821856</v>
      </c>
      <c r="F6" s="59">
        <v>10169169</v>
      </c>
      <c r="G6" s="59">
        <v>9298433</v>
      </c>
      <c r="H6" s="59">
        <v>8877797</v>
      </c>
      <c r="I6" s="59">
        <v>28345399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28345399</v>
      </c>
      <c r="W6" s="59">
        <v>30705464</v>
      </c>
      <c r="X6" s="59">
        <v>-2360065</v>
      </c>
      <c r="Y6" s="60">
        <v>-7.69</v>
      </c>
      <c r="Z6" s="61">
        <v>122821856</v>
      </c>
    </row>
    <row r="7" spans="1:26" ht="13.5">
      <c r="A7" s="57" t="s">
        <v>33</v>
      </c>
      <c r="B7" s="18">
        <v>560779</v>
      </c>
      <c r="C7" s="18">
        <v>0</v>
      </c>
      <c r="D7" s="58">
        <v>500000</v>
      </c>
      <c r="E7" s="59">
        <v>500000</v>
      </c>
      <c r="F7" s="59">
        <v>11823</v>
      </c>
      <c r="G7" s="59">
        <v>7932</v>
      </c>
      <c r="H7" s="59">
        <v>5172</v>
      </c>
      <c r="I7" s="59">
        <v>24927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24927</v>
      </c>
      <c r="W7" s="59">
        <v>125000</v>
      </c>
      <c r="X7" s="59">
        <v>-100073</v>
      </c>
      <c r="Y7" s="60">
        <v>-80.06</v>
      </c>
      <c r="Z7" s="61">
        <v>500000</v>
      </c>
    </row>
    <row r="8" spans="1:26" ht="13.5">
      <c r="A8" s="57" t="s">
        <v>34</v>
      </c>
      <c r="B8" s="18">
        <v>47164813</v>
      </c>
      <c r="C8" s="18">
        <v>0</v>
      </c>
      <c r="D8" s="58">
        <v>50003000</v>
      </c>
      <c r="E8" s="59">
        <v>50003000</v>
      </c>
      <c r="F8" s="59">
        <v>18185000</v>
      </c>
      <c r="G8" s="59">
        <v>0</v>
      </c>
      <c r="H8" s="59">
        <v>0</v>
      </c>
      <c r="I8" s="59">
        <v>18185000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18185000</v>
      </c>
      <c r="W8" s="59">
        <v>12500750</v>
      </c>
      <c r="X8" s="59">
        <v>5684250</v>
      </c>
      <c r="Y8" s="60">
        <v>45.47</v>
      </c>
      <c r="Z8" s="61">
        <v>50003000</v>
      </c>
    </row>
    <row r="9" spans="1:26" ht="13.5">
      <c r="A9" s="57" t="s">
        <v>35</v>
      </c>
      <c r="B9" s="18">
        <v>14779484</v>
      </c>
      <c r="C9" s="18">
        <v>0</v>
      </c>
      <c r="D9" s="58">
        <v>17439269</v>
      </c>
      <c r="E9" s="59">
        <v>17439269</v>
      </c>
      <c r="F9" s="59">
        <v>759176</v>
      </c>
      <c r="G9" s="59">
        <v>827797</v>
      </c>
      <c r="H9" s="59">
        <v>1348108</v>
      </c>
      <c r="I9" s="59">
        <v>2935081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2935081</v>
      </c>
      <c r="W9" s="59">
        <v>4359817</v>
      </c>
      <c r="X9" s="59">
        <v>-1424736</v>
      </c>
      <c r="Y9" s="60">
        <v>-32.68</v>
      </c>
      <c r="Z9" s="61">
        <v>17439269</v>
      </c>
    </row>
    <row r="10" spans="1:26" ht="25.5">
      <c r="A10" s="62" t="s">
        <v>96</v>
      </c>
      <c r="B10" s="63">
        <f>SUM(B5:B9)</f>
        <v>183026470</v>
      </c>
      <c r="C10" s="63">
        <f>SUM(C5:C9)</f>
        <v>0</v>
      </c>
      <c r="D10" s="64">
        <f aca="true" t="shared" si="0" ref="D10:Z10">SUM(D5:D9)</f>
        <v>214333312</v>
      </c>
      <c r="E10" s="65">
        <f t="shared" si="0"/>
        <v>214333312</v>
      </c>
      <c r="F10" s="65">
        <f t="shared" si="0"/>
        <v>30906776</v>
      </c>
      <c r="G10" s="65">
        <f t="shared" si="0"/>
        <v>11669290</v>
      </c>
      <c r="H10" s="65">
        <f t="shared" si="0"/>
        <v>11828770</v>
      </c>
      <c r="I10" s="65">
        <f t="shared" si="0"/>
        <v>54404836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54404836</v>
      </c>
      <c r="W10" s="65">
        <f t="shared" si="0"/>
        <v>53583328</v>
      </c>
      <c r="X10" s="65">
        <f t="shared" si="0"/>
        <v>821508</v>
      </c>
      <c r="Y10" s="66">
        <f>+IF(W10&lt;&gt;0,(X10/W10)*100,0)</f>
        <v>1.5331410546205715</v>
      </c>
      <c r="Z10" s="67">
        <f t="shared" si="0"/>
        <v>214333312</v>
      </c>
    </row>
    <row r="11" spans="1:26" ht="13.5">
      <c r="A11" s="57" t="s">
        <v>36</v>
      </c>
      <c r="B11" s="18">
        <v>63734601</v>
      </c>
      <c r="C11" s="18">
        <v>0</v>
      </c>
      <c r="D11" s="58">
        <v>74343000</v>
      </c>
      <c r="E11" s="59">
        <v>74343000</v>
      </c>
      <c r="F11" s="59">
        <v>5503814</v>
      </c>
      <c r="G11" s="59">
        <v>5491284</v>
      </c>
      <c r="H11" s="59">
        <v>5745592</v>
      </c>
      <c r="I11" s="59">
        <v>16740690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16740690</v>
      </c>
      <c r="W11" s="59">
        <v>18585750</v>
      </c>
      <c r="X11" s="59">
        <v>-1845060</v>
      </c>
      <c r="Y11" s="60">
        <v>-9.93</v>
      </c>
      <c r="Z11" s="61">
        <v>74343000</v>
      </c>
    </row>
    <row r="12" spans="1:26" ht="13.5">
      <c r="A12" s="57" t="s">
        <v>37</v>
      </c>
      <c r="B12" s="18">
        <v>4910363</v>
      </c>
      <c r="C12" s="18">
        <v>0</v>
      </c>
      <c r="D12" s="58">
        <v>5650999</v>
      </c>
      <c r="E12" s="59">
        <v>5650999</v>
      </c>
      <c r="F12" s="59">
        <v>553290</v>
      </c>
      <c r="G12" s="59">
        <v>432249</v>
      </c>
      <c r="H12" s="59">
        <v>432249</v>
      </c>
      <c r="I12" s="59">
        <v>1417788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1417788</v>
      </c>
      <c r="W12" s="59">
        <v>1412750</v>
      </c>
      <c r="X12" s="59">
        <v>5038</v>
      </c>
      <c r="Y12" s="60">
        <v>0.36</v>
      </c>
      <c r="Z12" s="61">
        <v>5650999</v>
      </c>
    </row>
    <row r="13" spans="1:26" ht="13.5">
      <c r="A13" s="57" t="s">
        <v>97</v>
      </c>
      <c r="B13" s="18">
        <v>25441366</v>
      </c>
      <c r="C13" s="18">
        <v>0</v>
      </c>
      <c r="D13" s="58">
        <v>25000000</v>
      </c>
      <c r="E13" s="59">
        <v>25000000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6250000</v>
      </c>
      <c r="X13" s="59">
        <v>-6250000</v>
      </c>
      <c r="Y13" s="60">
        <v>-100</v>
      </c>
      <c r="Z13" s="61">
        <v>25000000</v>
      </c>
    </row>
    <row r="14" spans="1:26" ht="13.5">
      <c r="A14" s="57" t="s">
        <v>38</v>
      </c>
      <c r="B14" s="18">
        <v>763334</v>
      </c>
      <c r="C14" s="18">
        <v>0</v>
      </c>
      <c r="D14" s="58">
        <v>807000</v>
      </c>
      <c r="E14" s="59">
        <v>807000</v>
      </c>
      <c r="F14" s="59">
        <v>42873</v>
      </c>
      <c r="G14" s="59">
        <v>-24022</v>
      </c>
      <c r="H14" s="59">
        <v>145</v>
      </c>
      <c r="I14" s="59">
        <v>18996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18996</v>
      </c>
      <c r="W14" s="59">
        <v>201750</v>
      </c>
      <c r="X14" s="59">
        <v>-182754</v>
      </c>
      <c r="Y14" s="60">
        <v>-90.58</v>
      </c>
      <c r="Z14" s="61">
        <v>807000</v>
      </c>
    </row>
    <row r="15" spans="1:26" ht="13.5">
      <c r="A15" s="57" t="s">
        <v>39</v>
      </c>
      <c r="B15" s="18">
        <v>60127529</v>
      </c>
      <c r="C15" s="18">
        <v>0</v>
      </c>
      <c r="D15" s="58">
        <v>72692000</v>
      </c>
      <c r="E15" s="59">
        <v>72692000</v>
      </c>
      <c r="F15" s="59">
        <v>14731863</v>
      </c>
      <c r="G15" s="59">
        <v>830096</v>
      </c>
      <c r="H15" s="59">
        <v>4510530</v>
      </c>
      <c r="I15" s="59">
        <v>20072489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20072489</v>
      </c>
      <c r="W15" s="59">
        <v>18173000</v>
      </c>
      <c r="X15" s="59">
        <v>1899489</v>
      </c>
      <c r="Y15" s="60">
        <v>10.45</v>
      </c>
      <c r="Z15" s="61">
        <v>72692000</v>
      </c>
    </row>
    <row r="16" spans="1:26" ht="13.5">
      <c r="A16" s="68" t="s">
        <v>40</v>
      </c>
      <c r="B16" s="18">
        <v>0</v>
      </c>
      <c r="C16" s="18">
        <v>0</v>
      </c>
      <c r="D16" s="58">
        <v>4451000</v>
      </c>
      <c r="E16" s="59">
        <v>4451000</v>
      </c>
      <c r="F16" s="59">
        <v>0</v>
      </c>
      <c r="G16" s="59">
        <v>289418</v>
      </c>
      <c r="H16" s="59">
        <v>532396</v>
      </c>
      <c r="I16" s="59">
        <v>821814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821814</v>
      </c>
      <c r="W16" s="59">
        <v>1112750</v>
      </c>
      <c r="X16" s="59">
        <v>-290936</v>
      </c>
      <c r="Y16" s="60">
        <v>-26.15</v>
      </c>
      <c r="Z16" s="61">
        <v>4451000</v>
      </c>
    </row>
    <row r="17" spans="1:26" ht="13.5">
      <c r="A17" s="57" t="s">
        <v>41</v>
      </c>
      <c r="B17" s="18">
        <v>70568874</v>
      </c>
      <c r="C17" s="18">
        <v>0</v>
      </c>
      <c r="D17" s="58">
        <v>73241500</v>
      </c>
      <c r="E17" s="59">
        <v>73241500</v>
      </c>
      <c r="F17" s="59">
        <v>1467209</v>
      </c>
      <c r="G17" s="59">
        <v>2947302</v>
      </c>
      <c r="H17" s="59">
        <v>1282985</v>
      </c>
      <c r="I17" s="59">
        <v>5697496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5697496</v>
      </c>
      <c r="W17" s="59">
        <v>18310375</v>
      </c>
      <c r="X17" s="59">
        <v>-12612879</v>
      </c>
      <c r="Y17" s="60">
        <v>-68.88</v>
      </c>
      <c r="Z17" s="61">
        <v>73241500</v>
      </c>
    </row>
    <row r="18" spans="1:26" ht="13.5">
      <c r="A18" s="69" t="s">
        <v>42</v>
      </c>
      <c r="B18" s="70">
        <f>SUM(B11:B17)</f>
        <v>225546067</v>
      </c>
      <c r="C18" s="70">
        <f>SUM(C11:C17)</f>
        <v>0</v>
      </c>
      <c r="D18" s="71">
        <f aca="true" t="shared" si="1" ref="D18:Z18">SUM(D11:D17)</f>
        <v>256185499</v>
      </c>
      <c r="E18" s="72">
        <f t="shared" si="1"/>
        <v>256185499</v>
      </c>
      <c r="F18" s="72">
        <f t="shared" si="1"/>
        <v>22299049</v>
      </c>
      <c r="G18" s="72">
        <f t="shared" si="1"/>
        <v>9966327</v>
      </c>
      <c r="H18" s="72">
        <f t="shared" si="1"/>
        <v>12503897</v>
      </c>
      <c r="I18" s="72">
        <f t="shared" si="1"/>
        <v>44769273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44769273</v>
      </c>
      <c r="W18" s="72">
        <f t="shared" si="1"/>
        <v>64046375</v>
      </c>
      <c r="X18" s="72">
        <f t="shared" si="1"/>
        <v>-19277102</v>
      </c>
      <c r="Y18" s="66">
        <f>+IF(W18&lt;&gt;0,(X18/W18)*100,0)</f>
        <v>-30.098662102265738</v>
      </c>
      <c r="Z18" s="73">
        <f t="shared" si="1"/>
        <v>256185499</v>
      </c>
    </row>
    <row r="19" spans="1:26" ht="13.5">
      <c r="A19" s="69" t="s">
        <v>43</v>
      </c>
      <c r="B19" s="74">
        <f>+B10-B18</f>
        <v>-42519597</v>
      </c>
      <c r="C19" s="74">
        <f>+C10-C18</f>
        <v>0</v>
      </c>
      <c r="D19" s="75">
        <f aca="true" t="shared" si="2" ref="D19:Z19">+D10-D18</f>
        <v>-41852187</v>
      </c>
      <c r="E19" s="76">
        <f t="shared" si="2"/>
        <v>-41852187</v>
      </c>
      <c r="F19" s="76">
        <f t="shared" si="2"/>
        <v>8607727</v>
      </c>
      <c r="G19" s="76">
        <f t="shared" si="2"/>
        <v>1702963</v>
      </c>
      <c r="H19" s="76">
        <f t="shared" si="2"/>
        <v>-675127</v>
      </c>
      <c r="I19" s="76">
        <f t="shared" si="2"/>
        <v>9635563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9635563</v>
      </c>
      <c r="W19" s="76">
        <f>IF(E10=E18,0,W10-W18)</f>
        <v>-10463047</v>
      </c>
      <c r="X19" s="76">
        <f t="shared" si="2"/>
        <v>20098610</v>
      </c>
      <c r="Y19" s="77">
        <f>+IF(W19&lt;&gt;0,(X19/W19)*100,0)</f>
        <v>-192.09136688385325</v>
      </c>
      <c r="Z19" s="78">
        <f t="shared" si="2"/>
        <v>-41852187</v>
      </c>
    </row>
    <row r="20" spans="1:26" ht="13.5">
      <c r="A20" s="57" t="s">
        <v>44</v>
      </c>
      <c r="B20" s="18">
        <v>33228543</v>
      </c>
      <c r="C20" s="18">
        <v>0</v>
      </c>
      <c r="D20" s="58">
        <v>63753000</v>
      </c>
      <c r="E20" s="59">
        <v>63753000</v>
      </c>
      <c r="F20" s="59">
        <v>0</v>
      </c>
      <c r="G20" s="59">
        <v>12600</v>
      </c>
      <c r="H20" s="59">
        <v>0</v>
      </c>
      <c r="I20" s="59">
        <v>12600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12600</v>
      </c>
      <c r="W20" s="59">
        <v>15938250</v>
      </c>
      <c r="X20" s="59">
        <v>-15925650</v>
      </c>
      <c r="Y20" s="60">
        <v>-99.92</v>
      </c>
      <c r="Z20" s="61">
        <v>63753000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-9291054</v>
      </c>
      <c r="C22" s="85">
        <f>SUM(C19:C21)</f>
        <v>0</v>
      </c>
      <c r="D22" s="86">
        <f aca="true" t="shared" si="3" ref="D22:Z22">SUM(D19:D21)</f>
        <v>21900813</v>
      </c>
      <c r="E22" s="87">
        <f t="shared" si="3"/>
        <v>21900813</v>
      </c>
      <c r="F22" s="87">
        <f t="shared" si="3"/>
        <v>8607727</v>
      </c>
      <c r="G22" s="87">
        <f t="shared" si="3"/>
        <v>1715563</v>
      </c>
      <c r="H22" s="87">
        <f t="shared" si="3"/>
        <v>-675127</v>
      </c>
      <c r="I22" s="87">
        <f t="shared" si="3"/>
        <v>9648163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9648163</v>
      </c>
      <c r="W22" s="87">
        <f t="shared" si="3"/>
        <v>5475203</v>
      </c>
      <c r="X22" s="87">
        <f t="shared" si="3"/>
        <v>4172960</v>
      </c>
      <c r="Y22" s="88">
        <f>+IF(W22&lt;&gt;0,(X22/W22)*100,0)</f>
        <v>76.21562159430437</v>
      </c>
      <c r="Z22" s="89">
        <f t="shared" si="3"/>
        <v>21900813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-9291054</v>
      </c>
      <c r="C24" s="74">
        <f>SUM(C22:C23)</f>
        <v>0</v>
      </c>
      <c r="D24" s="75">
        <f aca="true" t="shared" si="4" ref="D24:Z24">SUM(D22:D23)</f>
        <v>21900813</v>
      </c>
      <c r="E24" s="76">
        <f t="shared" si="4"/>
        <v>21900813</v>
      </c>
      <c r="F24" s="76">
        <f t="shared" si="4"/>
        <v>8607727</v>
      </c>
      <c r="G24" s="76">
        <f t="shared" si="4"/>
        <v>1715563</v>
      </c>
      <c r="H24" s="76">
        <f t="shared" si="4"/>
        <v>-675127</v>
      </c>
      <c r="I24" s="76">
        <f t="shared" si="4"/>
        <v>9648163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9648163</v>
      </c>
      <c r="W24" s="76">
        <f t="shared" si="4"/>
        <v>5475203</v>
      </c>
      <c r="X24" s="76">
        <f t="shared" si="4"/>
        <v>4172960</v>
      </c>
      <c r="Y24" s="77">
        <f>+IF(W24&lt;&gt;0,(X24/W24)*100,0)</f>
        <v>76.21562159430437</v>
      </c>
      <c r="Z24" s="78">
        <f t="shared" si="4"/>
        <v>21900813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70537140</v>
      </c>
      <c r="E27" s="99">
        <v>70537140</v>
      </c>
      <c r="F27" s="99">
        <v>1200775</v>
      </c>
      <c r="G27" s="99">
        <v>5892932</v>
      </c>
      <c r="H27" s="99">
        <v>186359</v>
      </c>
      <c r="I27" s="99">
        <v>7280066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7280066</v>
      </c>
      <c r="W27" s="99">
        <v>17634285</v>
      </c>
      <c r="X27" s="99">
        <v>-10354219</v>
      </c>
      <c r="Y27" s="100">
        <v>-58.72</v>
      </c>
      <c r="Z27" s="101">
        <v>70537140</v>
      </c>
    </row>
    <row r="28" spans="1:26" ht="13.5">
      <c r="A28" s="102" t="s">
        <v>44</v>
      </c>
      <c r="B28" s="18">
        <v>0</v>
      </c>
      <c r="C28" s="18">
        <v>0</v>
      </c>
      <c r="D28" s="58">
        <v>70537140</v>
      </c>
      <c r="E28" s="59">
        <v>70537140</v>
      </c>
      <c r="F28" s="59">
        <v>1188665</v>
      </c>
      <c r="G28" s="59">
        <v>5881749</v>
      </c>
      <c r="H28" s="59">
        <v>186359</v>
      </c>
      <c r="I28" s="59">
        <v>7256773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7256773</v>
      </c>
      <c r="W28" s="59">
        <v>17634285</v>
      </c>
      <c r="X28" s="59">
        <v>-10377512</v>
      </c>
      <c r="Y28" s="60">
        <v>-58.85</v>
      </c>
      <c r="Z28" s="61">
        <v>70537140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12110</v>
      </c>
      <c r="G31" s="59">
        <v>11183</v>
      </c>
      <c r="H31" s="59">
        <v>0</v>
      </c>
      <c r="I31" s="59">
        <v>23293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23293</v>
      </c>
      <c r="W31" s="59">
        <v>0</v>
      </c>
      <c r="X31" s="59">
        <v>23293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70537140</v>
      </c>
      <c r="E32" s="99">
        <f t="shared" si="5"/>
        <v>70537140</v>
      </c>
      <c r="F32" s="99">
        <f t="shared" si="5"/>
        <v>1200775</v>
      </c>
      <c r="G32" s="99">
        <f t="shared" si="5"/>
        <v>5892932</v>
      </c>
      <c r="H32" s="99">
        <f t="shared" si="5"/>
        <v>186359</v>
      </c>
      <c r="I32" s="99">
        <f t="shared" si="5"/>
        <v>7280066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7280066</v>
      </c>
      <c r="W32" s="99">
        <f t="shared" si="5"/>
        <v>17634285</v>
      </c>
      <c r="X32" s="99">
        <f t="shared" si="5"/>
        <v>-10354219</v>
      </c>
      <c r="Y32" s="100">
        <f>+IF(W32&lt;&gt;0,(X32/W32)*100,0)</f>
        <v>-58.71640953971199</v>
      </c>
      <c r="Z32" s="101">
        <f t="shared" si="5"/>
        <v>70537140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42801277</v>
      </c>
      <c r="C35" s="18">
        <v>0</v>
      </c>
      <c r="D35" s="58">
        <v>38349960</v>
      </c>
      <c r="E35" s="59">
        <v>38349960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9587490</v>
      </c>
      <c r="X35" s="59">
        <v>-9587490</v>
      </c>
      <c r="Y35" s="60">
        <v>-100</v>
      </c>
      <c r="Z35" s="61">
        <v>38349960</v>
      </c>
    </row>
    <row r="36" spans="1:26" ht="13.5">
      <c r="A36" s="57" t="s">
        <v>53</v>
      </c>
      <c r="B36" s="18">
        <v>801993435</v>
      </c>
      <c r="C36" s="18">
        <v>0</v>
      </c>
      <c r="D36" s="58">
        <v>809387163</v>
      </c>
      <c r="E36" s="59">
        <v>809387163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202346791</v>
      </c>
      <c r="X36" s="59">
        <v>-202346791</v>
      </c>
      <c r="Y36" s="60">
        <v>-100</v>
      </c>
      <c r="Z36" s="61">
        <v>809387163</v>
      </c>
    </row>
    <row r="37" spans="1:26" ht="13.5">
      <c r="A37" s="57" t="s">
        <v>54</v>
      </c>
      <c r="B37" s="18">
        <v>60184160</v>
      </c>
      <c r="C37" s="18">
        <v>0</v>
      </c>
      <c r="D37" s="58">
        <v>16219013</v>
      </c>
      <c r="E37" s="59">
        <v>16219013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4054753</v>
      </c>
      <c r="X37" s="59">
        <v>-4054753</v>
      </c>
      <c r="Y37" s="60">
        <v>-100</v>
      </c>
      <c r="Z37" s="61">
        <v>16219013</v>
      </c>
    </row>
    <row r="38" spans="1:26" ht="13.5">
      <c r="A38" s="57" t="s">
        <v>55</v>
      </c>
      <c r="B38" s="18">
        <v>27717587</v>
      </c>
      <c r="C38" s="18">
        <v>0</v>
      </c>
      <c r="D38" s="58">
        <v>19100252</v>
      </c>
      <c r="E38" s="59">
        <v>19100252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4775063</v>
      </c>
      <c r="X38" s="59">
        <v>-4775063</v>
      </c>
      <c r="Y38" s="60">
        <v>-100</v>
      </c>
      <c r="Z38" s="61">
        <v>19100252</v>
      </c>
    </row>
    <row r="39" spans="1:26" ht="13.5">
      <c r="A39" s="57" t="s">
        <v>56</v>
      </c>
      <c r="B39" s="18">
        <v>756892965</v>
      </c>
      <c r="C39" s="18">
        <v>0</v>
      </c>
      <c r="D39" s="58">
        <v>812417858</v>
      </c>
      <c r="E39" s="59">
        <v>812417858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203104465</v>
      </c>
      <c r="X39" s="59">
        <v>-203104465</v>
      </c>
      <c r="Y39" s="60">
        <v>-100</v>
      </c>
      <c r="Z39" s="61">
        <v>812417858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31754872</v>
      </c>
      <c r="C42" s="18">
        <v>0</v>
      </c>
      <c r="D42" s="58">
        <v>39329986</v>
      </c>
      <c r="E42" s="59">
        <v>39329986</v>
      </c>
      <c r="F42" s="59">
        <v>2473370</v>
      </c>
      <c r="G42" s="59">
        <v>629938</v>
      </c>
      <c r="H42" s="59">
        <v>-1706590</v>
      </c>
      <c r="I42" s="59">
        <v>1396718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1396718</v>
      </c>
      <c r="W42" s="59">
        <v>9831743</v>
      </c>
      <c r="X42" s="59">
        <v>-8435025</v>
      </c>
      <c r="Y42" s="60">
        <v>-85.79</v>
      </c>
      <c r="Z42" s="61">
        <v>39329986</v>
      </c>
    </row>
    <row r="43" spans="1:26" ht="13.5">
      <c r="A43" s="57" t="s">
        <v>59</v>
      </c>
      <c r="B43" s="18">
        <v>-34686251</v>
      </c>
      <c r="C43" s="18">
        <v>0</v>
      </c>
      <c r="D43" s="58">
        <v>-63248000</v>
      </c>
      <c r="E43" s="59">
        <v>-63248000</v>
      </c>
      <c r="F43" s="59">
        <v>0</v>
      </c>
      <c r="G43" s="59">
        <v>0</v>
      </c>
      <c r="H43" s="59">
        <v>-186359</v>
      </c>
      <c r="I43" s="59">
        <v>-186359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-186359</v>
      </c>
      <c r="W43" s="59">
        <v>-15811999</v>
      </c>
      <c r="X43" s="59">
        <v>15625640</v>
      </c>
      <c r="Y43" s="60">
        <v>-98.82</v>
      </c>
      <c r="Z43" s="61">
        <v>-63248000</v>
      </c>
    </row>
    <row r="44" spans="1:26" ht="13.5">
      <c r="A44" s="57" t="s">
        <v>60</v>
      </c>
      <c r="B44" s="18">
        <v>-760535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6827507</v>
      </c>
      <c r="C45" s="21">
        <v>0</v>
      </c>
      <c r="D45" s="98">
        <v>-55427014</v>
      </c>
      <c r="E45" s="99">
        <v>-55427014</v>
      </c>
      <c r="F45" s="99">
        <v>2877097</v>
      </c>
      <c r="G45" s="99">
        <v>3507035</v>
      </c>
      <c r="H45" s="99">
        <v>1614086</v>
      </c>
      <c r="I45" s="99">
        <v>1614086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1614086</v>
      </c>
      <c r="W45" s="99">
        <v>-37489256</v>
      </c>
      <c r="X45" s="99">
        <v>39103342</v>
      </c>
      <c r="Y45" s="100">
        <v>-104.31</v>
      </c>
      <c r="Z45" s="101">
        <v>-55427014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4375413</v>
      </c>
      <c r="C49" s="51">
        <v>0</v>
      </c>
      <c r="D49" s="128">
        <v>3226220</v>
      </c>
      <c r="E49" s="53">
        <v>4339032</v>
      </c>
      <c r="F49" s="53">
        <v>0</v>
      </c>
      <c r="G49" s="53">
        <v>0</v>
      </c>
      <c r="H49" s="53">
        <v>0</v>
      </c>
      <c r="I49" s="53">
        <v>2367650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1727676</v>
      </c>
      <c r="W49" s="53">
        <v>2370729</v>
      </c>
      <c r="X49" s="53">
        <v>12736344</v>
      </c>
      <c r="Y49" s="53">
        <v>51819414</v>
      </c>
      <c r="Z49" s="129">
        <v>82962478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7823250</v>
      </c>
      <c r="C51" s="51">
        <v>0</v>
      </c>
      <c r="D51" s="128">
        <v>1347771</v>
      </c>
      <c r="E51" s="53">
        <v>1312321</v>
      </c>
      <c r="F51" s="53">
        <v>0</v>
      </c>
      <c r="G51" s="53">
        <v>0</v>
      </c>
      <c r="H51" s="53">
        <v>0</v>
      </c>
      <c r="I51" s="53">
        <v>3077825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1472647</v>
      </c>
      <c r="W51" s="53">
        <v>594250</v>
      </c>
      <c r="X51" s="53">
        <v>0</v>
      </c>
      <c r="Y51" s="53">
        <v>0</v>
      </c>
      <c r="Z51" s="129">
        <v>15628064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96.7082609888041</v>
      </c>
      <c r="C58" s="5">
        <f>IF(C67=0,0,+(C76/C67)*100)</f>
        <v>0</v>
      </c>
      <c r="D58" s="6">
        <f aca="true" t="shared" si="6" ref="D58:Z58">IF(D67=0,0,+(D76/D67)*100)</f>
        <v>86.34826139272865</v>
      </c>
      <c r="E58" s="7">
        <f t="shared" si="6"/>
        <v>86.34826139272865</v>
      </c>
      <c r="F58" s="7">
        <f t="shared" si="6"/>
        <v>57.56813632189912</v>
      </c>
      <c r="G58" s="7">
        <f t="shared" si="6"/>
        <v>84.99472708014376</v>
      </c>
      <c r="H58" s="7">
        <f t="shared" si="6"/>
        <v>87.95421778294293</v>
      </c>
      <c r="I58" s="7">
        <f t="shared" si="6"/>
        <v>76.10032052538058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76.10032052538058</v>
      </c>
      <c r="W58" s="7">
        <f t="shared" si="6"/>
        <v>86.3482564781195</v>
      </c>
      <c r="X58" s="7">
        <f t="shared" si="6"/>
        <v>0</v>
      </c>
      <c r="Y58" s="7">
        <f t="shared" si="6"/>
        <v>0</v>
      </c>
      <c r="Z58" s="8">
        <f t="shared" si="6"/>
        <v>86.34826139272865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92.11099220350705</v>
      </c>
      <c r="E59" s="10">
        <f t="shared" si="7"/>
        <v>92.11099220350705</v>
      </c>
      <c r="F59" s="10">
        <f t="shared" si="7"/>
        <v>77.63559660710997</v>
      </c>
      <c r="G59" s="10">
        <f t="shared" si="7"/>
        <v>85.03531953035838</v>
      </c>
      <c r="H59" s="10">
        <f t="shared" si="7"/>
        <v>84.0271566565041</v>
      </c>
      <c r="I59" s="10">
        <f t="shared" si="7"/>
        <v>82.02497177189862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82.02497177189862</v>
      </c>
      <c r="W59" s="10">
        <f t="shared" si="7"/>
        <v>92.11098829539651</v>
      </c>
      <c r="X59" s="10">
        <f t="shared" si="7"/>
        <v>0</v>
      </c>
      <c r="Y59" s="10">
        <f t="shared" si="7"/>
        <v>0</v>
      </c>
      <c r="Z59" s="11">
        <f t="shared" si="7"/>
        <v>92.11099220350705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87.00000022797245</v>
      </c>
      <c r="E60" s="13">
        <f t="shared" si="7"/>
        <v>87.00000022797245</v>
      </c>
      <c r="F60" s="13">
        <f t="shared" si="7"/>
        <v>56.392483987629674</v>
      </c>
      <c r="G60" s="13">
        <f t="shared" si="7"/>
        <v>88.72464855099778</v>
      </c>
      <c r="H60" s="13">
        <f t="shared" si="7"/>
        <v>92.81079529076864</v>
      </c>
      <c r="I60" s="13">
        <f t="shared" si="7"/>
        <v>78.40497500141028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78.40497500141028</v>
      </c>
      <c r="W60" s="13">
        <f t="shared" si="7"/>
        <v>86.99999495203868</v>
      </c>
      <c r="X60" s="13">
        <f t="shared" si="7"/>
        <v>0</v>
      </c>
      <c r="Y60" s="13">
        <f t="shared" si="7"/>
        <v>0</v>
      </c>
      <c r="Z60" s="14">
        <f t="shared" si="7"/>
        <v>87.00000022797245</v>
      </c>
    </row>
    <row r="61" spans="1:26" ht="13.5">
      <c r="A61" s="38" t="s">
        <v>104</v>
      </c>
      <c r="B61" s="12">
        <f t="shared" si="7"/>
        <v>100</v>
      </c>
      <c r="C61" s="12">
        <f t="shared" si="7"/>
        <v>0</v>
      </c>
      <c r="D61" s="3">
        <f t="shared" si="7"/>
        <v>87.0000005931459</v>
      </c>
      <c r="E61" s="13">
        <f t="shared" si="7"/>
        <v>87.0000005931459</v>
      </c>
      <c r="F61" s="13">
        <f t="shared" si="7"/>
        <v>41.20114771314757</v>
      </c>
      <c r="G61" s="13">
        <f t="shared" si="7"/>
        <v>95.00639250017197</v>
      </c>
      <c r="H61" s="13">
        <f t="shared" si="7"/>
        <v>92.05301861375828</v>
      </c>
      <c r="I61" s="13">
        <f t="shared" si="7"/>
        <v>75.53549422666698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75.53549422666698</v>
      </c>
      <c r="W61" s="13">
        <f t="shared" si="7"/>
        <v>87.00000215187812</v>
      </c>
      <c r="X61" s="13">
        <f t="shared" si="7"/>
        <v>0</v>
      </c>
      <c r="Y61" s="13">
        <f t="shared" si="7"/>
        <v>0</v>
      </c>
      <c r="Z61" s="14">
        <f t="shared" si="7"/>
        <v>87.0000005931459</v>
      </c>
    </row>
    <row r="62" spans="1:26" ht="13.5">
      <c r="A62" s="38" t="s">
        <v>105</v>
      </c>
      <c r="B62" s="12">
        <f t="shared" si="7"/>
        <v>100</v>
      </c>
      <c r="C62" s="12">
        <f t="shared" si="7"/>
        <v>0</v>
      </c>
      <c r="D62" s="3">
        <f t="shared" si="7"/>
        <v>86.99999899797184</v>
      </c>
      <c r="E62" s="13">
        <f t="shared" si="7"/>
        <v>86.99999899797184</v>
      </c>
      <c r="F62" s="13">
        <f t="shared" si="7"/>
        <v>82.53690172461148</v>
      </c>
      <c r="G62" s="13">
        <f t="shared" si="7"/>
        <v>89.09648606060958</v>
      </c>
      <c r="H62" s="13">
        <f t="shared" si="7"/>
        <v>114.63003261046909</v>
      </c>
      <c r="I62" s="13">
        <f t="shared" si="7"/>
        <v>92.84556277774743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92.84556277774743</v>
      </c>
      <c r="W62" s="13">
        <f t="shared" si="7"/>
        <v>86.99998208137977</v>
      </c>
      <c r="X62" s="13">
        <f t="shared" si="7"/>
        <v>0</v>
      </c>
      <c r="Y62" s="13">
        <f t="shared" si="7"/>
        <v>0</v>
      </c>
      <c r="Z62" s="14">
        <f t="shared" si="7"/>
        <v>86.99999899797184</v>
      </c>
    </row>
    <row r="63" spans="1:26" ht="13.5">
      <c r="A63" s="38" t="s">
        <v>106</v>
      </c>
      <c r="B63" s="12">
        <f t="shared" si="7"/>
        <v>100</v>
      </c>
      <c r="C63" s="12">
        <f t="shared" si="7"/>
        <v>0</v>
      </c>
      <c r="D63" s="3">
        <f t="shared" si="7"/>
        <v>87.00000817564558</v>
      </c>
      <c r="E63" s="13">
        <f t="shared" si="7"/>
        <v>87.00000817564558</v>
      </c>
      <c r="F63" s="13">
        <f t="shared" si="7"/>
        <v>82.20437719880252</v>
      </c>
      <c r="G63" s="13">
        <f t="shared" si="7"/>
        <v>54.992614760317</v>
      </c>
      <c r="H63" s="13">
        <f t="shared" si="7"/>
        <v>80.02527000751702</v>
      </c>
      <c r="I63" s="13">
        <f t="shared" si="7"/>
        <v>70.81224079939349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70.81224079939349</v>
      </c>
      <c r="W63" s="13">
        <f t="shared" si="7"/>
        <v>87.00004224083544</v>
      </c>
      <c r="X63" s="13">
        <f t="shared" si="7"/>
        <v>0</v>
      </c>
      <c r="Y63" s="13">
        <f t="shared" si="7"/>
        <v>0</v>
      </c>
      <c r="Z63" s="14">
        <f t="shared" si="7"/>
        <v>87.00000817564558</v>
      </c>
    </row>
    <row r="64" spans="1:26" ht="13.5">
      <c r="A64" s="38" t="s">
        <v>107</v>
      </c>
      <c r="B64" s="12">
        <f t="shared" si="7"/>
        <v>100</v>
      </c>
      <c r="C64" s="12">
        <f t="shared" si="7"/>
        <v>0</v>
      </c>
      <c r="D64" s="3">
        <f t="shared" si="7"/>
        <v>86.99999724459458</v>
      </c>
      <c r="E64" s="13">
        <f t="shared" si="7"/>
        <v>86.99999724459458</v>
      </c>
      <c r="F64" s="13">
        <f t="shared" si="7"/>
        <v>78.1889665371757</v>
      </c>
      <c r="G64" s="13">
        <f t="shared" si="7"/>
        <v>68.47490002539203</v>
      </c>
      <c r="H64" s="13">
        <f t="shared" si="7"/>
        <v>70.47521649073931</v>
      </c>
      <c r="I64" s="13">
        <f t="shared" si="7"/>
        <v>72.3813830739821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72.3813830739821</v>
      </c>
      <c r="W64" s="13">
        <f t="shared" si="7"/>
        <v>86.99996047418811</v>
      </c>
      <c r="X64" s="13">
        <f t="shared" si="7"/>
        <v>0</v>
      </c>
      <c r="Y64" s="13">
        <f t="shared" si="7"/>
        <v>0</v>
      </c>
      <c r="Z64" s="14">
        <f t="shared" si="7"/>
        <v>86.99999724459458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11.976947357337533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>
        <v>125203547</v>
      </c>
      <c r="C67" s="23"/>
      <c r="D67" s="24">
        <v>148891043</v>
      </c>
      <c r="E67" s="25">
        <v>148891043</v>
      </c>
      <c r="F67" s="25">
        <v>12364147</v>
      </c>
      <c r="G67" s="25">
        <v>11242348</v>
      </c>
      <c r="H67" s="25">
        <v>10894361</v>
      </c>
      <c r="I67" s="25">
        <v>34500856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34500856</v>
      </c>
      <c r="W67" s="25">
        <v>37222762</v>
      </c>
      <c r="X67" s="25"/>
      <c r="Y67" s="24"/>
      <c r="Z67" s="26">
        <v>148891043</v>
      </c>
    </row>
    <row r="68" spans="1:26" ht="13.5" hidden="1">
      <c r="A68" s="36" t="s">
        <v>31</v>
      </c>
      <c r="B68" s="18">
        <v>20574442</v>
      </c>
      <c r="C68" s="18"/>
      <c r="D68" s="19">
        <v>23569187</v>
      </c>
      <c r="E68" s="20">
        <v>23569187</v>
      </c>
      <c r="F68" s="20">
        <v>1781608</v>
      </c>
      <c r="G68" s="20">
        <v>1535128</v>
      </c>
      <c r="H68" s="20">
        <v>1597693</v>
      </c>
      <c r="I68" s="20">
        <v>4914429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4914429</v>
      </c>
      <c r="W68" s="20">
        <v>5892297</v>
      </c>
      <c r="X68" s="20"/>
      <c r="Y68" s="19"/>
      <c r="Z68" s="22">
        <v>23569187</v>
      </c>
    </row>
    <row r="69" spans="1:26" ht="13.5" hidden="1">
      <c r="A69" s="37" t="s">
        <v>32</v>
      </c>
      <c r="B69" s="18">
        <v>99946952</v>
      </c>
      <c r="C69" s="18"/>
      <c r="D69" s="19">
        <v>122821856</v>
      </c>
      <c r="E69" s="20">
        <v>122821856</v>
      </c>
      <c r="F69" s="20">
        <v>10169169</v>
      </c>
      <c r="G69" s="20">
        <v>9298433</v>
      </c>
      <c r="H69" s="20">
        <v>8877797</v>
      </c>
      <c r="I69" s="20">
        <v>28345399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28345399</v>
      </c>
      <c r="W69" s="20">
        <v>30705465</v>
      </c>
      <c r="X69" s="20"/>
      <c r="Y69" s="19"/>
      <c r="Z69" s="22">
        <v>122821856</v>
      </c>
    </row>
    <row r="70" spans="1:26" ht="13.5" hidden="1">
      <c r="A70" s="38" t="s">
        <v>104</v>
      </c>
      <c r="B70" s="18">
        <v>62621480</v>
      </c>
      <c r="C70" s="18"/>
      <c r="D70" s="19">
        <v>72494811</v>
      </c>
      <c r="E70" s="20">
        <v>72494811</v>
      </c>
      <c r="F70" s="20">
        <v>6327365</v>
      </c>
      <c r="G70" s="20">
        <v>6047712</v>
      </c>
      <c r="H70" s="20">
        <v>6023394</v>
      </c>
      <c r="I70" s="20">
        <v>18398471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18398471</v>
      </c>
      <c r="W70" s="20">
        <v>18123703</v>
      </c>
      <c r="X70" s="20"/>
      <c r="Y70" s="19"/>
      <c r="Z70" s="22">
        <v>72494811</v>
      </c>
    </row>
    <row r="71" spans="1:26" ht="13.5" hidden="1">
      <c r="A71" s="38" t="s">
        <v>105</v>
      </c>
      <c r="B71" s="18">
        <v>21296351</v>
      </c>
      <c r="C71" s="18"/>
      <c r="D71" s="19">
        <v>33931182</v>
      </c>
      <c r="E71" s="20">
        <v>33931182</v>
      </c>
      <c r="F71" s="20">
        <v>2443043</v>
      </c>
      <c r="G71" s="20">
        <v>1722995</v>
      </c>
      <c r="H71" s="20">
        <v>1452601</v>
      </c>
      <c r="I71" s="20">
        <v>5618639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5618639</v>
      </c>
      <c r="W71" s="20">
        <v>8482796</v>
      </c>
      <c r="X71" s="20"/>
      <c r="Y71" s="19"/>
      <c r="Z71" s="22">
        <v>33931182</v>
      </c>
    </row>
    <row r="72" spans="1:26" ht="13.5" hidden="1">
      <c r="A72" s="38" t="s">
        <v>106</v>
      </c>
      <c r="B72" s="18">
        <v>5370984</v>
      </c>
      <c r="C72" s="18"/>
      <c r="D72" s="19">
        <v>5871096</v>
      </c>
      <c r="E72" s="20">
        <v>5871096</v>
      </c>
      <c r="F72" s="20">
        <v>438591</v>
      </c>
      <c r="G72" s="20">
        <v>570733</v>
      </c>
      <c r="H72" s="20">
        <v>437673</v>
      </c>
      <c r="I72" s="20">
        <v>1446997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1446997</v>
      </c>
      <c r="W72" s="20">
        <v>1467774</v>
      </c>
      <c r="X72" s="20"/>
      <c r="Y72" s="19"/>
      <c r="Z72" s="22">
        <v>5871096</v>
      </c>
    </row>
    <row r="73" spans="1:26" ht="13.5" hidden="1">
      <c r="A73" s="38" t="s">
        <v>107</v>
      </c>
      <c r="B73" s="18">
        <v>10658137</v>
      </c>
      <c r="C73" s="18"/>
      <c r="D73" s="19">
        <v>10524767</v>
      </c>
      <c r="E73" s="20">
        <v>10524767</v>
      </c>
      <c r="F73" s="20">
        <v>960170</v>
      </c>
      <c r="G73" s="20">
        <v>956993</v>
      </c>
      <c r="H73" s="20">
        <v>964129</v>
      </c>
      <c r="I73" s="20">
        <v>2881292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2881292</v>
      </c>
      <c r="W73" s="20">
        <v>2631192</v>
      </c>
      <c r="X73" s="20"/>
      <c r="Y73" s="19"/>
      <c r="Z73" s="22">
        <v>10524767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>
        <v>4682153</v>
      </c>
      <c r="C75" s="27"/>
      <c r="D75" s="28">
        <v>2500000</v>
      </c>
      <c r="E75" s="29">
        <v>2500000</v>
      </c>
      <c r="F75" s="29">
        <v>413370</v>
      </c>
      <c r="G75" s="29">
        <v>408787</v>
      </c>
      <c r="H75" s="29">
        <v>418871</v>
      </c>
      <c r="I75" s="29">
        <v>1241028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1241028</v>
      </c>
      <c r="W75" s="29">
        <v>625000</v>
      </c>
      <c r="X75" s="29"/>
      <c r="Y75" s="28"/>
      <c r="Z75" s="30">
        <v>2500000</v>
      </c>
    </row>
    <row r="76" spans="1:26" ht="13.5" hidden="1">
      <c r="A76" s="41" t="s">
        <v>111</v>
      </c>
      <c r="B76" s="31">
        <v>121082173</v>
      </c>
      <c r="C76" s="31"/>
      <c r="D76" s="32">
        <v>128564827</v>
      </c>
      <c r="E76" s="33">
        <v>128564827</v>
      </c>
      <c r="F76" s="33">
        <v>7117809</v>
      </c>
      <c r="G76" s="33">
        <v>9555403</v>
      </c>
      <c r="H76" s="33">
        <v>9582050</v>
      </c>
      <c r="I76" s="33">
        <v>26255262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26255262</v>
      </c>
      <c r="W76" s="33">
        <v>32141206</v>
      </c>
      <c r="X76" s="33"/>
      <c r="Y76" s="32"/>
      <c r="Z76" s="34">
        <v>128564827</v>
      </c>
    </row>
    <row r="77" spans="1:26" ht="13.5" hidden="1">
      <c r="A77" s="36" t="s">
        <v>31</v>
      </c>
      <c r="B77" s="18">
        <v>20574442</v>
      </c>
      <c r="C77" s="18"/>
      <c r="D77" s="19">
        <v>21709812</v>
      </c>
      <c r="E77" s="20">
        <v>21709812</v>
      </c>
      <c r="F77" s="20">
        <v>1383162</v>
      </c>
      <c r="G77" s="20">
        <v>1305401</v>
      </c>
      <c r="H77" s="20">
        <v>1342496</v>
      </c>
      <c r="I77" s="20">
        <v>4031059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4031059</v>
      </c>
      <c r="W77" s="20">
        <v>5427453</v>
      </c>
      <c r="X77" s="20"/>
      <c r="Y77" s="19"/>
      <c r="Z77" s="22">
        <v>21709812</v>
      </c>
    </row>
    <row r="78" spans="1:26" ht="13.5" hidden="1">
      <c r="A78" s="37" t="s">
        <v>32</v>
      </c>
      <c r="B78" s="18">
        <v>99946952</v>
      </c>
      <c r="C78" s="18"/>
      <c r="D78" s="19">
        <v>106855015</v>
      </c>
      <c r="E78" s="20">
        <v>106855015</v>
      </c>
      <c r="F78" s="20">
        <v>5734647</v>
      </c>
      <c r="G78" s="20">
        <v>8250002</v>
      </c>
      <c r="H78" s="20">
        <v>8239554</v>
      </c>
      <c r="I78" s="20">
        <v>22224203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22224203</v>
      </c>
      <c r="W78" s="20">
        <v>26713753</v>
      </c>
      <c r="X78" s="20"/>
      <c r="Y78" s="19"/>
      <c r="Z78" s="22">
        <v>106855015</v>
      </c>
    </row>
    <row r="79" spans="1:26" ht="13.5" hidden="1">
      <c r="A79" s="38" t="s">
        <v>104</v>
      </c>
      <c r="B79" s="18">
        <v>62621480</v>
      </c>
      <c r="C79" s="18"/>
      <c r="D79" s="19">
        <v>63070486</v>
      </c>
      <c r="E79" s="20">
        <v>63070486</v>
      </c>
      <c r="F79" s="20">
        <v>2606947</v>
      </c>
      <c r="G79" s="20">
        <v>5745713</v>
      </c>
      <c r="H79" s="20">
        <v>5544716</v>
      </c>
      <c r="I79" s="20">
        <v>13897376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13897376</v>
      </c>
      <c r="W79" s="20">
        <v>15767622</v>
      </c>
      <c r="X79" s="20"/>
      <c r="Y79" s="19"/>
      <c r="Z79" s="22">
        <v>63070486</v>
      </c>
    </row>
    <row r="80" spans="1:26" ht="13.5" hidden="1">
      <c r="A80" s="38" t="s">
        <v>105</v>
      </c>
      <c r="B80" s="18">
        <v>21296351</v>
      </c>
      <c r="C80" s="18"/>
      <c r="D80" s="19">
        <v>29520128</v>
      </c>
      <c r="E80" s="20">
        <v>29520128</v>
      </c>
      <c r="F80" s="20">
        <v>2016412</v>
      </c>
      <c r="G80" s="20">
        <v>1535128</v>
      </c>
      <c r="H80" s="20">
        <v>1665117</v>
      </c>
      <c r="I80" s="20">
        <v>5216657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5216657</v>
      </c>
      <c r="W80" s="20">
        <v>7380031</v>
      </c>
      <c r="X80" s="20"/>
      <c r="Y80" s="19"/>
      <c r="Z80" s="22">
        <v>29520128</v>
      </c>
    </row>
    <row r="81" spans="1:26" ht="13.5" hidden="1">
      <c r="A81" s="38" t="s">
        <v>106</v>
      </c>
      <c r="B81" s="18">
        <v>5370984</v>
      </c>
      <c r="C81" s="18"/>
      <c r="D81" s="19">
        <v>5107854</v>
      </c>
      <c r="E81" s="20">
        <v>5107854</v>
      </c>
      <c r="F81" s="20">
        <v>360541</v>
      </c>
      <c r="G81" s="20">
        <v>313861</v>
      </c>
      <c r="H81" s="20">
        <v>350249</v>
      </c>
      <c r="I81" s="20">
        <v>1024651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1024651</v>
      </c>
      <c r="W81" s="20">
        <v>1276964</v>
      </c>
      <c r="X81" s="20"/>
      <c r="Y81" s="19"/>
      <c r="Z81" s="22">
        <v>5107854</v>
      </c>
    </row>
    <row r="82" spans="1:26" ht="13.5" hidden="1">
      <c r="A82" s="38" t="s">
        <v>107</v>
      </c>
      <c r="B82" s="18">
        <v>10658137</v>
      </c>
      <c r="C82" s="18"/>
      <c r="D82" s="19">
        <v>9156547</v>
      </c>
      <c r="E82" s="20">
        <v>9156547</v>
      </c>
      <c r="F82" s="20">
        <v>750747</v>
      </c>
      <c r="G82" s="20">
        <v>655300</v>
      </c>
      <c r="H82" s="20">
        <v>679472</v>
      </c>
      <c r="I82" s="20">
        <v>2085519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2085519</v>
      </c>
      <c r="W82" s="20">
        <v>2289136</v>
      </c>
      <c r="X82" s="20"/>
      <c r="Y82" s="19"/>
      <c r="Z82" s="22">
        <v>9156547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>
        <v>560779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31161334</v>
      </c>
      <c r="C5" s="18">
        <v>0</v>
      </c>
      <c r="D5" s="58">
        <v>32107265</v>
      </c>
      <c r="E5" s="59">
        <v>32107265</v>
      </c>
      <c r="F5" s="59">
        <v>19704113</v>
      </c>
      <c r="G5" s="59">
        <v>857038</v>
      </c>
      <c r="H5" s="59">
        <v>857038</v>
      </c>
      <c r="I5" s="59">
        <v>21418189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21418189</v>
      </c>
      <c r="W5" s="59">
        <v>8026816</v>
      </c>
      <c r="X5" s="59">
        <v>13391373</v>
      </c>
      <c r="Y5" s="60">
        <v>166.83</v>
      </c>
      <c r="Z5" s="61">
        <v>32107265</v>
      </c>
    </row>
    <row r="6" spans="1:26" ht="13.5">
      <c r="A6" s="57" t="s">
        <v>32</v>
      </c>
      <c r="B6" s="18">
        <v>29442567</v>
      </c>
      <c r="C6" s="18">
        <v>0</v>
      </c>
      <c r="D6" s="58">
        <v>40457918</v>
      </c>
      <c r="E6" s="59">
        <v>40457918</v>
      </c>
      <c r="F6" s="59">
        <v>2841612</v>
      </c>
      <c r="G6" s="59">
        <v>2717158</v>
      </c>
      <c r="H6" s="59">
        <v>2095248</v>
      </c>
      <c r="I6" s="59">
        <v>7654018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7654018</v>
      </c>
      <c r="W6" s="59">
        <v>10114480</v>
      </c>
      <c r="X6" s="59">
        <v>-2460462</v>
      </c>
      <c r="Y6" s="60">
        <v>-24.33</v>
      </c>
      <c r="Z6" s="61">
        <v>40457918</v>
      </c>
    </row>
    <row r="7" spans="1:26" ht="13.5">
      <c r="A7" s="57" t="s">
        <v>33</v>
      </c>
      <c r="B7" s="18">
        <v>1758010</v>
      </c>
      <c r="C7" s="18">
        <v>0</v>
      </c>
      <c r="D7" s="58">
        <v>755670</v>
      </c>
      <c r="E7" s="59">
        <v>755670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188918</v>
      </c>
      <c r="X7" s="59">
        <v>-188918</v>
      </c>
      <c r="Y7" s="60">
        <v>-100</v>
      </c>
      <c r="Z7" s="61">
        <v>755670</v>
      </c>
    </row>
    <row r="8" spans="1:26" ht="13.5">
      <c r="A8" s="57" t="s">
        <v>34</v>
      </c>
      <c r="B8" s="18">
        <v>161928434</v>
      </c>
      <c r="C8" s="18">
        <v>0</v>
      </c>
      <c r="D8" s="58">
        <v>181564150</v>
      </c>
      <c r="E8" s="59">
        <v>181564150</v>
      </c>
      <c r="F8" s="59">
        <v>69339305</v>
      </c>
      <c r="G8" s="59">
        <v>4247833</v>
      </c>
      <c r="H8" s="59">
        <v>-42477</v>
      </c>
      <c r="I8" s="59">
        <v>73544661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73544661</v>
      </c>
      <c r="W8" s="59">
        <v>45391038</v>
      </c>
      <c r="X8" s="59">
        <v>28153623</v>
      </c>
      <c r="Y8" s="60">
        <v>62.02</v>
      </c>
      <c r="Z8" s="61">
        <v>181564150</v>
      </c>
    </row>
    <row r="9" spans="1:26" ht="13.5">
      <c r="A9" s="57" t="s">
        <v>35</v>
      </c>
      <c r="B9" s="18">
        <v>18754853</v>
      </c>
      <c r="C9" s="18">
        <v>0</v>
      </c>
      <c r="D9" s="58">
        <v>18836485</v>
      </c>
      <c r="E9" s="59">
        <v>18836485</v>
      </c>
      <c r="F9" s="59">
        <v>1701414</v>
      </c>
      <c r="G9" s="59">
        <v>2035512</v>
      </c>
      <c r="H9" s="59">
        <v>2472322</v>
      </c>
      <c r="I9" s="59">
        <v>6209248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6209248</v>
      </c>
      <c r="W9" s="59">
        <v>4709121</v>
      </c>
      <c r="X9" s="59">
        <v>1500127</v>
      </c>
      <c r="Y9" s="60">
        <v>31.86</v>
      </c>
      <c r="Z9" s="61">
        <v>18836485</v>
      </c>
    </row>
    <row r="10" spans="1:26" ht="25.5">
      <c r="A10" s="62" t="s">
        <v>96</v>
      </c>
      <c r="B10" s="63">
        <f>SUM(B5:B9)</f>
        <v>243045198</v>
      </c>
      <c r="C10" s="63">
        <f>SUM(C5:C9)</f>
        <v>0</v>
      </c>
      <c r="D10" s="64">
        <f aca="true" t="shared" si="0" ref="D10:Z10">SUM(D5:D9)</f>
        <v>273721488</v>
      </c>
      <c r="E10" s="65">
        <f t="shared" si="0"/>
        <v>273721488</v>
      </c>
      <c r="F10" s="65">
        <f t="shared" si="0"/>
        <v>93586444</v>
      </c>
      <c r="G10" s="65">
        <f t="shared" si="0"/>
        <v>9857541</v>
      </c>
      <c r="H10" s="65">
        <f t="shared" si="0"/>
        <v>5382131</v>
      </c>
      <c r="I10" s="65">
        <f t="shared" si="0"/>
        <v>108826116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108826116</v>
      </c>
      <c r="W10" s="65">
        <f t="shared" si="0"/>
        <v>68430373</v>
      </c>
      <c r="X10" s="65">
        <f t="shared" si="0"/>
        <v>40395743</v>
      </c>
      <c r="Y10" s="66">
        <f>+IF(W10&lt;&gt;0,(X10/W10)*100,0)</f>
        <v>59.031890707361775</v>
      </c>
      <c r="Z10" s="67">
        <f t="shared" si="0"/>
        <v>273721488</v>
      </c>
    </row>
    <row r="11" spans="1:26" ht="13.5">
      <c r="A11" s="57" t="s">
        <v>36</v>
      </c>
      <c r="B11" s="18">
        <v>92987050</v>
      </c>
      <c r="C11" s="18">
        <v>0</v>
      </c>
      <c r="D11" s="58">
        <v>90733355</v>
      </c>
      <c r="E11" s="59">
        <v>90733355</v>
      </c>
      <c r="F11" s="59">
        <v>8782867</v>
      </c>
      <c r="G11" s="59">
        <v>8409710</v>
      </c>
      <c r="H11" s="59">
        <v>8280319</v>
      </c>
      <c r="I11" s="59">
        <v>25472896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25472896</v>
      </c>
      <c r="W11" s="59">
        <v>22683339</v>
      </c>
      <c r="X11" s="59">
        <v>2789557</v>
      </c>
      <c r="Y11" s="60">
        <v>12.3</v>
      </c>
      <c r="Z11" s="61">
        <v>90733355</v>
      </c>
    </row>
    <row r="12" spans="1:26" ht="13.5">
      <c r="A12" s="57" t="s">
        <v>37</v>
      </c>
      <c r="B12" s="18">
        <v>12602909</v>
      </c>
      <c r="C12" s="18">
        <v>0</v>
      </c>
      <c r="D12" s="58">
        <v>14288147</v>
      </c>
      <c r="E12" s="59">
        <v>14288147</v>
      </c>
      <c r="F12" s="59">
        <v>1019780</v>
      </c>
      <c r="G12" s="59">
        <v>1019632</v>
      </c>
      <c r="H12" s="59">
        <v>1051261</v>
      </c>
      <c r="I12" s="59">
        <v>3090673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3090673</v>
      </c>
      <c r="W12" s="59">
        <v>3572037</v>
      </c>
      <c r="X12" s="59">
        <v>-481364</v>
      </c>
      <c r="Y12" s="60">
        <v>-13.48</v>
      </c>
      <c r="Z12" s="61">
        <v>14288147</v>
      </c>
    </row>
    <row r="13" spans="1:26" ht="13.5">
      <c r="A13" s="57" t="s">
        <v>97</v>
      </c>
      <c r="B13" s="18">
        <v>95746679</v>
      </c>
      <c r="C13" s="18">
        <v>0</v>
      </c>
      <c r="D13" s="58">
        <v>7500000</v>
      </c>
      <c r="E13" s="59">
        <v>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1875000</v>
      </c>
      <c r="X13" s="59">
        <v>-1875000</v>
      </c>
      <c r="Y13" s="60">
        <v>-100</v>
      </c>
      <c r="Z13" s="61">
        <v>7500000</v>
      </c>
    </row>
    <row r="14" spans="1:26" ht="13.5">
      <c r="A14" s="57" t="s">
        <v>38</v>
      </c>
      <c r="B14" s="18">
        <v>0</v>
      </c>
      <c r="C14" s="18">
        <v>0</v>
      </c>
      <c r="D14" s="58">
        <v>526000</v>
      </c>
      <c r="E14" s="59">
        <v>526000</v>
      </c>
      <c r="F14" s="59">
        <v>1929</v>
      </c>
      <c r="G14" s="59">
        <v>824</v>
      </c>
      <c r="H14" s="59">
        <v>0</v>
      </c>
      <c r="I14" s="59">
        <v>2753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2753</v>
      </c>
      <c r="W14" s="59">
        <v>131500</v>
      </c>
      <c r="X14" s="59">
        <v>-128747</v>
      </c>
      <c r="Y14" s="60">
        <v>-97.91</v>
      </c>
      <c r="Z14" s="61">
        <v>526000</v>
      </c>
    </row>
    <row r="15" spans="1:26" ht="13.5">
      <c r="A15" s="57" t="s">
        <v>39</v>
      </c>
      <c r="B15" s="18">
        <v>56545036</v>
      </c>
      <c r="C15" s="18">
        <v>0</v>
      </c>
      <c r="D15" s="58">
        <v>47954401</v>
      </c>
      <c r="E15" s="59">
        <v>47954401</v>
      </c>
      <c r="F15" s="59">
        <v>567919</v>
      </c>
      <c r="G15" s="59">
        <v>6366929</v>
      </c>
      <c r="H15" s="59">
        <v>-1366010</v>
      </c>
      <c r="I15" s="59">
        <v>5568838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5568838</v>
      </c>
      <c r="W15" s="59">
        <v>11988600</v>
      </c>
      <c r="X15" s="59">
        <v>-6419762</v>
      </c>
      <c r="Y15" s="60">
        <v>-53.55</v>
      </c>
      <c r="Z15" s="61">
        <v>47954401</v>
      </c>
    </row>
    <row r="16" spans="1:26" ht="13.5">
      <c r="A16" s="68" t="s">
        <v>40</v>
      </c>
      <c r="B16" s="18">
        <v>3427448</v>
      </c>
      <c r="C16" s="18">
        <v>0</v>
      </c>
      <c r="D16" s="58">
        <v>0</v>
      </c>
      <c r="E16" s="59">
        <v>0</v>
      </c>
      <c r="F16" s="59">
        <v>2500</v>
      </c>
      <c r="G16" s="59">
        <v>3000</v>
      </c>
      <c r="H16" s="59">
        <v>0</v>
      </c>
      <c r="I16" s="59">
        <v>5500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5500</v>
      </c>
      <c r="W16" s="59">
        <v>0</v>
      </c>
      <c r="X16" s="59">
        <v>5500</v>
      </c>
      <c r="Y16" s="60">
        <v>0</v>
      </c>
      <c r="Z16" s="61">
        <v>0</v>
      </c>
    </row>
    <row r="17" spans="1:26" ht="13.5">
      <c r="A17" s="57" t="s">
        <v>41</v>
      </c>
      <c r="B17" s="18">
        <v>134804208</v>
      </c>
      <c r="C17" s="18">
        <v>0</v>
      </c>
      <c r="D17" s="58">
        <v>120887398</v>
      </c>
      <c r="E17" s="59">
        <v>120887398</v>
      </c>
      <c r="F17" s="59">
        <v>3593186</v>
      </c>
      <c r="G17" s="59">
        <v>10203935</v>
      </c>
      <c r="H17" s="59">
        <v>3811790</v>
      </c>
      <c r="I17" s="59">
        <v>17608911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17608911</v>
      </c>
      <c r="W17" s="59">
        <v>30221850</v>
      </c>
      <c r="X17" s="59">
        <v>-12612939</v>
      </c>
      <c r="Y17" s="60">
        <v>-41.73</v>
      </c>
      <c r="Z17" s="61">
        <v>120887398</v>
      </c>
    </row>
    <row r="18" spans="1:26" ht="13.5">
      <c r="A18" s="69" t="s">
        <v>42</v>
      </c>
      <c r="B18" s="70">
        <f>SUM(B11:B17)</f>
        <v>396113330</v>
      </c>
      <c r="C18" s="70">
        <f>SUM(C11:C17)</f>
        <v>0</v>
      </c>
      <c r="D18" s="71">
        <f aca="true" t="shared" si="1" ref="D18:Z18">SUM(D11:D17)</f>
        <v>281889301</v>
      </c>
      <c r="E18" s="72">
        <f t="shared" si="1"/>
        <v>281889301</v>
      </c>
      <c r="F18" s="72">
        <f t="shared" si="1"/>
        <v>13968181</v>
      </c>
      <c r="G18" s="72">
        <f t="shared" si="1"/>
        <v>26004030</v>
      </c>
      <c r="H18" s="72">
        <f t="shared" si="1"/>
        <v>11777360</v>
      </c>
      <c r="I18" s="72">
        <f t="shared" si="1"/>
        <v>51749571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51749571</v>
      </c>
      <c r="W18" s="72">
        <f t="shared" si="1"/>
        <v>70472326</v>
      </c>
      <c r="X18" s="72">
        <f t="shared" si="1"/>
        <v>-18722755</v>
      </c>
      <c r="Y18" s="66">
        <f>+IF(W18&lt;&gt;0,(X18/W18)*100,0)</f>
        <v>-26.567528081874297</v>
      </c>
      <c r="Z18" s="73">
        <f t="shared" si="1"/>
        <v>281889301</v>
      </c>
    </row>
    <row r="19" spans="1:26" ht="13.5">
      <c r="A19" s="69" t="s">
        <v>43</v>
      </c>
      <c r="B19" s="74">
        <f>+B10-B18</f>
        <v>-153068132</v>
      </c>
      <c r="C19" s="74">
        <f>+C10-C18</f>
        <v>0</v>
      </c>
      <c r="D19" s="75">
        <f aca="true" t="shared" si="2" ref="D19:Z19">+D10-D18</f>
        <v>-8167813</v>
      </c>
      <c r="E19" s="76">
        <f t="shared" si="2"/>
        <v>-8167813</v>
      </c>
      <c r="F19" s="76">
        <f t="shared" si="2"/>
        <v>79618263</v>
      </c>
      <c r="G19" s="76">
        <f t="shared" si="2"/>
        <v>-16146489</v>
      </c>
      <c r="H19" s="76">
        <f t="shared" si="2"/>
        <v>-6395229</v>
      </c>
      <c r="I19" s="76">
        <f t="shared" si="2"/>
        <v>57076545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57076545</v>
      </c>
      <c r="W19" s="76">
        <f>IF(E10=E18,0,W10-W18)</f>
        <v>-2041953</v>
      </c>
      <c r="X19" s="76">
        <f t="shared" si="2"/>
        <v>59118498</v>
      </c>
      <c r="Y19" s="77">
        <f>+IF(W19&lt;&gt;0,(X19/W19)*100,0)</f>
        <v>-2895.193865872525</v>
      </c>
      <c r="Z19" s="78">
        <f t="shared" si="2"/>
        <v>-8167813</v>
      </c>
    </row>
    <row r="20" spans="1:26" ht="13.5">
      <c r="A20" s="57" t="s">
        <v>44</v>
      </c>
      <c r="B20" s="18">
        <v>106415039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-46653093</v>
      </c>
      <c r="C22" s="85">
        <f>SUM(C19:C21)</f>
        <v>0</v>
      </c>
      <c r="D22" s="86">
        <f aca="true" t="shared" si="3" ref="D22:Z22">SUM(D19:D21)</f>
        <v>-8167813</v>
      </c>
      <c r="E22" s="87">
        <f t="shared" si="3"/>
        <v>-8167813</v>
      </c>
      <c r="F22" s="87">
        <f t="shared" si="3"/>
        <v>79618263</v>
      </c>
      <c r="G22" s="87">
        <f t="shared" si="3"/>
        <v>-16146489</v>
      </c>
      <c r="H22" s="87">
        <f t="shared" si="3"/>
        <v>-6395229</v>
      </c>
      <c r="I22" s="87">
        <f t="shared" si="3"/>
        <v>57076545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57076545</v>
      </c>
      <c r="W22" s="87">
        <f t="shared" si="3"/>
        <v>-2041953</v>
      </c>
      <c r="X22" s="87">
        <f t="shared" si="3"/>
        <v>59118498</v>
      </c>
      <c r="Y22" s="88">
        <f>+IF(W22&lt;&gt;0,(X22/W22)*100,0)</f>
        <v>-2895.193865872525</v>
      </c>
      <c r="Z22" s="89">
        <f t="shared" si="3"/>
        <v>-8167813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-46653093</v>
      </c>
      <c r="C24" s="74">
        <f>SUM(C22:C23)</f>
        <v>0</v>
      </c>
      <c r="D24" s="75">
        <f aca="true" t="shared" si="4" ref="D24:Z24">SUM(D22:D23)</f>
        <v>-8167813</v>
      </c>
      <c r="E24" s="76">
        <f t="shared" si="4"/>
        <v>-8167813</v>
      </c>
      <c r="F24" s="76">
        <f t="shared" si="4"/>
        <v>79618263</v>
      </c>
      <c r="G24" s="76">
        <f t="shared" si="4"/>
        <v>-16146489</v>
      </c>
      <c r="H24" s="76">
        <f t="shared" si="4"/>
        <v>-6395229</v>
      </c>
      <c r="I24" s="76">
        <f t="shared" si="4"/>
        <v>57076545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57076545</v>
      </c>
      <c r="W24" s="76">
        <f t="shared" si="4"/>
        <v>-2041953</v>
      </c>
      <c r="X24" s="76">
        <f t="shared" si="4"/>
        <v>59118498</v>
      </c>
      <c r="Y24" s="77">
        <f>+IF(W24&lt;&gt;0,(X24/W24)*100,0)</f>
        <v>-2895.193865872525</v>
      </c>
      <c r="Z24" s="78">
        <f t="shared" si="4"/>
        <v>-8167813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90055199</v>
      </c>
      <c r="C27" s="21">
        <v>0</v>
      </c>
      <c r="D27" s="98">
        <v>101978000</v>
      </c>
      <c r="E27" s="99">
        <v>101978000</v>
      </c>
      <c r="F27" s="99">
        <v>5604073</v>
      </c>
      <c r="G27" s="99">
        <v>6639519</v>
      </c>
      <c r="H27" s="99">
        <v>1903408</v>
      </c>
      <c r="I27" s="99">
        <v>14147000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14147000</v>
      </c>
      <c r="W27" s="99">
        <v>25494500</v>
      </c>
      <c r="X27" s="99">
        <v>-11347500</v>
      </c>
      <c r="Y27" s="100">
        <v>-44.51</v>
      </c>
      <c r="Z27" s="101">
        <v>101978000</v>
      </c>
    </row>
    <row r="28" spans="1:26" ht="13.5">
      <c r="A28" s="102" t="s">
        <v>44</v>
      </c>
      <c r="B28" s="18">
        <v>90055199</v>
      </c>
      <c r="C28" s="18">
        <v>0</v>
      </c>
      <c r="D28" s="58">
        <v>96427000</v>
      </c>
      <c r="E28" s="59">
        <v>96427000</v>
      </c>
      <c r="F28" s="59">
        <v>2068961</v>
      </c>
      <c r="G28" s="59">
        <v>2245374</v>
      </c>
      <c r="H28" s="59">
        <v>1903408</v>
      </c>
      <c r="I28" s="59">
        <v>6217743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6217743</v>
      </c>
      <c r="W28" s="59">
        <v>24106750</v>
      </c>
      <c r="X28" s="59">
        <v>-17889007</v>
      </c>
      <c r="Y28" s="60">
        <v>-74.21</v>
      </c>
      <c r="Z28" s="61">
        <v>96427000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3535112</v>
      </c>
      <c r="G29" s="59">
        <v>4394145</v>
      </c>
      <c r="H29" s="59">
        <v>0</v>
      </c>
      <c r="I29" s="59">
        <v>7929257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7929257</v>
      </c>
      <c r="W29" s="59">
        <v>0</v>
      </c>
      <c r="X29" s="59">
        <v>7929257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5551000</v>
      </c>
      <c r="E31" s="59">
        <v>5551000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1387750</v>
      </c>
      <c r="X31" s="59">
        <v>-1387750</v>
      </c>
      <c r="Y31" s="60">
        <v>-100</v>
      </c>
      <c r="Z31" s="61">
        <v>5551000</v>
      </c>
    </row>
    <row r="32" spans="1:26" ht="13.5">
      <c r="A32" s="69" t="s">
        <v>50</v>
      </c>
      <c r="B32" s="21">
        <f>SUM(B28:B31)</f>
        <v>90055199</v>
      </c>
      <c r="C32" s="21">
        <f>SUM(C28:C31)</f>
        <v>0</v>
      </c>
      <c r="D32" s="98">
        <f aca="true" t="shared" si="5" ref="D32:Z32">SUM(D28:D31)</f>
        <v>101978000</v>
      </c>
      <c r="E32" s="99">
        <f t="shared" si="5"/>
        <v>101978000</v>
      </c>
      <c r="F32" s="99">
        <f t="shared" si="5"/>
        <v>5604073</v>
      </c>
      <c r="G32" s="99">
        <f t="shared" si="5"/>
        <v>6639519</v>
      </c>
      <c r="H32" s="99">
        <f t="shared" si="5"/>
        <v>1903408</v>
      </c>
      <c r="I32" s="99">
        <f t="shared" si="5"/>
        <v>14147000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14147000</v>
      </c>
      <c r="W32" s="99">
        <f t="shared" si="5"/>
        <v>25494500</v>
      </c>
      <c r="X32" s="99">
        <f t="shared" si="5"/>
        <v>-11347500</v>
      </c>
      <c r="Y32" s="100">
        <f>+IF(W32&lt;&gt;0,(X32/W32)*100,0)</f>
        <v>-44.50960010982761</v>
      </c>
      <c r="Z32" s="101">
        <f t="shared" si="5"/>
        <v>101978000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66971742</v>
      </c>
      <c r="C35" s="18">
        <v>0</v>
      </c>
      <c r="D35" s="58">
        <v>70480244</v>
      </c>
      <c r="E35" s="59">
        <v>70480244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17620061</v>
      </c>
      <c r="X35" s="59">
        <v>-17620061</v>
      </c>
      <c r="Y35" s="60">
        <v>-100</v>
      </c>
      <c r="Z35" s="61">
        <v>70480244</v>
      </c>
    </row>
    <row r="36" spans="1:26" ht="13.5">
      <c r="A36" s="57" t="s">
        <v>53</v>
      </c>
      <c r="B36" s="18">
        <v>737464482</v>
      </c>
      <c r="C36" s="18">
        <v>0</v>
      </c>
      <c r="D36" s="58">
        <v>837112433</v>
      </c>
      <c r="E36" s="59">
        <v>837112433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209278108</v>
      </c>
      <c r="X36" s="59">
        <v>-209278108</v>
      </c>
      <c r="Y36" s="60">
        <v>-100</v>
      </c>
      <c r="Z36" s="61">
        <v>837112433</v>
      </c>
    </row>
    <row r="37" spans="1:26" ht="13.5">
      <c r="A37" s="57" t="s">
        <v>54</v>
      </c>
      <c r="B37" s="18">
        <v>101210064</v>
      </c>
      <c r="C37" s="18">
        <v>0</v>
      </c>
      <c r="D37" s="58">
        <v>25890000</v>
      </c>
      <c r="E37" s="59">
        <v>25890000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6472500</v>
      </c>
      <c r="X37" s="59">
        <v>-6472500</v>
      </c>
      <c r="Y37" s="60">
        <v>-100</v>
      </c>
      <c r="Z37" s="61">
        <v>25890000</v>
      </c>
    </row>
    <row r="38" spans="1:26" ht="13.5">
      <c r="A38" s="57" t="s">
        <v>55</v>
      </c>
      <c r="B38" s="18">
        <v>20175587</v>
      </c>
      <c r="C38" s="18">
        <v>0</v>
      </c>
      <c r="D38" s="58">
        <v>12663293</v>
      </c>
      <c r="E38" s="59">
        <v>12663293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3165823</v>
      </c>
      <c r="X38" s="59">
        <v>-3165823</v>
      </c>
      <c r="Y38" s="60">
        <v>-100</v>
      </c>
      <c r="Z38" s="61">
        <v>12663293</v>
      </c>
    </row>
    <row r="39" spans="1:26" ht="13.5">
      <c r="A39" s="57" t="s">
        <v>56</v>
      </c>
      <c r="B39" s="18">
        <v>683050573</v>
      </c>
      <c r="C39" s="18">
        <v>0</v>
      </c>
      <c r="D39" s="58">
        <v>869039384</v>
      </c>
      <c r="E39" s="59">
        <v>869039384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217259846</v>
      </c>
      <c r="X39" s="59">
        <v>-217259846</v>
      </c>
      <c r="Y39" s="60">
        <v>-100</v>
      </c>
      <c r="Z39" s="61">
        <v>869039384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76067134</v>
      </c>
      <c r="C42" s="18">
        <v>0</v>
      </c>
      <c r="D42" s="58">
        <v>80672329</v>
      </c>
      <c r="E42" s="59">
        <v>80672329</v>
      </c>
      <c r="F42" s="59">
        <v>25983172</v>
      </c>
      <c r="G42" s="59">
        <v>-13483576</v>
      </c>
      <c r="H42" s="59">
        <v>-4629948</v>
      </c>
      <c r="I42" s="59">
        <v>7869648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7869648</v>
      </c>
      <c r="W42" s="59">
        <v>78094448</v>
      </c>
      <c r="X42" s="59">
        <v>-70224800</v>
      </c>
      <c r="Y42" s="60">
        <v>-89.92</v>
      </c>
      <c r="Z42" s="61">
        <v>80672329</v>
      </c>
    </row>
    <row r="43" spans="1:26" ht="13.5">
      <c r="A43" s="57" t="s">
        <v>59</v>
      </c>
      <c r="B43" s="18">
        <v>-77202981</v>
      </c>
      <c r="C43" s="18">
        <v>0</v>
      </c>
      <c r="D43" s="58">
        <v>-54139164</v>
      </c>
      <c r="E43" s="59">
        <v>-54139164</v>
      </c>
      <c r="F43" s="59">
        <v>-5603803</v>
      </c>
      <c r="G43" s="59">
        <v>-6639520</v>
      </c>
      <c r="H43" s="59">
        <v>12096592</v>
      </c>
      <c r="I43" s="59">
        <v>-146731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-146731</v>
      </c>
      <c r="W43" s="59">
        <v>-13521291</v>
      </c>
      <c r="X43" s="59">
        <v>13374560</v>
      </c>
      <c r="Y43" s="60">
        <v>-98.91</v>
      </c>
      <c r="Z43" s="61">
        <v>-54139164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1195124</v>
      </c>
      <c r="C45" s="21">
        <v>0</v>
      </c>
      <c r="D45" s="98">
        <v>35735953</v>
      </c>
      <c r="E45" s="99">
        <v>35735953</v>
      </c>
      <c r="F45" s="99">
        <v>21613940</v>
      </c>
      <c r="G45" s="99">
        <v>1490844</v>
      </c>
      <c r="H45" s="99">
        <v>8957488</v>
      </c>
      <c r="I45" s="99">
        <v>8957488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8957488</v>
      </c>
      <c r="W45" s="99">
        <v>73775945</v>
      </c>
      <c r="X45" s="99">
        <v>-64818457</v>
      </c>
      <c r="Y45" s="100">
        <v>-87.86</v>
      </c>
      <c r="Z45" s="101">
        <v>35735953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4555960</v>
      </c>
      <c r="C49" s="51">
        <v>0</v>
      </c>
      <c r="D49" s="128">
        <v>4476275</v>
      </c>
      <c r="E49" s="53">
        <v>4381153</v>
      </c>
      <c r="F49" s="53">
        <v>0</v>
      </c>
      <c r="G49" s="53">
        <v>0</v>
      </c>
      <c r="H49" s="53">
        <v>0</v>
      </c>
      <c r="I49" s="53">
        <v>4540839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4236592</v>
      </c>
      <c r="W49" s="53">
        <v>4222985</v>
      </c>
      <c r="X49" s="53">
        <v>24240031</v>
      </c>
      <c r="Y49" s="53">
        <v>243551915</v>
      </c>
      <c r="Z49" s="129">
        <v>294205750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11054135</v>
      </c>
      <c r="C51" s="51">
        <v>0</v>
      </c>
      <c r="D51" s="128">
        <v>3646167</v>
      </c>
      <c r="E51" s="53">
        <v>808292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15508594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38.439499393595014</v>
      </c>
      <c r="C58" s="5">
        <f>IF(C67=0,0,+(C76/C67)*100)</f>
        <v>0</v>
      </c>
      <c r="D58" s="6">
        <f aca="true" t="shared" si="6" ref="D58:Z58">IF(D67=0,0,+(D76/D67)*100)</f>
        <v>54.69720824208814</v>
      </c>
      <c r="E58" s="7">
        <f t="shared" si="6"/>
        <v>54.69720824208814</v>
      </c>
      <c r="F58" s="7">
        <f t="shared" si="6"/>
        <v>7.776529491065663</v>
      </c>
      <c r="G58" s="7">
        <f t="shared" si="6"/>
        <v>29.819530013850365</v>
      </c>
      <c r="H58" s="7">
        <f t="shared" si="6"/>
        <v>188.0567890424667</v>
      </c>
      <c r="I58" s="7">
        <f t="shared" si="6"/>
        <v>34.838729706086816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34.838729706086816</v>
      </c>
      <c r="W58" s="7">
        <f t="shared" si="6"/>
        <v>60.83508504879831</v>
      </c>
      <c r="X58" s="7">
        <f t="shared" si="6"/>
        <v>0</v>
      </c>
      <c r="Y58" s="7">
        <f t="shared" si="6"/>
        <v>0</v>
      </c>
      <c r="Z58" s="8">
        <f t="shared" si="6"/>
        <v>54.69720824208814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65.65542097715267</v>
      </c>
      <c r="E59" s="10">
        <f t="shared" si="7"/>
        <v>65.65542097715267</v>
      </c>
      <c r="F59" s="10">
        <f t="shared" si="7"/>
        <v>3.58575897326614</v>
      </c>
      <c r="G59" s="10">
        <f t="shared" si="7"/>
        <v>41.12851472163428</v>
      </c>
      <c r="H59" s="10">
        <f t="shared" si="7"/>
        <v>458.3682403814066</v>
      </c>
      <c r="I59" s="10">
        <f t="shared" si="7"/>
        <v>23.285904331127156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23.285904331127156</v>
      </c>
      <c r="W59" s="10">
        <f t="shared" si="7"/>
        <v>74.99910300672147</v>
      </c>
      <c r="X59" s="10">
        <f t="shared" si="7"/>
        <v>0</v>
      </c>
      <c r="Y59" s="10">
        <f t="shared" si="7"/>
        <v>0</v>
      </c>
      <c r="Z59" s="11">
        <f t="shared" si="7"/>
        <v>65.65542097715267</v>
      </c>
    </row>
    <row r="60" spans="1:26" ht="13.5">
      <c r="A60" s="37" t="s">
        <v>32</v>
      </c>
      <c r="B60" s="12">
        <f t="shared" si="7"/>
        <v>100.0886471617777</v>
      </c>
      <c r="C60" s="12">
        <f t="shared" si="7"/>
        <v>0</v>
      </c>
      <c r="D60" s="3">
        <f t="shared" si="7"/>
        <v>68.84298890516314</v>
      </c>
      <c r="E60" s="13">
        <f t="shared" si="7"/>
        <v>68.84298890516314</v>
      </c>
      <c r="F60" s="13">
        <f t="shared" si="7"/>
        <v>40.72075990670084</v>
      </c>
      <c r="G60" s="13">
        <f t="shared" si="7"/>
        <v>42.00156928673268</v>
      </c>
      <c r="H60" s="13">
        <f t="shared" si="7"/>
        <v>207.15542981069547</v>
      </c>
      <c r="I60" s="13">
        <f t="shared" si="7"/>
        <v>86.73607770454682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86.73607770454682</v>
      </c>
      <c r="W60" s="13">
        <f t="shared" si="7"/>
        <v>75</v>
      </c>
      <c r="X60" s="13">
        <f t="shared" si="7"/>
        <v>0</v>
      </c>
      <c r="Y60" s="13">
        <f t="shared" si="7"/>
        <v>0</v>
      </c>
      <c r="Z60" s="14">
        <f t="shared" si="7"/>
        <v>68.84298890516314</v>
      </c>
    </row>
    <row r="61" spans="1:26" ht="13.5">
      <c r="A61" s="38" t="s">
        <v>104</v>
      </c>
      <c r="B61" s="12">
        <f t="shared" si="7"/>
        <v>100.15283980754364</v>
      </c>
      <c r="C61" s="12">
        <f t="shared" si="7"/>
        <v>0</v>
      </c>
      <c r="D61" s="3">
        <f t="shared" si="7"/>
        <v>65.41158363839715</v>
      </c>
      <c r="E61" s="13">
        <f t="shared" si="7"/>
        <v>65.41158363839715</v>
      </c>
      <c r="F61" s="13">
        <f t="shared" si="7"/>
        <v>43.31791757815213</v>
      </c>
      <c r="G61" s="13">
        <f t="shared" si="7"/>
        <v>39.093760991894996</v>
      </c>
      <c r="H61" s="13">
        <f t="shared" si="7"/>
        <v>177.8934732929861</v>
      </c>
      <c r="I61" s="13">
        <f t="shared" si="7"/>
        <v>74.75651086298294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74.75651086298294</v>
      </c>
      <c r="W61" s="13">
        <f t="shared" si="7"/>
        <v>75</v>
      </c>
      <c r="X61" s="13">
        <f t="shared" si="7"/>
        <v>0</v>
      </c>
      <c r="Y61" s="13">
        <f t="shared" si="7"/>
        <v>0</v>
      </c>
      <c r="Z61" s="14">
        <f t="shared" si="7"/>
        <v>65.41158363839715</v>
      </c>
    </row>
    <row r="62" spans="1:26" ht="13.5">
      <c r="A62" s="38" t="s">
        <v>105</v>
      </c>
      <c r="B62" s="12">
        <f t="shared" si="7"/>
        <v>100</v>
      </c>
      <c r="C62" s="12">
        <f t="shared" si="7"/>
        <v>0</v>
      </c>
      <c r="D62" s="3">
        <f t="shared" si="7"/>
        <v>74.99995533604267</v>
      </c>
      <c r="E62" s="13">
        <f t="shared" si="7"/>
        <v>74.99995533604267</v>
      </c>
      <c r="F62" s="13">
        <f t="shared" si="7"/>
        <v>-0.45769283953551887</v>
      </c>
      <c r="G62" s="13">
        <f t="shared" si="7"/>
        <v>12.701723717922823</v>
      </c>
      <c r="H62" s="13">
        <f t="shared" si="7"/>
        <v>48.761548535977845</v>
      </c>
      <c r="I62" s="13">
        <f t="shared" si="7"/>
        <v>18.834364384818787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18.834364384818787</v>
      </c>
      <c r="W62" s="13">
        <f t="shared" si="7"/>
        <v>74.99994044806874</v>
      </c>
      <c r="X62" s="13">
        <f t="shared" si="7"/>
        <v>0</v>
      </c>
      <c r="Y62" s="13">
        <f t="shared" si="7"/>
        <v>0</v>
      </c>
      <c r="Z62" s="14">
        <f t="shared" si="7"/>
        <v>74.99995533604267</v>
      </c>
    </row>
    <row r="63" spans="1:26" ht="13.5">
      <c r="A63" s="38" t="s">
        <v>106</v>
      </c>
      <c r="B63" s="12">
        <f t="shared" si="7"/>
        <v>100</v>
      </c>
      <c r="C63" s="12">
        <f t="shared" si="7"/>
        <v>0</v>
      </c>
      <c r="D63" s="3">
        <f t="shared" si="7"/>
        <v>74.999970232248</v>
      </c>
      <c r="E63" s="13">
        <f t="shared" si="7"/>
        <v>74.999970232248</v>
      </c>
      <c r="F63" s="13">
        <f t="shared" si="7"/>
        <v>70.66831548622058</v>
      </c>
      <c r="G63" s="13">
        <f t="shared" si="7"/>
        <v>0</v>
      </c>
      <c r="H63" s="13">
        <f t="shared" si="7"/>
        <v>66.51061114203858</v>
      </c>
      <c r="I63" s="13">
        <f t="shared" si="7"/>
        <v>100.23662530478073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100.23662530478073</v>
      </c>
      <c r="W63" s="13">
        <f t="shared" si="7"/>
        <v>74.99994046451963</v>
      </c>
      <c r="X63" s="13">
        <f t="shared" si="7"/>
        <v>0</v>
      </c>
      <c r="Y63" s="13">
        <f t="shared" si="7"/>
        <v>0</v>
      </c>
      <c r="Z63" s="14">
        <f t="shared" si="7"/>
        <v>74.999970232248</v>
      </c>
    </row>
    <row r="64" spans="1:26" ht="13.5">
      <c r="A64" s="38" t="s">
        <v>107</v>
      </c>
      <c r="B64" s="12">
        <f t="shared" si="7"/>
        <v>100</v>
      </c>
      <c r="C64" s="12">
        <f t="shared" si="7"/>
        <v>0</v>
      </c>
      <c r="D64" s="3">
        <f t="shared" si="7"/>
        <v>75.0001192632936</v>
      </c>
      <c r="E64" s="13">
        <f t="shared" si="7"/>
        <v>75.0001192632936</v>
      </c>
      <c r="F64" s="13">
        <f t="shared" si="7"/>
        <v>0</v>
      </c>
      <c r="G64" s="13">
        <f t="shared" si="7"/>
        <v>34.893314251108684</v>
      </c>
      <c r="H64" s="13">
        <f t="shared" si="7"/>
        <v>0</v>
      </c>
      <c r="I64" s="13">
        <f t="shared" si="7"/>
        <v>228.91174290051626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228.91174290051626</v>
      </c>
      <c r="W64" s="13">
        <f t="shared" si="7"/>
        <v>75.00013630093794</v>
      </c>
      <c r="X64" s="13">
        <f t="shared" si="7"/>
        <v>0</v>
      </c>
      <c r="Y64" s="13">
        <f t="shared" si="7"/>
        <v>0</v>
      </c>
      <c r="Z64" s="14">
        <f t="shared" si="7"/>
        <v>75.0001192632936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70904</v>
      </c>
      <c r="G65" s="13">
        <f t="shared" si="7"/>
        <v>163.0303712397704</v>
      </c>
      <c r="H65" s="13">
        <f t="shared" si="7"/>
        <v>0</v>
      </c>
      <c r="I65" s="13">
        <f t="shared" si="7"/>
        <v>2511.6873102318186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2511.6873102318186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>
        <v>76662463</v>
      </c>
      <c r="C67" s="23"/>
      <c r="D67" s="24">
        <v>89460873</v>
      </c>
      <c r="E67" s="25">
        <v>89460873</v>
      </c>
      <c r="F67" s="25">
        <v>23965292</v>
      </c>
      <c r="G67" s="25">
        <v>5009254</v>
      </c>
      <c r="H67" s="25">
        <v>4396975</v>
      </c>
      <c r="I67" s="25">
        <v>33371521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33371521</v>
      </c>
      <c r="W67" s="25">
        <v>22365219</v>
      </c>
      <c r="X67" s="25"/>
      <c r="Y67" s="24"/>
      <c r="Z67" s="26">
        <v>89460873</v>
      </c>
    </row>
    <row r="68" spans="1:26" ht="13.5" hidden="1">
      <c r="A68" s="36" t="s">
        <v>31</v>
      </c>
      <c r="B68" s="18">
        <v>31161334</v>
      </c>
      <c r="C68" s="18"/>
      <c r="D68" s="19">
        <v>32107265</v>
      </c>
      <c r="E68" s="20">
        <v>32107265</v>
      </c>
      <c r="F68" s="20">
        <v>19704113</v>
      </c>
      <c r="G68" s="20">
        <v>857038</v>
      </c>
      <c r="H68" s="20">
        <v>857038</v>
      </c>
      <c r="I68" s="20">
        <v>21418189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21418189</v>
      </c>
      <c r="W68" s="20">
        <v>8026816</v>
      </c>
      <c r="X68" s="20"/>
      <c r="Y68" s="19"/>
      <c r="Z68" s="22">
        <v>32107265</v>
      </c>
    </row>
    <row r="69" spans="1:26" ht="13.5" hidden="1">
      <c r="A69" s="37" t="s">
        <v>32</v>
      </c>
      <c r="B69" s="18">
        <v>29442567</v>
      </c>
      <c r="C69" s="18"/>
      <c r="D69" s="19">
        <v>40457918</v>
      </c>
      <c r="E69" s="20">
        <v>40457918</v>
      </c>
      <c r="F69" s="20">
        <v>2841612</v>
      </c>
      <c r="G69" s="20">
        <v>2717158</v>
      </c>
      <c r="H69" s="20">
        <v>2095248</v>
      </c>
      <c r="I69" s="20">
        <v>7654018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7654018</v>
      </c>
      <c r="W69" s="20">
        <v>10114480</v>
      </c>
      <c r="X69" s="20"/>
      <c r="Y69" s="19"/>
      <c r="Z69" s="22">
        <v>40457918</v>
      </c>
    </row>
    <row r="70" spans="1:26" ht="13.5" hidden="1">
      <c r="A70" s="38" t="s">
        <v>104</v>
      </c>
      <c r="B70" s="18">
        <v>17076703</v>
      </c>
      <c r="C70" s="18"/>
      <c r="D70" s="19">
        <v>25979264</v>
      </c>
      <c r="E70" s="20">
        <v>25979264</v>
      </c>
      <c r="F70" s="20">
        <v>1598581</v>
      </c>
      <c r="G70" s="20">
        <v>1469833</v>
      </c>
      <c r="H70" s="20">
        <v>995525</v>
      </c>
      <c r="I70" s="20">
        <v>4063939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4063939</v>
      </c>
      <c r="W70" s="20">
        <v>6494816</v>
      </c>
      <c r="X70" s="20"/>
      <c r="Y70" s="19"/>
      <c r="Z70" s="22">
        <v>25979264</v>
      </c>
    </row>
    <row r="71" spans="1:26" ht="13.5" hidden="1">
      <c r="A71" s="38" t="s">
        <v>105</v>
      </c>
      <c r="B71" s="18">
        <v>2892026</v>
      </c>
      <c r="C71" s="18"/>
      <c r="D71" s="19">
        <v>5037619</v>
      </c>
      <c r="E71" s="20">
        <v>5037619</v>
      </c>
      <c r="F71" s="20">
        <v>875041</v>
      </c>
      <c r="G71" s="20">
        <v>816897</v>
      </c>
      <c r="H71" s="20">
        <v>731478</v>
      </c>
      <c r="I71" s="20">
        <v>2423416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2423416</v>
      </c>
      <c r="W71" s="20">
        <v>1259405</v>
      </c>
      <c r="X71" s="20"/>
      <c r="Y71" s="19"/>
      <c r="Z71" s="22">
        <v>5037619</v>
      </c>
    </row>
    <row r="72" spans="1:26" ht="13.5" hidden="1">
      <c r="A72" s="38" t="s">
        <v>106</v>
      </c>
      <c r="B72" s="18">
        <v>5257546</v>
      </c>
      <c r="C72" s="18"/>
      <c r="D72" s="19">
        <v>5039010</v>
      </c>
      <c r="E72" s="20">
        <v>5039010</v>
      </c>
      <c r="F72" s="20">
        <v>367940</v>
      </c>
      <c r="G72" s="20"/>
      <c r="H72" s="20">
        <v>368245</v>
      </c>
      <c r="I72" s="20">
        <v>736185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736185</v>
      </c>
      <c r="W72" s="20">
        <v>1259753</v>
      </c>
      <c r="X72" s="20"/>
      <c r="Y72" s="19"/>
      <c r="Z72" s="22">
        <v>5039010</v>
      </c>
    </row>
    <row r="73" spans="1:26" ht="13.5" hidden="1">
      <c r="A73" s="38" t="s">
        <v>107</v>
      </c>
      <c r="B73" s="18">
        <v>4216292</v>
      </c>
      <c r="C73" s="18"/>
      <c r="D73" s="19">
        <v>4402025</v>
      </c>
      <c r="E73" s="20">
        <v>4402025</v>
      </c>
      <c r="F73" s="20"/>
      <c r="G73" s="20">
        <v>368231</v>
      </c>
      <c r="H73" s="20"/>
      <c r="I73" s="20">
        <v>368231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368231</v>
      </c>
      <c r="W73" s="20">
        <v>1100506</v>
      </c>
      <c r="X73" s="20"/>
      <c r="Y73" s="19"/>
      <c r="Z73" s="22">
        <v>4402025</v>
      </c>
    </row>
    <row r="74" spans="1:26" ht="13.5" hidden="1">
      <c r="A74" s="38" t="s">
        <v>108</v>
      </c>
      <c r="B74" s="18"/>
      <c r="C74" s="18"/>
      <c r="D74" s="19"/>
      <c r="E74" s="20"/>
      <c r="F74" s="20">
        <v>50</v>
      </c>
      <c r="G74" s="20">
        <v>62197</v>
      </c>
      <c r="H74" s="20"/>
      <c r="I74" s="20">
        <v>62247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62247</v>
      </c>
      <c r="W74" s="20"/>
      <c r="X74" s="20"/>
      <c r="Y74" s="19"/>
      <c r="Z74" s="22"/>
    </row>
    <row r="75" spans="1:26" ht="13.5" hidden="1">
      <c r="A75" s="39" t="s">
        <v>109</v>
      </c>
      <c r="B75" s="27">
        <v>16058562</v>
      </c>
      <c r="C75" s="27"/>
      <c r="D75" s="28">
        <v>16895690</v>
      </c>
      <c r="E75" s="29">
        <v>16895690</v>
      </c>
      <c r="F75" s="29">
        <v>1419567</v>
      </c>
      <c r="G75" s="29">
        <v>1435058</v>
      </c>
      <c r="H75" s="29">
        <v>1444689</v>
      </c>
      <c r="I75" s="29">
        <v>4299314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4299314</v>
      </c>
      <c r="W75" s="29">
        <v>4223923</v>
      </c>
      <c r="X75" s="29"/>
      <c r="Y75" s="28"/>
      <c r="Z75" s="30">
        <v>16895690</v>
      </c>
    </row>
    <row r="76" spans="1:26" ht="13.5" hidden="1">
      <c r="A76" s="41" t="s">
        <v>111</v>
      </c>
      <c r="B76" s="31">
        <v>29468667</v>
      </c>
      <c r="C76" s="31"/>
      <c r="D76" s="32">
        <v>48932600</v>
      </c>
      <c r="E76" s="33">
        <v>48932600</v>
      </c>
      <c r="F76" s="33">
        <v>1863668</v>
      </c>
      <c r="G76" s="33">
        <v>1493736</v>
      </c>
      <c r="H76" s="33">
        <v>8268810</v>
      </c>
      <c r="I76" s="33">
        <v>11626214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11626214</v>
      </c>
      <c r="W76" s="33">
        <v>13605900</v>
      </c>
      <c r="X76" s="33"/>
      <c r="Y76" s="32"/>
      <c r="Z76" s="34">
        <v>48932600</v>
      </c>
    </row>
    <row r="77" spans="1:26" ht="13.5" hidden="1">
      <c r="A77" s="36" t="s">
        <v>31</v>
      </c>
      <c r="B77" s="18"/>
      <c r="C77" s="18"/>
      <c r="D77" s="19">
        <v>21080160</v>
      </c>
      <c r="E77" s="20">
        <v>21080160</v>
      </c>
      <c r="F77" s="20">
        <v>706542</v>
      </c>
      <c r="G77" s="20">
        <v>352487</v>
      </c>
      <c r="H77" s="20">
        <v>3928390</v>
      </c>
      <c r="I77" s="20">
        <v>4987419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4987419</v>
      </c>
      <c r="W77" s="20">
        <v>6020040</v>
      </c>
      <c r="X77" s="20"/>
      <c r="Y77" s="19"/>
      <c r="Z77" s="22">
        <v>21080160</v>
      </c>
    </row>
    <row r="78" spans="1:26" ht="13.5" hidden="1">
      <c r="A78" s="37" t="s">
        <v>32</v>
      </c>
      <c r="B78" s="18">
        <v>29468667</v>
      </c>
      <c r="C78" s="18"/>
      <c r="D78" s="19">
        <v>27852440</v>
      </c>
      <c r="E78" s="20">
        <v>27852440</v>
      </c>
      <c r="F78" s="20">
        <v>1157126</v>
      </c>
      <c r="G78" s="20">
        <v>1141249</v>
      </c>
      <c r="H78" s="20">
        <v>4340420</v>
      </c>
      <c r="I78" s="20">
        <v>6638795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6638795</v>
      </c>
      <c r="W78" s="20">
        <v>7585860</v>
      </c>
      <c r="X78" s="20"/>
      <c r="Y78" s="19"/>
      <c r="Z78" s="22">
        <v>27852440</v>
      </c>
    </row>
    <row r="79" spans="1:26" ht="13.5" hidden="1">
      <c r="A79" s="38" t="s">
        <v>104</v>
      </c>
      <c r="B79" s="18">
        <v>17102803</v>
      </c>
      <c r="C79" s="18"/>
      <c r="D79" s="19">
        <v>16993448</v>
      </c>
      <c r="E79" s="20">
        <v>16993448</v>
      </c>
      <c r="F79" s="20">
        <v>692472</v>
      </c>
      <c r="G79" s="20">
        <v>574613</v>
      </c>
      <c r="H79" s="20">
        <v>1770974</v>
      </c>
      <c r="I79" s="20">
        <v>3038059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3038059</v>
      </c>
      <c r="W79" s="20">
        <v>4871112</v>
      </c>
      <c r="X79" s="20"/>
      <c r="Y79" s="19"/>
      <c r="Z79" s="22">
        <v>16993448</v>
      </c>
    </row>
    <row r="80" spans="1:26" ht="13.5" hidden="1">
      <c r="A80" s="38" t="s">
        <v>105</v>
      </c>
      <c r="B80" s="18">
        <v>2892026</v>
      </c>
      <c r="C80" s="18"/>
      <c r="D80" s="19">
        <v>3778212</v>
      </c>
      <c r="E80" s="20">
        <v>3778212</v>
      </c>
      <c r="F80" s="20">
        <v>-4005</v>
      </c>
      <c r="G80" s="20">
        <v>103760</v>
      </c>
      <c r="H80" s="20">
        <v>356680</v>
      </c>
      <c r="I80" s="20">
        <v>456435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456435</v>
      </c>
      <c r="W80" s="20">
        <v>944553</v>
      </c>
      <c r="X80" s="20"/>
      <c r="Y80" s="19"/>
      <c r="Z80" s="22">
        <v>3778212</v>
      </c>
    </row>
    <row r="81" spans="1:26" ht="13.5" hidden="1">
      <c r="A81" s="38" t="s">
        <v>106</v>
      </c>
      <c r="B81" s="18">
        <v>5257546</v>
      </c>
      <c r="C81" s="18"/>
      <c r="D81" s="19">
        <v>3779256</v>
      </c>
      <c r="E81" s="20">
        <v>3779256</v>
      </c>
      <c r="F81" s="20">
        <v>260017</v>
      </c>
      <c r="G81" s="20">
        <v>232988</v>
      </c>
      <c r="H81" s="20">
        <v>244922</v>
      </c>
      <c r="I81" s="20">
        <v>737927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737927</v>
      </c>
      <c r="W81" s="20">
        <v>944814</v>
      </c>
      <c r="X81" s="20"/>
      <c r="Y81" s="19"/>
      <c r="Z81" s="22">
        <v>3779256</v>
      </c>
    </row>
    <row r="82" spans="1:26" ht="13.5" hidden="1">
      <c r="A82" s="38" t="s">
        <v>107</v>
      </c>
      <c r="B82" s="18">
        <v>4216292</v>
      </c>
      <c r="C82" s="18"/>
      <c r="D82" s="19">
        <v>3301524</v>
      </c>
      <c r="E82" s="20">
        <v>3301524</v>
      </c>
      <c r="F82" s="20">
        <v>173190</v>
      </c>
      <c r="G82" s="20">
        <v>128488</v>
      </c>
      <c r="H82" s="20">
        <v>541246</v>
      </c>
      <c r="I82" s="20">
        <v>842924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842924</v>
      </c>
      <c r="W82" s="20">
        <v>825381</v>
      </c>
      <c r="X82" s="20"/>
      <c r="Y82" s="19"/>
      <c r="Z82" s="22">
        <v>3301524</v>
      </c>
    </row>
    <row r="83" spans="1:26" ht="13.5" hidden="1">
      <c r="A83" s="38" t="s">
        <v>108</v>
      </c>
      <c r="B83" s="18"/>
      <c r="C83" s="18"/>
      <c r="D83" s="19"/>
      <c r="E83" s="20"/>
      <c r="F83" s="20">
        <v>35452</v>
      </c>
      <c r="G83" s="20">
        <v>101400</v>
      </c>
      <c r="H83" s="20">
        <v>1426598</v>
      </c>
      <c r="I83" s="20">
        <v>1563450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1563450</v>
      </c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56328220</v>
      </c>
      <c r="E5" s="59">
        <v>56328220</v>
      </c>
      <c r="F5" s="59">
        <v>5732617</v>
      </c>
      <c r="G5" s="59">
        <v>6359863</v>
      </c>
      <c r="H5" s="59">
        <v>452268</v>
      </c>
      <c r="I5" s="59">
        <v>12544748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12544748</v>
      </c>
      <c r="W5" s="59">
        <v>14082055</v>
      </c>
      <c r="X5" s="59">
        <v>-1537307</v>
      </c>
      <c r="Y5" s="60">
        <v>-10.92</v>
      </c>
      <c r="Z5" s="61">
        <v>56328220</v>
      </c>
    </row>
    <row r="6" spans="1:26" ht="13.5">
      <c r="A6" s="57" t="s">
        <v>32</v>
      </c>
      <c r="B6" s="18">
        <v>0</v>
      </c>
      <c r="C6" s="18">
        <v>0</v>
      </c>
      <c r="D6" s="58">
        <v>78182281</v>
      </c>
      <c r="E6" s="59">
        <v>78182281</v>
      </c>
      <c r="F6" s="59">
        <v>6296319</v>
      </c>
      <c r="G6" s="59">
        <v>6331989</v>
      </c>
      <c r="H6" s="59">
        <v>4574296</v>
      </c>
      <c r="I6" s="59">
        <v>17202604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17202604</v>
      </c>
      <c r="W6" s="59">
        <v>19545570</v>
      </c>
      <c r="X6" s="59">
        <v>-2342966</v>
      </c>
      <c r="Y6" s="60">
        <v>-11.99</v>
      </c>
      <c r="Z6" s="61">
        <v>78182281</v>
      </c>
    </row>
    <row r="7" spans="1:26" ht="13.5">
      <c r="A7" s="57" t="s">
        <v>33</v>
      </c>
      <c r="B7" s="18">
        <v>0</v>
      </c>
      <c r="C7" s="18">
        <v>0</v>
      </c>
      <c r="D7" s="58">
        <v>2200000</v>
      </c>
      <c r="E7" s="59">
        <v>2200000</v>
      </c>
      <c r="F7" s="59">
        <v>119445</v>
      </c>
      <c r="G7" s="59">
        <v>-4857</v>
      </c>
      <c r="H7" s="59">
        <v>0</v>
      </c>
      <c r="I7" s="59">
        <v>114588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114588</v>
      </c>
      <c r="W7" s="59">
        <v>550000</v>
      </c>
      <c r="X7" s="59">
        <v>-435412</v>
      </c>
      <c r="Y7" s="60">
        <v>-79.17</v>
      </c>
      <c r="Z7" s="61">
        <v>2200000</v>
      </c>
    </row>
    <row r="8" spans="1:26" ht="13.5">
      <c r="A8" s="57" t="s">
        <v>34</v>
      </c>
      <c r="B8" s="18">
        <v>0</v>
      </c>
      <c r="C8" s="18">
        <v>0</v>
      </c>
      <c r="D8" s="58">
        <v>311163683</v>
      </c>
      <c r="E8" s="59">
        <v>311163683</v>
      </c>
      <c r="F8" s="59">
        <v>121173111</v>
      </c>
      <c r="G8" s="59">
        <v>3308000</v>
      </c>
      <c r="H8" s="59">
        <v>0</v>
      </c>
      <c r="I8" s="59">
        <v>124481111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124481111</v>
      </c>
      <c r="W8" s="59">
        <v>77790921</v>
      </c>
      <c r="X8" s="59">
        <v>46690190</v>
      </c>
      <c r="Y8" s="60">
        <v>60.02</v>
      </c>
      <c r="Z8" s="61">
        <v>311163683</v>
      </c>
    </row>
    <row r="9" spans="1:26" ht="13.5">
      <c r="A9" s="57" t="s">
        <v>35</v>
      </c>
      <c r="B9" s="18">
        <v>0</v>
      </c>
      <c r="C9" s="18">
        <v>0</v>
      </c>
      <c r="D9" s="58">
        <v>36041767</v>
      </c>
      <c r="E9" s="59">
        <v>36041767</v>
      </c>
      <c r="F9" s="59">
        <v>3355859</v>
      </c>
      <c r="G9" s="59">
        <v>-344048</v>
      </c>
      <c r="H9" s="59">
        <v>4543763</v>
      </c>
      <c r="I9" s="59">
        <v>7555574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7555574</v>
      </c>
      <c r="W9" s="59">
        <v>9010442</v>
      </c>
      <c r="X9" s="59">
        <v>-1454868</v>
      </c>
      <c r="Y9" s="60">
        <v>-16.15</v>
      </c>
      <c r="Z9" s="61">
        <v>36041767</v>
      </c>
    </row>
    <row r="10" spans="1:26" ht="25.5">
      <c r="A10" s="62" t="s">
        <v>96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483915951</v>
      </c>
      <c r="E10" s="65">
        <f t="shared" si="0"/>
        <v>483915951</v>
      </c>
      <c r="F10" s="65">
        <f t="shared" si="0"/>
        <v>136677351</v>
      </c>
      <c r="G10" s="65">
        <f t="shared" si="0"/>
        <v>15650947</v>
      </c>
      <c r="H10" s="65">
        <f t="shared" si="0"/>
        <v>9570327</v>
      </c>
      <c r="I10" s="65">
        <f t="shared" si="0"/>
        <v>161898625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161898625</v>
      </c>
      <c r="W10" s="65">
        <f t="shared" si="0"/>
        <v>120978988</v>
      </c>
      <c r="X10" s="65">
        <f t="shared" si="0"/>
        <v>40919637</v>
      </c>
      <c r="Y10" s="66">
        <f>+IF(W10&lt;&gt;0,(X10/W10)*100,0)</f>
        <v>33.82375541114627</v>
      </c>
      <c r="Z10" s="67">
        <f t="shared" si="0"/>
        <v>483915951</v>
      </c>
    </row>
    <row r="11" spans="1:26" ht="13.5">
      <c r="A11" s="57" t="s">
        <v>36</v>
      </c>
      <c r="B11" s="18">
        <v>0</v>
      </c>
      <c r="C11" s="18">
        <v>0</v>
      </c>
      <c r="D11" s="58">
        <v>210919427</v>
      </c>
      <c r="E11" s="59">
        <v>210919427</v>
      </c>
      <c r="F11" s="59">
        <v>18468764</v>
      </c>
      <c r="G11" s="59">
        <v>20127659</v>
      </c>
      <c r="H11" s="59">
        <v>15288711</v>
      </c>
      <c r="I11" s="59">
        <v>53885134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53885134</v>
      </c>
      <c r="W11" s="59">
        <v>52729857</v>
      </c>
      <c r="X11" s="59">
        <v>1155277</v>
      </c>
      <c r="Y11" s="60">
        <v>2.19</v>
      </c>
      <c r="Z11" s="61">
        <v>210919427</v>
      </c>
    </row>
    <row r="12" spans="1:26" ht="13.5">
      <c r="A12" s="57" t="s">
        <v>37</v>
      </c>
      <c r="B12" s="18">
        <v>0</v>
      </c>
      <c r="C12" s="18">
        <v>0</v>
      </c>
      <c r="D12" s="58">
        <v>18097767</v>
      </c>
      <c r="E12" s="59">
        <v>18097767</v>
      </c>
      <c r="F12" s="59">
        <v>1345842</v>
      </c>
      <c r="G12" s="59">
        <v>1345842</v>
      </c>
      <c r="H12" s="59">
        <v>1345842</v>
      </c>
      <c r="I12" s="59">
        <v>4037526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4037526</v>
      </c>
      <c r="W12" s="59">
        <v>4524442</v>
      </c>
      <c r="X12" s="59">
        <v>-486916</v>
      </c>
      <c r="Y12" s="60">
        <v>-10.76</v>
      </c>
      <c r="Z12" s="61">
        <v>18097767</v>
      </c>
    </row>
    <row r="13" spans="1:26" ht="13.5">
      <c r="A13" s="57" t="s">
        <v>97</v>
      </c>
      <c r="B13" s="18">
        <v>0</v>
      </c>
      <c r="C13" s="18">
        <v>0</v>
      </c>
      <c r="D13" s="58">
        <v>69168000</v>
      </c>
      <c r="E13" s="59">
        <v>69168000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17292000</v>
      </c>
      <c r="X13" s="59">
        <v>-17292000</v>
      </c>
      <c r="Y13" s="60">
        <v>-100</v>
      </c>
      <c r="Z13" s="61">
        <v>69168000</v>
      </c>
    </row>
    <row r="14" spans="1:26" ht="13.5">
      <c r="A14" s="57" t="s">
        <v>38</v>
      </c>
      <c r="B14" s="18">
        <v>0</v>
      </c>
      <c r="C14" s="18">
        <v>0</v>
      </c>
      <c r="D14" s="58">
        <v>731015</v>
      </c>
      <c r="E14" s="59">
        <v>731015</v>
      </c>
      <c r="F14" s="59">
        <v>63354</v>
      </c>
      <c r="G14" s="59">
        <v>63807</v>
      </c>
      <c r="H14" s="59">
        <v>55138</v>
      </c>
      <c r="I14" s="59">
        <v>182299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182299</v>
      </c>
      <c r="W14" s="59">
        <v>182754</v>
      </c>
      <c r="X14" s="59">
        <v>-455</v>
      </c>
      <c r="Y14" s="60">
        <v>-0.25</v>
      </c>
      <c r="Z14" s="61">
        <v>731015</v>
      </c>
    </row>
    <row r="15" spans="1:26" ht="13.5">
      <c r="A15" s="57" t="s">
        <v>39</v>
      </c>
      <c r="B15" s="18">
        <v>0</v>
      </c>
      <c r="C15" s="18">
        <v>0</v>
      </c>
      <c r="D15" s="58">
        <v>67552081</v>
      </c>
      <c r="E15" s="59">
        <v>67552081</v>
      </c>
      <c r="F15" s="59">
        <v>8544599</v>
      </c>
      <c r="G15" s="59">
        <v>9066839</v>
      </c>
      <c r="H15" s="59">
        <v>6240077</v>
      </c>
      <c r="I15" s="59">
        <v>23851515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23851515</v>
      </c>
      <c r="W15" s="59">
        <v>16888020</v>
      </c>
      <c r="X15" s="59">
        <v>6963495</v>
      </c>
      <c r="Y15" s="60">
        <v>41.23</v>
      </c>
      <c r="Z15" s="61">
        <v>67552081</v>
      </c>
    </row>
    <row r="16" spans="1:26" ht="13.5">
      <c r="A16" s="68" t="s">
        <v>40</v>
      </c>
      <c r="B16" s="18">
        <v>0</v>
      </c>
      <c r="C16" s="18">
        <v>0</v>
      </c>
      <c r="D16" s="58">
        <v>200000</v>
      </c>
      <c r="E16" s="59">
        <v>200000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50000</v>
      </c>
      <c r="X16" s="59">
        <v>-50000</v>
      </c>
      <c r="Y16" s="60">
        <v>-100</v>
      </c>
      <c r="Z16" s="61">
        <v>200000</v>
      </c>
    </row>
    <row r="17" spans="1:26" ht="13.5">
      <c r="A17" s="57" t="s">
        <v>41</v>
      </c>
      <c r="B17" s="18">
        <v>0</v>
      </c>
      <c r="C17" s="18">
        <v>0</v>
      </c>
      <c r="D17" s="58">
        <v>186100185</v>
      </c>
      <c r="E17" s="59">
        <v>186100185</v>
      </c>
      <c r="F17" s="59">
        <v>10495731</v>
      </c>
      <c r="G17" s="59">
        <v>6871613</v>
      </c>
      <c r="H17" s="59">
        <v>12659073</v>
      </c>
      <c r="I17" s="59">
        <v>30026417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30026417</v>
      </c>
      <c r="W17" s="59">
        <v>46525046</v>
      </c>
      <c r="X17" s="59">
        <v>-16498629</v>
      </c>
      <c r="Y17" s="60">
        <v>-35.46</v>
      </c>
      <c r="Z17" s="61">
        <v>186100185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552768475</v>
      </c>
      <c r="E18" s="72">
        <f t="shared" si="1"/>
        <v>552768475</v>
      </c>
      <c r="F18" s="72">
        <f t="shared" si="1"/>
        <v>38918290</v>
      </c>
      <c r="G18" s="72">
        <f t="shared" si="1"/>
        <v>37475760</v>
      </c>
      <c r="H18" s="72">
        <f t="shared" si="1"/>
        <v>35588841</v>
      </c>
      <c r="I18" s="72">
        <f t="shared" si="1"/>
        <v>111982891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111982891</v>
      </c>
      <c r="W18" s="72">
        <f t="shared" si="1"/>
        <v>138192119</v>
      </c>
      <c r="X18" s="72">
        <f t="shared" si="1"/>
        <v>-26209228</v>
      </c>
      <c r="Y18" s="66">
        <f>+IF(W18&lt;&gt;0,(X18/W18)*100,0)</f>
        <v>-18.965790661332864</v>
      </c>
      <c r="Z18" s="73">
        <f t="shared" si="1"/>
        <v>552768475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-68852524</v>
      </c>
      <c r="E19" s="76">
        <f t="shared" si="2"/>
        <v>-68852524</v>
      </c>
      <c r="F19" s="76">
        <f t="shared" si="2"/>
        <v>97759061</v>
      </c>
      <c r="G19" s="76">
        <f t="shared" si="2"/>
        <v>-21824813</v>
      </c>
      <c r="H19" s="76">
        <f t="shared" si="2"/>
        <v>-26018514</v>
      </c>
      <c r="I19" s="76">
        <f t="shared" si="2"/>
        <v>49915734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49915734</v>
      </c>
      <c r="W19" s="76">
        <f>IF(E10=E18,0,W10-W18)</f>
        <v>-17213131</v>
      </c>
      <c r="X19" s="76">
        <f t="shared" si="2"/>
        <v>67128865</v>
      </c>
      <c r="Y19" s="77">
        <f>+IF(W19&lt;&gt;0,(X19/W19)*100,0)</f>
        <v>-389.98637145095796</v>
      </c>
      <c r="Z19" s="78">
        <f t="shared" si="2"/>
        <v>-68852524</v>
      </c>
    </row>
    <row r="20" spans="1:26" ht="13.5">
      <c r="A20" s="57" t="s">
        <v>44</v>
      </c>
      <c r="B20" s="18">
        <v>0</v>
      </c>
      <c r="C20" s="18">
        <v>0</v>
      </c>
      <c r="D20" s="58">
        <v>212935317</v>
      </c>
      <c r="E20" s="59">
        <v>212935317</v>
      </c>
      <c r="F20" s="59">
        <v>0</v>
      </c>
      <c r="G20" s="59">
        <v>7275000</v>
      </c>
      <c r="H20" s="59">
        <v>0</v>
      </c>
      <c r="I20" s="59">
        <v>7275000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7275000</v>
      </c>
      <c r="W20" s="59">
        <v>53233829</v>
      </c>
      <c r="X20" s="59">
        <v>-45958829</v>
      </c>
      <c r="Y20" s="60">
        <v>-86.33</v>
      </c>
      <c r="Z20" s="61">
        <v>212935317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144082793</v>
      </c>
      <c r="E22" s="87">
        <f t="shared" si="3"/>
        <v>144082793</v>
      </c>
      <c r="F22" s="87">
        <f t="shared" si="3"/>
        <v>97759061</v>
      </c>
      <c r="G22" s="87">
        <f t="shared" si="3"/>
        <v>-14549813</v>
      </c>
      <c r="H22" s="87">
        <f t="shared" si="3"/>
        <v>-26018514</v>
      </c>
      <c r="I22" s="87">
        <f t="shared" si="3"/>
        <v>57190734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57190734</v>
      </c>
      <c r="W22" s="87">
        <f t="shared" si="3"/>
        <v>36020698</v>
      </c>
      <c r="X22" s="87">
        <f t="shared" si="3"/>
        <v>21170036</v>
      </c>
      <c r="Y22" s="88">
        <f>+IF(W22&lt;&gt;0,(X22/W22)*100,0)</f>
        <v>58.77186499828515</v>
      </c>
      <c r="Z22" s="89">
        <f t="shared" si="3"/>
        <v>144082793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144082793</v>
      </c>
      <c r="E24" s="76">
        <f t="shared" si="4"/>
        <v>144082793</v>
      </c>
      <c r="F24" s="76">
        <f t="shared" si="4"/>
        <v>97759061</v>
      </c>
      <c r="G24" s="76">
        <f t="shared" si="4"/>
        <v>-14549813</v>
      </c>
      <c r="H24" s="76">
        <f t="shared" si="4"/>
        <v>-26018514</v>
      </c>
      <c r="I24" s="76">
        <f t="shared" si="4"/>
        <v>57190734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57190734</v>
      </c>
      <c r="W24" s="76">
        <f t="shared" si="4"/>
        <v>36020698</v>
      </c>
      <c r="X24" s="76">
        <f t="shared" si="4"/>
        <v>21170036</v>
      </c>
      <c r="Y24" s="77">
        <f>+IF(W24&lt;&gt;0,(X24/W24)*100,0)</f>
        <v>58.77186499828515</v>
      </c>
      <c r="Z24" s="78">
        <f t="shared" si="4"/>
        <v>144082793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229757317</v>
      </c>
      <c r="E27" s="99">
        <v>229757317</v>
      </c>
      <c r="F27" s="99">
        <v>4766159</v>
      </c>
      <c r="G27" s="99">
        <v>5045995</v>
      </c>
      <c r="H27" s="99">
        <v>6581526</v>
      </c>
      <c r="I27" s="99">
        <v>16393680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16393680</v>
      </c>
      <c r="W27" s="99">
        <v>57439329</v>
      </c>
      <c r="X27" s="99">
        <v>-41045649</v>
      </c>
      <c r="Y27" s="100">
        <v>-71.46</v>
      </c>
      <c r="Z27" s="101">
        <v>229757317</v>
      </c>
    </row>
    <row r="28" spans="1:26" ht="13.5">
      <c r="A28" s="102" t="s">
        <v>44</v>
      </c>
      <c r="B28" s="18">
        <v>0</v>
      </c>
      <c r="C28" s="18">
        <v>0</v>
      </c>
      <c r="D28" s="58">
        <v>212935317</v>
      </c>
      <c r="E28" s="59">
        <v>212935317</v>
      </c>
      <c r="F28" s="59">
        <v>4766159</v>
      </c>
      <c r="G28" s="59">
        <v>4210838</v>
      </c>
      <c r="H28" s="59">
        <v>3457175</v>
      </c>
      <c r="I28" s="59">
        <v>12434172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12434172</v>
      </c>
      <c r="W28" s="59">
        <v>53233829</v>
      </c>
      <c r="X28" s="59">
        <v>-40799657</v>
      </c>
      <c r="Y28" s="60">
        <v>-76.64</v>
      </c>
      <c r="Z28" s="61">
        <v>212935317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16822000</v>
      </c>
      <c r="E31" s="59">
        <v>16822000</v>
      </c>
      <c r="F31" s="59">
        <v>0</v>
      </c>
      <c r="G31" s="59">
        <v>835157</v>
      </c>
      <c r="H31" s="59">
        <v>3124351</v>
      </c>
      <c r="I31" s="59">
        <v>3959508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3959508</v>
      </c>
      <c r="W31" s="59">
        <v>4205500</v>
      </c>
      <c r="X31" s="59">
        <v>-245992</v>
      </c>
      <c r="Y31" s="60">
        <v>-5.85</v>
      </c>
      <c r="Z31" s="61">
        <v>16822000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229757317</v>
      </c>
      <c r="E32" s="99">
        <f t="shared" si="5"/>
        <v>229757317</v>
      </c>
      <c r="F32" s="99">
        <f t="shared" si="5"/>
        <v>4766159</v>
      </c>
      <c r="G32" s="99">
        <f t="shared" si="5"/>
        <v>5045995</v>
      </c>
      <c r="H32" s="99">
        <f t="shared" si="5"/>
        <v>6581526</v>
      </c>
      <c r="I32" s="99">
        <f t="shared" si="5"/>
        <v>16393680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16393680</v>
      </c>
      <c r="W32" s="99">
        <f t="shared" si="5"/>
        <v>57439329</v>
      </c>
      <c r="X32" s="99">
        <f t="shared" si="5"/>
        <v>-41045649</v>
      </c>
      <c r="Y32" s="100">
        <f>+IF(W32&lt;&gt;0,(X32/W32)*100,0)</f>
        <v>-71.45913734472768</v>
      </c>
      <c r="Z32" s="101">
        <f t="shared" si="5"/>
        <v>229757317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48264154</v>
      </c>
      <c r="E35" s="59">
        <v>48264154</v>
      </c>
      <c r="F35" s="59">
        <v>174047620</v>
      </c>
      <c r="G35" s="59">
        <v>157712060</v>
      </c>
      <c r="H35" s="59">
        <v>144909301</v>
      </c>
      <c r="I35" s="59">
        <v>144909301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144909301</v>
      </c>
      <c r="W35" s="59">
        <v>12066039</v>
      </c>
      <c r="X35" s="59">
        <v>132843262</v>
      </c>
      <c r="Y35" s="60">
        <v>1100.97</v>
      </c>
      <c r="Z35" s="61">
        <v>48264154</v>
      </c>
    </row>
    <row r="36" spans="1:26" ht="13.5">
      <c r="A36" s="57" t="s">
        <v>53</v>
      </c>
      <c r="B36" s="18">
        <v>0</v>
      </c>
      <c r="C36" s="18">
        <v>0</v>
      </c>
      <c r="D36" s="58">
        <v>1550952952</v>
      </c>
      <c r="E36" s="59">
        <v>1550952952</v>
      </c>
      <c r="F36" s="59">
        <v>1350953229</v>
      </c>
      <c r="G36" s="59">
        <v>1355999224</v>
      </c>
      <c r="H36" s="59">
        <v>1362580749</v>
      </c>
      <c r="I36" s="59">
        <v>1362580749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1362580749</v>
      </c>
      <c r="W36" s="59">
        <v>387738238</v>
      </c>
      <c r="X36" s="59">
        <v>974842511</v>
      </c>
      <c r="Y36" s="60">
        <v>251.42</v>
      </c>
      <c r="Z36" s="61">
        <v>1550952952</v>
      </c>
    </row>
    <row r="37" spans="1:26" ht="13.5">
      <c r="A37" s="57" t="s">
        <v>54</v>
      </c>
      <c r="B37" s="18">
        <v>0</v>
      </c>
      <c r="C37" s="18">
        <v>0</v>
      </c>
      <c r="D37" s="58">
        <v>45800247</v>
      </c>
      <c r="E37" s="59">
        <v>45800247</v>
      </c>
      <c r="F37" s="59">
        <v>107951552</v>
      </c>
      <c r="G37" s="59">
        <v>123479357</v>
      </c>
      <c r="H37" s="59">
        <v>144833006</v>
      </c>
      <c r="I37" s="59">
        <v>144833006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144833006</v>
      </c>
      <c r="W37" s="59">
        <v>11450062</v>
      </c>
      <c r="X37" s="59">
        <v>133382944</v>
      </c>
      <c r="Y37" s="60">
        <v>1164.91</v>
      </c>
      <c r="Z37" s="61">
        <v>45800247</v>
      </c>
    </row>
    <row r="38" spans="1:26" ht="13.5">
      <c r="A38" s="57" t="s">
        <v>55</v>
      </c>
      <c r="B38" s="18">
        <v>0</v>
      </c>
      <c r="C38" s="18">
        <v>0</v>
      </c>
      <c r="D38" s="58">
        <v>2708914</v>
      </c>
      <c r="E38" s="59">
        <v>2708914</v>
      </c>
      <c r="F38" s="59">
        <v>3260201</v>
      </c>
      <c r="G38" s="59">
        <v>3260201</v>
      </c>
      <c r="H38" s="59">
        <v>3260201</v>
      </c>
      <c r="I38" s="59">
        <v>3260201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3260201</v>
      </c>
      <c r="W38" s="59">
        <v>677229</v>
      </c>
      <c r="X38" s="59">
        <v>2582972</v>
      </c>
      <c r="Y38" s="60">
        <v>381.4</v>
      </c>
      <c r="Z38" s="61">
        <v>2708914</v>
      </c>
    </row>
    <row r="39" spans="1:26" ht="13.5">
      <c r="A39" s="57" t="s">
        <v>56</v>
      </c>
      <c r="B39" s="18">
        <v>0</v>
      </c>
      <c r="C39" s="18">
        <v>0</v>
      </c>
      <c r="D39" s="58">
        <v>1550707944</v>
      </c>
      <c r="E39" s="59">
        <v>1550707944</v>
      </c>
      <c r="F39" s="59">
        <v>1413789096</v>
      </c>
      <c r="G39" s="59">
        <v>1386971727</v>
      </c>
      <c r="H39" s="59">
        <v>1359396843</v>
      </c>
      <c r="I39" s="59">
        <v>1359396843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1359396843</v>
      </c>
      <c r="W39" s="59">
        <v>387676986</v>
      </c>
      <c r="X39" s="59">
        <v>971719857</v>
      </c>
      <c r="Y39" s="60">
        <v>250.65</v>
      </c>
      <c r="Z39" s="61">
        <v>1550707944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217953534</v>
      </c>
      <c r="E42" s="59">
        <v>217953534</v>
      </c>
      <c r="F42" s="59">
        <v>100850747</v>
      </c>
      <c r="G42" s="59">
        <v>-26627604</v>
      </c>
      <c r="H42" s="59">
        <v>-13336121</v>
      </c>
      <c r="I42" s="59">
        <v>60887022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60887022</v>
      </c>
      <c r="W42" s="59">
        <v>132427467</v>
      </c>
      <c r="X42" s="59">
        <v>-71540445</v>
      </c>
      <c r="Y42" s="60">
        <v>-54.02</v>
      </c>
      <c r="Z42" s="61">
        <v>217953534</v>
      </c>
    </row>
    <row r="43" spans="1:26" ht="13.5">
      <c r="A43" s="57" t="s">
        <v>59</v>
      </c>
      <c r="B43" s="18">
        <v>0</v>
      </c>
      <c r="C43" s="18">
        <v>0</v>
      </c>
      <c r="D43" s="58">
        <v>-229757320</v>
      </c>
      <c r="E43" s="59">
        <v>-229757320</v>
      </c>
      <c r="F43" s="59">
        <v>-24574139</v>
      </c>
      <c r="G43" s="59">
        <v>-6599225</v>
      </c>
      <c r="H43" s="59">
        <v>-8575761</v>
      </c>
      <c r="I43" s="59">
        <v>-39749125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-39749125</v>
      </c>
      <c r="W43" s="59">
        <v>-57693080</v>
      </c>
      <c r="X43" s="59">
        <v>17943955</v>
      </c>
      <c r="Y43" s="60">
        <v>-31.1</v>
      </c>
      <c r="Z43" s="61">
        <v>-229757320</v>
      </c>
    </row>
    <row r="44" spans="1:26" ht="13.5">
      <c r="A44" s="57" t="s">
        <v>60</v>
      </c>
      <c r="B44" s="18">
        <v>0</v>
      </c>
      <c r="C44" s="18">
        <v>0</v>
      </c>
      <c r="D44" s="58">
        <v>-116164</v>
      </c>
      <c r="E44" s="59">
        <v>-116164</v>
      </c>
      <c r="F44" s="59">
        <v>-475735</v>
      </c>
      <c r="G44" s="59">
        <v>0</v>
      </c>
      <c r="H44" s="59">
        <v>0</v>
      </c>
      <c r="I44" s="59">
        <v>-475735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-475735</v>
      </c>
      <c r="W44" s="59">
        <v>-29041</v>
      </c>
      <c r="X44" s="59">
        <v>-446694</v>
      </c>
      <c r="Y44" s="60">
        <v>1538.15</v>
      </c>
      <c r="Z44" s="61">
        <v>-116164</v>
      </c>
    </row>
    <row r="45" spans="1:26" ht="13.5">
      <c r="A45" s="69" t="s">
        <v>61</v>
      </c>
      <c r="B45" s="21">
        <v>0</v>
      </c>
      <c r="C45" s="21">
        <v>0</v>
      </c>
      <c r="D45" s="98">
        <v>3080051</v>
      </c>
      <c r="E45" s="99">
        <v>3080051</v>
      </c>
      <c r="F45" s="99">
        <v>80497187</v>
      </c>
      <c r="G45" s="99">
        <v>47270358</v>
      </c>
      <c r="H45" s="99">
        <v>25358476</v>
      </c>
      <c r="I45" s="99">
        <v>25358476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25358476</v>
      </c>
      <c r="W45" s="99">
        <v>89705347</v>
      </c>
      <c r="X45" s="99">
        <v>-64346871</v>
      </c>
      <c r="Y45" s="100">
        <v>-71.73</v>
      </c>
      <c r="Z45" s="101">
        <v>3080051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10772435</v>
      </c>
      <c r="C49" s="51">
        <v>0</v>
      </c>
      <c r="D49" s="128">
        <v>5504614</v>
      </c>
      <c r="E49" s="53">
        <v>4852983</v>
      </c>
      <c r="F49" s="53">
        <v>0</v>
      </c>
      <c r="G49" s="53">
        <v>0</v>
      </c>
      <c r="H49" s="53">
        <v>0</v>
      </c>
      <c r="I49" s="53">
        <v>44870166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66000198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15425605</v>
      </c>
      <c r="C51" s="51">
        <v>0</v>
      </c>
      <c r="D51" s="128">
        <v>1751681</v>
      </c>
      <c r="E51" s="53">
        <v>2370543</v>
      </c>
      <c r="F51" s="53">
        <v>0</v>
      </c>
      <c r="G51" s="53">
        <v>0</v>
      </c>
      <c r="H51" s="53">
        <v>0</v>
      </c>
      <c r="I51" s="53">
        <v>101165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19648994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86.93361006361162</v>
      </c>
      <c r="E58" s="7">
        <f t="shared" si="6"/>
        <v>86.93361006361162</v>
      </c>
      <c r="F58" s="7">
        <f t="shared" si="6"/>
        <v>70.94113536971133</v>
      </c>
      <c r="G58" s="7">
        <f t="shared" si="6"/>
        <v>14.551204322206255</v>
      </c>
      <c r="H58" s="7">
        <f t="shared" si="6"/>
        <v>161.11735426847878</v>
      </c>
      <c r="I58" s="7">
        <f t="shared" si="6"/>
        <v>62.67648781416586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62.67648781416586</v>
      </c>
      <c r="W58" s="7">
        <f t="shared" si="6"/>
        <v>77.48053282763995</v>
      </c>
      <c r="X58" s="7">
        <f t="shared" si="6"/>
        <v>0</v>
      </c>
      <c r="Y58" s="7">
        <f t="shared" si="6"/>
        <v>0</v>
      </c>
      <c r="Z58" s="8">
        <f t="shared" si="6"/>
        <v>86.93361006361162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87.99999893481456</v>
      </c>
      <c r="E59" s="10">
        <f t="shared" si="7"/>
        <v>87.99999893481456</v>
      </c>
      <c r="F59" s="10">
        <f t="shared" si="7"/>
        <v>49.76999161116119</v>
      </c>
      <c r="G59" s="10">
        <f t="shared" si="7"/>
        <v>8.735581253872923</v>
      </c>
      <c r="H59" s="10">
        <f t="shared" si="7"/>
        <v>1467.9597053074726</v>
      </c>
      <c r="I59" s="10">
        <f t="shared" si="7"/>
        <v>80.0957181443581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80.0957181443581</v>
      </c>
      <c r="W59" s="10">
        <f t="shared" si="7"/>
        <v>63.359999659140655</v>
      </c>
      <c r="X59" s="10">
        <f t="shared" si="7"/>
        <v>0</v>
      </c>
      <c r="Y59" s="10">
        <f t="shared" si="7"/>
        <v>0</v>
      </c>
      <c r="Z59" s="11">
        <f t="shared" si="7"/>
        <v>87.99999893481456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87.9999983628004</v>
      </c>
      <c r="E60" s="13">
        <f t="shared" si="7"/>
        <v>87.9999983628004</v>
      </c>
      <c r="F60" s="13">
        <f t="shared" si="7"/>
        <v>92.58269792238926</v>
      </c>
      <c r="G60" s="13">
        <f t="shared" si="7"/>
        <v>15.282022757778005</v>
      </c>
      <c r="H60" s="13">
        <f t="shared" si="7"/>
        <v>35.845668929164184</v>
      </c>
      <c r="I60" s="13">
        <f t="shared" si="7"/>
        <v>49.04283677052614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49.04283677052614</v>
      </c>
      <c r="W60" s="13">
        <f t="shared" si="7"/>
        <v>89.28918474676438</v>
      </c>
      <c r="X60" s="13">
        <f t="shared" si="7"/>
        <v>0</v>
      </c>
      <c r="Y60" s="13">
        <f t="shared" si="7"/>
        <v>0</v>
      </c>
      <c r="Z60" s="14">
        <f t="shared" si="7"/>
        <v>87.9999983628004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87.99999816304702</v>
      </c>
      <c r="E61" s="13">
        <f t="shared" si="7"/>
        <v>87.99999816304702</v>
      </c>
      <c r="F61" s="13">
        <f t="shared" si="7"/>
        <v>95.37084546840785</v>
      </c>
      <c r="G61" s="13">
        <f t="shared" si="7"/>
        <v>16.23145714082174</v>
      </c>
      <c r="H61" s="13">
        <f t="shared" si="7"/>
        <v>45.500034315599876</v>
      </c>
      <c r="I61" s="13">
        <f t="shared" si="7"/>
        <v>52.95661130922558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52.95661130922558</v>
      </c>
      <c r="W61" s="13">
        <f t="shared" si="7"/>
        <v>87.99999470957553</v>
      </c>
      <c r="X61" s="13">
        <f t="shared" si="7"/>
        <v>0</v>
      </c>
      <c r="Y61" s="13">
        <f t="shared" si="7"/>
        <v>0</v>
      </c>
      <c r="Z61" s="14">
        <f t="shared" si="7"/>
        <v>87.99999816304702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87.9999822862621</v>
      </c>
      <c r="E62" s="13">
        <f t="shared" si="7"/>
        <v>87.9999822862621</v>
      </c>
      <c r="F62" s="13">
        <f t="shared" si="7"/>
        <v>98.247882821779</v>
      </c>
      <c r="G62" s="13">
        <f t="shared" si="7"/>
        <v>15.929405933196414</v>
      </c>
      <c r="H62" s="13">
        <f t="shared" si="7"/>
        <v>22.435669197400138</v>
      </c>
      <c r="I62" s="13">
        <f t="shared" si="7"/>
        <v>46.69703180701929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46.69703180701929</v>
      </c>
      <c r="W62" s="13">
        <f t="shared" si="7"/>
        <v>91.51997210984982</v>
      </c>
      <c r="X62" s="13">
        <f t="shared" si="7"/>
        <v>0</v>
      </c>
      <c r="Y62" s="13">
        <f t="shared" si="7"/>
        <v>0</v>
      </c>
      <c r="Z62" s="14">
        <f t="shared" si="7"/>
        <v>87.9999822862621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88.00001955140523</v>
      </c>
      <c r="E63" s="13">
        <f t="shared" si="7"/>
        <v>88.00001955140523</v>
      </c>
      <c r="F63" s="13">
        <f t="shared" si="7"/>
        <v>96.42574792992968</v>
      </c>
      <c r="G63" s="13">
        <f t="shared" si="7"/>
        <v>7.7711934555454345</v>
      </c>
      <c r="H63" s="13">
        <f t="shared" si="7"/>
        <v>16.969949771451414</v>
      </c>
      <c r="I63" s="13">
        <f t="shared" si="7"/>
        <v>40.39550701075607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40.39550701075607</v>
      </c>
      <c r="W63" s="13">
        <f t="shared" si="7"/>
        <v>91.51994975291927</v>
      </c>
      <c r="X63" s="13">
        <f t="shared" si="7"/>
        <v>0</v>
      </c>
      <c r="Y63" s="13">
        <f t="shared" si="7"/>
        <v>0</v>
      </c>
      <c r="Z63" s="14">
        <f t="shared" si="7"/>
        <v>88.00001955140523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88.0000376296818</v>
      </c>
      <c r="E64" s="13">
        <f t="shared" si="7"/>
        <v>88.0000376296818</v>
      </c>
      <c r="F64" s="13">
        <f t="shared" si="7"/>
        <v>47.61585153647634</v>
      </c>
      <c r="G64" s="13">
        <f t="shared" si="7"/>
        <v>8.368488416430479</v>
      </c>
      <c r="H64" s="13">
        <f t="shared" si="7"/>
        <v>15.152008204400003</v>
      </c>
      <c r="I64" s="13">
        <f t="shared" si="7"/>
        <v>24.337223358565716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24.337223358565716</v>
      </c>
      <c r="W64" s="13">
        <f t="shared" si="7"/>
        <v>95.0400797094988</v>
      </c>
      <c r="X64" s="13">
        <f t="shared" si="7"/>
        <v>0</v>
      </c>
      <c r="Y64" s="13">
        <f t="shared" si="7"/>
        <v>0</v>
      </c>
      <c r="Z64" s="14">
        <f t="shared" si="7"/>
        <v>88.0000376296818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28.145038957457082</v>
      </c>
      <c r="G66" s="16">
        <f t="shared" si="7"/>
        <v>100</v>
      </c>
      <c r="H66" s="16">
        <f t="shared" si="7"/>
        <v>105.55241946678264</v>
      </c>
      <c r="I66" s="16">
        <f t="shared" si="7"/>
        <v>77.914553499215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77.914553499215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/>
      <c r="C67" s="23"/>
      <c r="D67" s="24">
        <v>136160501</v>
      </c>
      <c r="E67" s="25">
        <v>136160501</v>
      </c>
      <c r="F67" s="25">
        <v>12377008</v>
      </c>
      <c r="G67" s="25">
        <v>13070547</v>
      </c>
      <c r="H67" s="25">
        <v>5350747</v>
      </c>
      <c r="I67" s="25">
        <v>30798302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30798302</v>
      </c>
      <c r="W67" s="25">
        <v>34040126</v>
      </c>
      <c r="X67" s="25"/>
      <c r="Y67" s="24"/>
      <c r="Z67" s="26">
        <v>136160501</v>
      </c>
    </row>
    <row r="68" spans="1:26" ht="13.5" hidden="1">
      <c r="A68" s="36" t="s">
        <v>31</v>
      </c>
      <c r="B68" s="18"/>
      <c r="C68" s="18"/>
      <c r="D68" s="19">
        <v>56328220</v>
      </c>
      <c r="E68" s="20">
        <v>56328220</v>
      </c>
      <c r="F68" s="20">
        <v>5732617</v>
      </c>
      <c r="G68" s="20">
        <v>6359863</v>
      </c>
      <c r="H68" s="20">
        <v>452268</v>
      </c>
      <c r="I68" s="20">
        <v>12544748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12544748</v>
      </c>
      <c r="W68" s="20">
        <v>14082055</v>
      </c>
      <c r="X68" s="20"/>
      <c r="Y68" s="19"/>
      <c r="Z68" s="22">
        <v>56328220</v>
      </c>
    </row>
    <row r="69" spans="1:26" ht="13.5" hidden="1">
      <c r="A69" s="37" t="s">
        <v>32</v>
      </c>
      <c r="B69" s="18"/>
      <c r="C69" s="18"/>
      <c r="D69" s="19">
        <v>78182281</v>
      </c>
      <c r="E69" s="20">
        <v>78182281</v>
      </c>
      <c r="F69" s="20">
        <v>6296319</v>
      </c>
      <c r="G69" s="20">
        <v>6331989</v>
      </c>
      <c r="H69" s="20">
        <v>4574296</v>
      </c>
      <c r="I69" s="20">
        <v>17202604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17202604</v>
      </c>
      <c r="W69" s="20">
        <v>19545571</v>
      </c>
      <c r="X69" s="20"/>
      <c r="Y69" s="19"/>
      <c r="Z69" s="22">
        <v>78182281</v>
      </c>
    </row>
    <row r="70" spans="1:26" ht="13.5" hidden="1">
      <c r="A70" s="38" t="s">
        <v>104</v>
      </c>
      <c r="B70" s="18"/>
      <c r="C70" s="18"/>
      <c r="D70" s="19">
        <v>54437975</v>
      </c>
      <c r="E70" s="20">
        <v>54437975</v>
      </c>
      <c r="F70" s="20">
        <v>4427936</v>
      </c>
      <c r="G70" s="20">
        <v>4534023</v>
      </c>
      <c r="H70" s="20">
        <v>2855844</v>
      </c>
      <c r="I70" s="20">
        <v>11817803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11817803</v>
      </c>
      <c r="W70" s="20">
        <v>13609494</v>
      </c>
      <c r="X70" s="20"/>
      <c r="Y70" s="19"/>
      <c r="Z70" s="22">
        <v>54437975</v>
      </c>
    </row>
    <row r="71" spans="1:26" ht="13.5" hidden="1">
      <c r="A71" s="38" t="s">
        <v>105</v>
      </c>
      <c r="B71" s="18"/>
      <c r="C71" s="18"/>
      <c r="D71" s="19">
        <v>15581127</v>
      </c>
      <c r="E71" s="20">
        <v>15581127</v>
      </c>
      <c r="F71" s="20">
        <v>1137481</v>
      </c>
      <c r="G71" s="20">
        <v>1097486</v>
      </c>
      <c r="H71" s="20">
        <v>1025131</v>
      </c>
      <c r="I71" s="20">
        <v>3260098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3260098</v>
      </c>
      <c r="W71" s="20">
        <v>3895282</v>
      </c>
      <c r="X71" s="20"/>
      <c r="Y71" s="19"/>
      <c r="Z71" s="22">
        <v>15581127</v>
      </c>
    </row>
    <row r="72" spans="1:26" ht="13.5" hidden="1">
      <c r="A72" s="38" t="s">
        <v>106</v>
      </c>
      <c r="B72" s="18"/>
      <c r="C72" s="18"/>
      <c r="D72" s="19">
        <v>3273422</v>
      </c>
      <c r="E72" s="20">
        <v>3273422</v>
      </c>
      <c r="F72" s="20">
        <v>288396</v>
      </c>
      <c r="G72" s="20">
        <v>288733</v>
      </c>
      <c r="H72" s="20">
        <v>287685</v>
      </c>
      <c r="I72" s="20">
        <v>864814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864814</v>
      </c>
      <c r="W72" s="20">
        <v>818356</v>
      </c>
      <c r="X72" s="20"/>
      <c r="Y72" s="19"/>
      <c r="Z72" s="22">
        <v>3273422</v>
      </c>
    </row>
    <row r="73" spans="1:26" ht="13.5" hidden="1">
      <c r="A73" s="38" t="s">
        <v>107</v>
      </c>
      <c r="B73" s="18"/>
      <c r="C73" s="18"/>
      <c r="D73" s="19">
        <v>4889757</v>
      </c>
      <c r="E73" s="20">
        <v>4889757</v>
      </c>
      <c r="F73" s="20">
        <v>442506</v>
      </c>
      <c r="G73" s="20">
        <v>411747</v>
      </c>
      <c r="H73" s="20">
        <v>405636</v>
      </c>
      <c r="I73" s="20">
        <v>1259889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1259889</v>
      </c>
      <c r="W73" s="20">
        <v>1222439</v>
      </c>
      <c r="X73" s="20"/>
      <c r="Y73" s="19"/>
      <c r="Z73" s="22">
        <v>4889757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>
        <v>1650000</v>
      </c>
      <c r="E75" s="29">
        <v>1650000</v>
      </c>
      <c r="F75" s="29">
        <v>348072</v>
      </c>
      <c r="G75" s="29">
        <v>378695</v>
      </c>
      <c r="H75" s="29">
        <v>324183</v>
      </c>
      <c r="I75" s="29">
        <v>1050950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1050950</v>
      </c>
      <c r="W75" s="29">
        <v>412500</v>
      </c>
      <c r="X75" s="29"/>
      <c r="Y75" s="28"/>
      <c r="Z75" s="30">
        <v>1650000</v>
      </c>
    </row>
    <row r="76" spans="1:26" ht="13.5" hidden="1">
      <c r="A76" s="41" t="s">
        <v>111</v>
      </c>
      <c r="B76" s="31"/>
      <c r="C76" s="31"/>
      <c r="D76" s="32">
        <v>118369239</v>
      </c>
      <c r="E76" s="33">
        <v>118369239</v>
      </c>
      <c r="F76" s="33">
        <v>8780390</v>
      </c>
      <c r="G76" s="33">
        <v>1901922</v>
      </c>
      <c r="H76" s="33">
        <v>8620982</v>
      </c>
      <c r="I76" s="33">
        <v>19303294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19303294</v>
      </c>
      <c r="W76" s="33">
        <v>26374471</v>
      </c>
      <c r="X76" s="33"/>
      <c r="Y76" s="32"/>
      <c r="Z76" s="34">
        <v>118369239</v>
      </c>
    </row>
    <row r="77" spans="1:26" ht="13.5" hidden="1">
      <c r="A77" s="36" t="s">
        <v>31</v>
      </c>
      <c r="B77" s="18"/>
      <c r="C77" s="18"/>
      <c r="D77" s="19">
        <v>49568833</v>
      </c>
      <c r="E77" s="20">
        <v>49568833</v>
      </c>
      <c r="F77" s="20">
        <v>2853123</v>
      </c>
      <c r="G77" s="20">
        <v>555571</v>
      </c>
      <c r="H77" s="20">
        <v>6639112</v>
      </c>
      <c r="I77" s="20">
        <v>10047806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10047806</v>
      </c>
      <c r="W77" s="20">
        <v>8922390</v>
      </c>
      <c r="X77" s="20"/>
      <c r="Y77" s="19"/>
      <c r="Z77" s="22">
        <v>49568833</v>
      </c>
    </row>
    <row r="78" spans="1:26" ht="13.5" hidden="1">
      <c r="A78" s="37" t="s">
        <v>32</v>
      </c>
      <c r="B78" s="18"/>
      <c r="C78" s="18"/>
      <c r="D78" s="19">
        <v>68800406</v>
      </c>
      <c r="E78" s="20">
        <v>68800406</v>
      </c>
      <c r="F78" s="20">
        <v>5829302</v>
      </c>
      <c r="G78" s="20">
        <v>967656</v>
      </c>
      <c r="H78" s="20">
        <v>1639687</v>
      </c>
      <c r="I78" s="20">
        <v>8436645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8436645</v>
      </c>
      <c r="W78" s="20">
        <v>17452081</v>
      </c>
      <c r="X78" s="20"/>
      <c r="Y78" s="19"/>
      <c r="Z78" s="22">
        <v>68800406</v>
      </c>
    </row>
    <row r="79" spans="1:26" ht="13.5" hidden="1">
      <c r="A79" s="38" t="s">
        <v>104</v>
      </c>
      <c r="B79" s="18"/>
      <c r="C79" s="18"/>
      <c r="D79" s="19">
        <v>47905417</v>
      </c>
      <c r="E79" s="20">
        <v>47905417</v>
      </c>
      <c r="F79" s="20">
        <v>4222960</v>
      </c>
      <c r="G79" s="20">
        <v>735938</v>
      </c>
      <c r="H79" s="20">
        <v>1299410</v>
      </c>
      <c r="I79" s="20">
        <v>6258308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6258308</v>
      </c>
      <c r="W79" s="20">
        <v>11976354</v>
      </c>
      <c r="X79" s="20"/>
      <c r="Y79" s="19"/>
      <c r="Z79" s="22">
        <v>47905417</v>
      </c>
    </row>
    <row r="80" spans="1:26" ht="13.5" hidden="1">
      <c r="A80" s="38" t="s">
        <v>105</v>
      </c>
      <c r="B80" s="18"/>
      <c r="C80" s="18"/>
      <c r="D80" s="19">
        <v>13711389</v>
      </c>
      <c r="E80" s="20">
        <v>13711389</v>
      </c>
      <c r="F80" s="20">
        <v>1117551</v>
      </c>
      <c r="G80" s="20">
        <v>174823</v>
      </c>
      <c r="H80" s="20">
        <v>229995</v>
      </c>
      <c r="I80" s="20">
        <v>1522369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1522369</v>
      </c>
      <c r="W80" s="20">
        <v>3564961</v>
      </c>
      <c r="X80" s="20"/>
      <c r="Y80" s="19"/>
      <c r="Z80" s="22">
        <v>13711389</v>
      </c>
    </row>
    <row r="81" spans="1:26" ht="13.5" hidden="1">
      <c r="A81" s="38" t="s">
        <v>106</v>
      </c>
      <c r="B81" s="18"/>
      <c r="C81" s="18"/>
      <c r="D81" s="19">
        <v>2880612</v>
      </c>
      <c r="E81" s="20">
        <v>2880612</v>
      </c>
      <c r="F81" s="20">
        <v>278088</v>
      </c>
      <c r="G81" s="20">
        <v>22438</v>
      </c>
      <c r="H81" s="20">
        <v>48820</v>
      </c>
      <c r="I81" s="20">
        <v>349346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349346</v>
      </c>
      <c r="W81" s="20">
        <v>748959</v>
      </c>
      <c r="X81" s="20"/>
      <c r="Y81" s="19"/>
      <c r="Z81" s="22">
        <v>2880612</v>
      </c>
    </row>
    <row r="82" spans="1:26" ht="13.5" hidden="1">
      <c r="A82" s="38" t="s">
        <v>107</v>
      </c>
      <c r="B82" s="18"/>
      <c r="C82" s="18"/>
      <c r="D82" s="19">
        <v>4302988</v>
      </c>
      <c r="E82" s="20">
        <v>4302988</v>
      </c>
      <c r="F82" s="20">
        <v>210703</v>
      </c>
      <c r="G82" s="20">
        <v>34457</v>
      </c>
      <c r="H82" s="20">
        <v>61462</v>
      </c>
      <c r="I82" s="20">
        <v>306622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306622</v>
      </c>
      <c r="W82" s="20">
        <v>1161807</v>
      </c>
      <c r="X82" s="20"/>
      <c r="Y82" s="19"/>
      <c r="Z82" s="22">
        <v>4302988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>
        <v>97965</v>
      </c>
      <c r="G84" s="29">
        <v>378695</v>
      </c>
      <c r="H84" s="29">
        <v>342183</v>
      </c>
      <c r="I84" s="29">
        <v>818843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818843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87844000</v>
      </c>
      <c r="E5" s="59">
        <v>87844000</v>
      </c>
      <c r="F5" s="59">
        <v>0</v>
      </c>
      <c r="G5" s="59">
        <v>0</v>
      </c>
      <c r="H5" s="59">
        <v>50264563</v>
      </c>
      <c r="I5" s="59">
        <v>50264563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50264563</v>
      </c>
      <c r="W5" s="59">
        <v>21961000</v>
      </c>
      <c r="X5" s="59">
        <v>28303563</v>
      </c>
      <c r="Y5" s="60">
        <v>128.88</v>
      </c>
      <c r="Z5" s="61">
        <v>87844000</v>
      </c>
    </row>
    <row r="6" spans="1:26" ht="13.5">
      <c r="A6" s="57" t="s">
        <v>32</v>
      </c>
      <c r="B6" s="18">
        <v>0</v>
      </c>
      <c r="C6" s="18">
        <v>0</v>
      </c>
      <c r="D6" s="58">
        <v>43957000</v>
      </c>
      <c r="E6" s="59">
        <v>43957000</v>
      </c>
      <c r="F6" s="59">
        <v>2407614</v>
      </c>
      <c r="G6" s="59">
        <v>2584689</v>
      </c>
      <c r="H6" s="59">
        <v>3318371</v>
      </c>
      <c r="I6" s="59">
        <v>8310674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8310674</v>
      </c>
      <c r="W6" s="59">
        <v>10989250</v>
      </c>
      <c r="X6" s="59">
        <v>-2678576</v>
      </c>
      <c r="Y6" s="60">
        <v>-24.37</v>
      </c>
      <c r="Z6" s="61">
        <v>43957000</v>
      </c>
    </row>
    <row r="7" spans="1:26" ht="13.5">
      <c r="A7" s="57" t="s">
        <v>33</v>
      </c>
      <c r="B7" s="18">
        <v>0</v>
      </c>
      <c r="C7" s="18">
        <v>0</v>
      </c>
      <c r="D7" s="58">
        <v>1900000</v>
      </c>
      <c r="E7" s="59">
        <v>1900000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475000</v>
      </c>
      <c r="X7" s="59">
        <v>-475000</v>
      </c>
      <c r="Y7" s="60">
        <v>-100</v>
      </c>
      <c r="Z7" s="61">
        <v>1900000</v>
      </c>
    </row>
    <row r="8" spans="1:26" ht="13.5">
      <c r="A8" s="57" t="s">
        <v>34</v>
      </c>
      <c r="B8" s="18">
        <v>0</v>
      </c>
      <c r="C8" s="18">
        <v>0</v>
      </c>
      <c r="D8" s="58">
        <v>522525000</v>
      </c>
      <c r="E8" s="59">
        <v>522525000</v>
      </c>
      <c r="F8" s="59">
        <v>203738000</v>
      </c>
      <c r="G8" s="59">
        <v>1928000</v>
      </c>
      <c r="H8" s="59">
        <v>0</v>
      </c>
      <c r="I8" s="59">
        <v>205666000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205666000</v>
      </c>
      <c r="W8" s="59">
        <v>130631250</v>
      </c>
      <c r="X8" s="59">
        <v>75034750</v>
      </c>
      <c r="Y8" s="60">
        <v>57.44</v>
      </c>
      <c r="Z8" s="61">
        <v>522525000</v>
      </c>
    </row>
    <row r="9" spans="1:26" ht="13.5">
      <c r="A9" s="57" t="s">
        <v>35</v>
      </c>
      <c r="B9" s="18">
        <v>0</v>
      </c>
      <c r="C9" s="18">
        <v>0</v>
      </c>
      <c r="D9" s="58">
        <v>24859000</v>
      </c>
      <c r="E9" s="59">
        <v>24859000</v>
      </c>
      <c r="F9" s="59">
        <v>248713</v>
      </c>
      <c r="G9" s="59">
        <v>160676</v>
      </c>
      <c r="H9" s="59">
        <v>105816</v>
      </c>
      <c r="I9" s="59">
        <v>515205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515205</v>
      </c>
      <c r="W9" s="59">
        <v>6214750</v>
      </c>
      <c r="X9" s="59">
        <v>-5699545</v>
      </c>
      <c r="Y9" s="60">
        <v>-91.71</v>
      </c>
      <c r="Z9" s="61">
        <v>24859000</v>
      </c>
    </row>
    <row r="10" spans="1:26" ht="25.5">
      <c r="A10" s="62" t="s">
        <v>96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681085000</v>
      </c>
      <c r="E10" s="65">
        <f t="shared" si="0"/>
        <v>681085000</v>
      </c>
      <c r="F10" s="65">
        <f t="shared" si="0"/>
        <v>206394327</v>
      </c>
      <c r="G10" s="65">
        <f t="shared" si="0"/>
        <v>4673365</v>
      </c>
      <c r="H10" s="65">
        <f t="shared" si="0"/>
        <v>53688750</v>
      </c>
      <c r="I10" s="65">
        <f t="shared" si="0"/>
        <v>264756442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264756442</v>
      </c>
      <c r="W10" s="65">
        <f t="shared" si="0"/>
        <v>170271250</v>
      </c>
      <c r="X10" s="65">
        <f t="shared" si="0"/>
        <v>94485192</v>
      </c>
      <c r="Y10" s="66">
        <f>+IF(W10&lt;&gt;0,(X10/W10)*100,0)</f>
        <v>55.49098394473524</v>
      </c>
      <c r="Z10" s="67">
        <f t="shared" si="0"/>
        <v>681085000</v>
      </c>
    </row>
    <row r="11" spans="1:26" ht="13.5">
      <c r="A11" s="57" t="s">
        <v>36</v>
      </c>
      <c r="B11" s="18">
        <v>0</v>
      </c>
      <c r="C11" s="18">
        <v>0</v>
      </c>
      <c r="D11" s="58">
        <v>203800000</v>
      </c>
      <c r="E11" s="59">
        <v>203800000</v>
      </c>
      <c r="F11" s="59">
        <v>15992595</v>
      </c>
      <c r="G11" s="59">
        <v>16097908</v>
      </c>
      <c r="H11" s="59">
        <v>16010454</v>
      </c>
      <c r="I11" s="59">
        <v>48100957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48100957</v>
      </c>
      <c r="W11" s="59">
        <v>50950000</v>
      </c>
      <c r="X11" s="59">
        <v>-2849043</v>
      </c>
      <c r="Y11" s="60">
        <v>-5.59</v>
      </c>
      <c r="Z11" s="61">
        <v>203800000</v>
      </c>
    </row>
    <row r="12" spans="1:26" ht="13.5">
      <c r="A12" s="57" t="s">
        <v>37</v>
      </c>
      <c r="B12" s="18">
        <v>0</v>
      </c>
      <c r="C12" s="18">
        <v>0</v>
      </c>
      <c r="D12" s="58">
        <v>23320000</v>
      </c>
      <c r="E12" s="59">
        <v>23320000</v>
      </c>
      <c r="F12" s="59">
        <v>1728666</v>
      </c>
      <c r="G12" s="59">
        <v>1727064</v>
      </c>
      <c r="H12" s="59">
        <v>1690812</v>
      </c>
      <c r="I12" s="59">
        <v>5146542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5146542</v>
      </c>
      <c r="W12" s="59">
        <v>5830000</v>
      </c>
      <c r="X12" s="59">
        <v>-683458</v>
      </c>
      <c r="Y12" s="60">
        <v>-11.72</v>
      </c>
      <c r="Z12" s="61">
        <v>23320000</v>
      </c>
    </row>
    <row r="13" spans="1:26" ht="13.5">
      <c r="A13" s="57" t="s">
        <v>97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95000000</v>
      </c>
      <c r="E15" s="59">
        <v>95000000</v>
      </c>
      <c r="F15" s="59">
        <v>8011675</v>
      </c>
      <c r="G15" s="59">
        <v>8514512</v>
      </c>
      <c r="H15" s="59">
        <v>10005369</v>
      </c>
      <c r="I15" s="59">
        <v>26531556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26531556</v>
      </c>
      <c r="W15" s="59">
        <v>23750000</v>
      </c>
      <c r="X15" s="59">
        <v>2781556</v>
      </c>
      <c r="Y15" s="60">
        <v>11.71</v>
      </c>
      <c r="Z15" s="61">
        <v>95000000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13880</v>
      </c>
      <c r="G16" s="59">
        <v>0</v>
      </c>
      <c r="H16" s="59">
        <v>0</v>
      </c>
      <c r="I16" s="59">
        <v>13880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13880</v>
      </c>
      <c r="W16" s="59">
        <v>0</v>
      </c>
      <c r="X16" s="59">
        <v>13880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345539000</v>
      </c>
      <c r="E17" s="59">
        <v>345539000</v>
      </c>
      <c r="F17" s="59">
        <v>13020992</v>
      </c>
      <c r="G17" s="59">
        <v>10000696</v>
      </c>
      <c r="H17" s="59">
        <v>12928746</v>
      </c>
      <c r="I17" s="59">
        <v>35950434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35950434</v>
      </c>
      <c r="W17" s="59">
        <v>86384750</v>
      </c>
      <c r="X17" s="59">
        <v>-50434316</v>
      </c>
      <c r="Y17" s="60">
        <v>-58.38</v>
      </c>
      <c r="Z17" s="61">
        <v>345539000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667659000</v>
      </c>
      <c r="E18" s="72">
        <f t="shared" si="1"/>
        <v>667659000</v>
      </c>
      <c r="F18" s="72">
        <f t="shared" si="1"/>
        <v>38767808</v>
      </c>
      <c r="G18" s="72">
        <f t="shared" si="1"/>
        <v>36340180</v>
      </c>
      <c r="H18" s="72">
        <f t="shared" si="1"/>
        <v>40635381</v>
      </c>
      <c r="I18" s="72">
        <f t="shared" si="1"/>
        <v>115743369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115743369</v>
      </c>
      <c r="W18" s="72">
        <f t="shared" si="1"/>
        <v>166914750</v>
      </c>
      <c r="X18" s="72">
        <f t="shared" si="1"/>
        <v>-51171381</v>
      </c>
      <c r="Y18" s="66">
        <f>+IF(W18&lt;&gt;0,(X18/W18)*100,0)</f>
        <v>-30.657195364699646</v>
      </c>
      <c r="Z18" s="73">
        <f t="shared" si="1"/>
        <v>667659000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13426000</v>
      </c>
      <c r="E19" s="76">
        <f t="shared" si="2"/>
        <v>13426000</v>
      </c>
      <c r="F19" s="76">
        <f t="shared" si="2"/>
        <v>167626519</v>
      </c>
      <c r="G19" s="76">
        <f t="shared" si="2"/>
        <v>-31666815</v>
      </c>
      <c r="H19" s="76">
        <f t="shared" si="2"/>
        <v>13053369</v>
      </c>
      <c r="I19" s="76">
        <f t="shared" si="2"/>
        <v>149013073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149013073</v>
      </c>
      <c r="W19" s="76">
        <f>IF(E10=E18,0,W10-W18)</f>
        <v>3356500</v>
      </c>
      <c r="X19" s="76">
        <f t="shared" si="2"/>
        <v>145656573</v>
      </c>
      <c r="Y19" s="77">
        <f>+IF(W19&lt;&gt;0,(X19/W19)*100,0)</f>
        <v>4339.5374050350065</v>
      </c>
      <c r="Z19" s="78">
        <f t="shared" si="2"/>
        <v>13426000</v>
      </c>
    </row>
    <row r="20" spans="1:26" ht="13.5">
      <c r="A20" s="57" t="s">
        <v>44</v>
      </c>
      <c r="B20" s="18">
        <v>0</v>
      </c>
      <c r="C20" s="18">
        <v>0</v>
      </c>
      <c r="D20" s="58">
        <v>317793000</v>
      </c>
      <c r="E20" s="59">
        <v>317793000</v>
      </c>
      <c r="F20" s="59">
        <v>20000000</v>
      </c>
      <c r="G20" s="59">
        <v>6078000</v>
      </c>
      <c r="H20" s="59">
        <v>0</v>
      </c>
      <c r="I20" s="59">
        <v>26078000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26078000</v>
      </c>
      <c r="W20" s="59">
        <v>79448250</v>
      </c>
      <c r="X20" s="59">
        <v>-53370250</v>
      </c>
      <c r="Y20" s="60">
        <v>-67.18</v>
      </c>
      <c r="Z20" s="61">
        <v>317793000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331219000</v>
      </c>
      <c r="E22" s="87">
        <f t="shared" si="3"/>
        <v>331219000</v>
      </c>
      <c r="F22" s="87">
        <f t="shared" si="3"/>
        <v>187626519</v>
      </c>
      <c r="G22" s="87">
        <f t="shared" si="3"/>
        <v>-25588815</v>
      </c>
      <c r="H22" s="87">
        <f t="shared" si="3"/>
        <v>13053369</v>
      </c>
      <c r="I22" s="87">
        <f t="shared" si="3"/>
        <v>175091073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175091073</v>
      </c>
      <c r="W22" s="87">
        <f t="shared" si="3"/>
        <v>82804750</v>
      </c>
      <c r="X22" s="87">
        <f t="shared" si="3"/>
        <v>92286323</v>
      </c>
      <c r="Y22" s="88">
        <f>+IF(W22&lt;&gt;0,(X22/W22)*100,0)</f>
        <v>111.45051823717841</v>
      </c>
      <c r="Z22" s="89">
        <f t="shared" si="3"/>
        <v>331219000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331219000</v>
      </c>
      <c r="E24" s="76">
        <f t="shared" si="4"/>
        <v>331219000</v>
      </c>
      <c r="F24" s="76">
        <f t="shared" si="4"/>
        <v>187626519</v>
      </c>
      <c r="G24" s="76">
        <f t="shared" si="4"/>
        <v>-25588815</v>
      </c>
      <c r="H24" s="76">
        <f t="shared" si="4"/>
        <v>13053369</v>
      </c>
      <c r="I24" s="76">
        <f t="shared" si="4"/>
        <v>175091073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175091073</v>
      </c>
      <c r="W24" s="76">
        <f t="shared" si="4"/>
        <v>82804750</v>
      </c>
      <c r="X24" s="76">
        <f t="shared" si="4"/>
        <v>92286323</v>
      </c>
      <c r="Y24" s="77">
        <f>+IF(W24&lt;&gt;0,(X24/W24)*100,0)</f>
        <v>111.45051823717841</v>
      </c>
      <c r="Z24" s="78">
        <f t="shared" si="4"/>
        <v>331219000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397913000</v>
      </c>
      <c r="E27" s="99">
        <v>397913000</v>
      </c>
      <c r="F27" s="99">
        <v>0</v>
      </c>
      <c r="G27" s="99">
        <v>24494456</v>
      </c>
      <c r="H27" s="99">
        <v>24535296</v>
      </c>
      <c r="I27" s="99">
        <v>49029752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49029752</v>
      </c>
      <c r="W27" s="99">
        <v>99478250</v>
      </c>
      <c r="X27" s="99">
        <v>-50448498</v>
      </c>
      <c r="Y27" s="100">
        <v>-50.71</v>
      </c>
      <c r="Z27" s="101">
        <v>397913000</v>
      </c>
    </row>
    <row r="28" spans="1:26" ht="13.5">
      <c r="A28" s="102" t="s">
        <v>44</v>
      </c>
      <c r="B28" s="18">
        <v>0</v>
      </c>
      <c r="C28" s="18">
        <v>0</v>
      </c>
      <c r="D28" s="58">
        <v>397913000</v>
      </c>
      <c r="E28" s="59">
        <v>397913000</v>
      </c>
      <c r="F28" s="59">
        <v>0</v>
      </c>
      <c r="G28" s="59">
        <v>24494456</v>
      </c>
      <c r="H28" s="59">
        <v>24535296</v>
      </c>
      <c r="I28" s="59">
        <v>49029752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49029752</v>
      </c>
      <c r="W28" s="59">
        <v>99478250</v>
      </c>
      <c r="X28" s="59">
        <v>-50448498</v>
      </c>
      <c r="Y28" s="60">
        <v>-50.71</v>
      </c>
      <c r="Z28" s="61">
        <v>397913000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397913000</v>
      </c>
      <c r="E32" s="99">
        <f t="shared" si="5"/>
        <v>397913000</v>
      </c>
      <c r="F32" s="99">
        <f t="shared" si="5"/>
        <v>0</v>
      </c>
      <c r="G32" s="99">
        <f t="shared" si="5"/>
        <v>24494456</v>
      </c>
      <c r="H32" s="99">
        <f t="shared" si="5"/>
        <v>24535296</v>
      </c>
      <c r="I32" s="99">
        <f t="shared" si="5"/>
        <v>49029752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49029752</v>
      </c>
      <c r="W32" s="99">
        <f t="shared" si="5"/>
        <v>99478250</v>
      </c>
      <c r="X32" s="99">
        <f t="shared" si="5"/>
        <v>-50448498</v>
      </c>
      <c r="Y32" s="100">
        <f>+IF(W32&lt;&gt;0,(X32/W32)*100,0)</f>
        <v>-50.71309356567893</v>
      </c>
      <c r="Z32" s="101">
        <f t="shared" si="5"/>
        <v>397913000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205418000</v>
      </c>
      <c r="E35" s="59">
        <v>205418000</v>
      </c>
      <c r="F35" s="59">
        <v>1178275807</v>
      </c>
      <c r="G35" s="59">
        <v>0</v>
      </c>
      <c r="H35" s="59">
        <v>0</v>
      </c>
      <c r="I35" s="59">
        <v>1178275807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1178275807</v>
      </c>
      <c r="W35" s="59">
        <v>51354500</v>
      </c>
      <c r="X35" s="59">
        <v>1126921307</v>
      </c>
      <c r="Y35" s="60">
        <v>2194.4</v>
      </c>
      <c r="Z35" s="61">
        <v>205418000</v>
      </c>
    </row>
    <row r="36" spans="1:26" ht="13.5">
      <c r="A36" s="57" t="s">
        <v>53</v>
      </c>
      <c r="B36" s="18">
        <v>0</v>
      </c>
      <c r="C36" s="18">
        <v>0</v>
      </c>
      <c r="D36" s="58">
        <v>2051387000</v>
      </c>
      <c r="E36" s="59">
        <v>2051387000</v>
      </c>
      <c r="F36" s="59">
        <v>203898654</v>
      </c>
      <c r="G36" s="59">
        <v>0</v>
      </c>
      <c r="H36" s="59">
        <v>0</v>
      </c>
      <c r="I36" s="59">
        <v>203898654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203898654</v>
      </c>
      <c r="W36" s="59">
        <v>512846750</v>
      </c>
      <c r="X36" s="59">
        <v>-308948096</v>
      </c>
      <c r="Y36" s="60">
        <v>-60.24</v>
      </c>
      <c r="Z36" s="61">
        <v>2051387000</v>
      </c>
    </row>
    <row r="37" spans="1:26" ht="13.5">
      <c r="A37" s="57" t="s">
        <v>54</v>
      </c>
      <c r="B37" s="18">
        <v>0</v>
      </c>
      <c r="C37" s="18">
        <v>0</v>
      </c>
      <c r="D37" s="58">
        <v>1135737000</v>
      </c>
      <c r="E37" s="59">
        <v>1135737000</v>
      </c>
      <c r="F37" s="59">
        <v>383573979</v>
      </c>
      <c r="G37" s="59">
        <v>0</v>
      </c>
      <c r="H37" s="59">
        <v>0</v>
      </c>
      <c r="I37" s="59">
        <v>383573979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383573979</v>
      </c>
      <c r="W37" s="59">
        <v>283934250</v>
      </c>
      <c r="X37" s="59">
        <v>99639729</v>
      </c>
      <c r="Y37" s="60">
        <v>35.09</v>
      </c>
      <c r="Z37" s="61">
        <v>1135737000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1121068000</v>
      </c>
      <c r="E39" s="59">
        <v>1121068000</v>
      </c>
      <c r="F39" s="59">
        <v>998600482</v>
      </c>
      <c r="G39" s="59">
        <v>0</v>
      </c>
      <c r="H39" s="59">
        <v>0</v>
      </c>
      <c r="I39" s="59">
        <v>998600482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998600482</v>
      </c>
      <c r="W39" s="59">
        <v>280267000</v>
      </c>
      <c r="X39" s="59">
        <v>718333482</v>
      </c>
      <c r="Y39" s="60">
        <v>256.3</v>
      </c>
      <c r="Z39" s="61">
        <v>1121068000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391696000</v>
      </c>
      <c r="E42" s="59">
        <v>391696000</v>
      </c>
      <c r="F42" s="59">
        <v>187686070</v>
      </c>
      <c r="G42" s="59">
        <v>-25575598</v>
      </c>
      <c r="H42" s="59">
        <v>-40464850</v>
      </c>
      <c r="I42" s="59">
        <v>121645622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121645622</v>
      </c>
      <c r="W42" s="59">
        <v>81483026</v>
      </c>
      <c r="X42" s="59">
        <v>40162596</v>
      </c>
      <c r="Y42" s="60">
        <v>49.29</v>
      </c>
      <c r="Z42" s="61">
        <v>391696000</v>
      </c>
    </row>
    <row r="43" spans="1:26" ht="13.5">
      <c r="A43" s="57" t="s">
        <v>59</v>
      </c>
      <c r="B43" s="18">
        <v>0</v>
      </c>
      <c r="C43" s="18">
        <v>0</v>
      </c>
      <c r="D43" s="58">
        <v>-397613000</v>
      </c>
      <c r="E43" s="59">
        <v>-397613000</v>
      </c>
      <c r="F43" s="59">
        <v>-20837812</v>
      </c>
      <c r="G43" s="59">
        <v>-24494456</v>
      </c>
      <c r="H43" s="59">
        <v>-24535296</v>
      </c>
      <c r="I43" s="59">
        <v>-69867564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-69867564</v>
      </c>
      <c r="W43" s="59">
        <v>300000</v>
      </c>
      <c r="X43" s="59">
        <v>-70167564</v>
      </c>
      <c r="Y43" s="60">
        <v>-23389.19</v>
      </c>
      <c r="Z43" s="61">
        <v>-397613000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-5917000</v>
      </c>
      <c r="E45" s="99">
        <v>-5917000</v>
      </c>
      <c r="F45" s="99">
        <v>166848258</v>
      </c>
      <c r="G45" s="99">
        <v>116778204</v>
      </c>
      <c r="H45" s="99">
        <v>51778058</v>
      </c>
      <c r="I45" s="99">
        <v>51778058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51778058</v>
      </c>
      <c r="W45" s="99">
        <v>81783026</v>
      </c>
      <c r="X45" s="99">
        <v>-30004968</v>
      </c>
      <c r="Y45" s="100">
        <v>-36.69</v>
      </c>
      <c r="Z45" s="101">
        <v>-5917000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140394699</v>
      </c>
      <c r="C49" s="51">
        <v>0</v>
      </c>
      <c r="D49" s="128">
        <v>1603352</v>
      </c>
      <c r="E49" s="53">
        <v>52597772</v>
      </c>
      <c r="F49" s="53">
        <v>0</v>
      </c>
      <c r="G49" s="53">
        <v>0</v>
      </c>
      <c r="H49" s="53">
        <v>0</v>
      </c>
      <c r="I49" s="53">
        <v>5730800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10646009</v>
      </c>
      <c r="W49" s="53">
        <v>12343294</v>
      </c>
      <c r="X49" s="53">
        <v>40362869</v>
      </c>
      <c r="Y49" s="53">
        <v>950738196</v>
      </c>
      <c r="Z49" s="129">
        <v>1214416991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6400811</v>
      </c>
      <c r="C51" s="51">
        <v>0</v>
      </c>
      <c r="D51" s="128">
        <v>2923012</v>
      </c>
      <c r="E51" s="53">
        <v>66589452</v>
      </c>
      <c r="F51" s="53">
        <v>0</v>
      </c>
      <c r="G51" s="53">
        <v>0</v>
      </c>
      <c r="H51" s="53">
        <v>0</v>
      </c>
      <c r="I51" s="53">
        <v>-274228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-202025</v>
      </c>
      <c r="W51" s="53">
        <v>303651383</v>
      </c>
      <c r="X51" s="53">
        <v>0</v>
      </c>
      <c r="Y51" s="53">
        <v>0</v>
      </c>
      <c r="Z51" s="129">
        <v>379088405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26.71002401442325</v>
      </c>
      <c r="E58" s="7">
        <f t="shared" si="6"/>
        <v>26.71002401442325</v>
      </c>
      <c r="F58" s="7">
        <f t="shared" si="6"/>
        <v>101.89702336005688</v>
      </c>
      <c r="G58" s="7">
        <f t="shared" si="6"/>
        <v>100.51135745925333</v>
      </c>
      <c r="H58" s="7">
        <f t="shared" si="6"/>
        <v>0.0875838564569831</v>
      </c>
      <c r="I58" s="7">
        <f t="shared" si="6"/>
        <v>8.703546517447295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8.703546517447295</v>
      </c>
      <c r="W58" s="7">
        <f t="shared" si="6"/>
        <v>22.793994204421868</v>
      </c>
      <c r="X58" s="7">
        <f t="shared" si="6"/>
        <v>0</v>
      </c>
      <c r="Y58" s="7">
        <f t="shared" si="6"/>
        <v>0</v>
      </c>
      <c r="Z58" s="8">
        <f t="shared" si="6"/>
        <v>26.71002401442325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31.973726150903875</v>
      </c>
      <c r="E59" s="10">
        <f t="shared" si="7"/>
        <v>31.973726150903875</v>
      </c>
      <c r="F59" s="10">
        <f t="shared" si="7"/>
        <v>0</v>
      </c>
      <c r="G59" s="10">
        <f t="shared" si="7"/>
        <v>0</v>
      </c>
      <c r="H59" s="10">
        <f t="shared" si="7"/>
        <v>0.0035293254215698643</v>
      </c>
      <c r="I59" s="10">
        <f t="shared" si="7"/>
        <v>0.0035293254215698643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0.0035293254215698643</v>
      </c>
      <c r="W59" s="10">
        <f t="shared" si="7"/>
        <v>30.622467100769548</v>
      </c>
      <c r="X59" s="10">
        <f t="shared" si="7"/>
        <v>0</v>
      </c>
      <c r="Y59" s="10">
        <f t="shared" si="7"/>
        <v>0</v>
      </c>
      <c r="Z59" s="11">
        <f t="shared" si="7"/>
        <v>31.973726150903875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19.350729121641606</v>
      </c>
      <c r="E60" s="13">
        <f t="shared" si="7"/>
        <v>19.350729121641606</v>
      </c>
      <c r="F60" s="13">
        <f t="shared" si="7"/>
        <v>101.89702336005688</v>
      </c>
      <c r="G60" s="13">
        <f t="shared" si="7"/>
        <v>100.51135745925333</v>
      </c>
      <c r="H60" s="13">
        <f t="shared" si="7"/>
        <v>1.3607881698580417</v>
      </c>
      <c r="I60" s="13">
        <f t="shared" si="7"/>
        <v>61.322932411980055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61.322932411980055</v>
      </c>
      <c r="W60" s="13">
        <f t="shared" si="7"/>
        <v>9.845985849807768</v>
      </c>
      <c r="X60" s="13">
        <f t="shared" si="7"/>
        <v>0</v>
      </c>
      <c r="Y60" s="13">
        <f t="shared" si="7"/>
        <v>0</v>
      </c>
      <c r="Z60" s="14">
        <f t="shared" si="7"/>
        <v>19.350729121641606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18.08096772232691</v>
      </c>
      <c r="E62" s="13">
        <f t="shared" si="7"/>
        <v>18.08096772232691</v>
      </c>
      <c r="F62" s="13">
        <f t="shared" si="7"/>
        <v>103.01537948148874</v>
      </c>
      <c r="G62" s="13">
        <f t="shared" si="7"/>
        <v>100.71066211128003</v>
      </c>
      <c r="H62" s="13">
        <f t="shared" si="7"/>
        <v>0.9442280582676343</v>
      </c>
      <c r="I62" s="13">
        <f t="shared" si="7"/>
        <v>59.702430762631586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59.702430762631586</v>
      </c>
      <c r="W62" s="13">
        <f t="shared" si="7"/>
        <v>5.8476688347212935</v>
      </c>
      <c r="X62" s="13">
        <f t="shared" si="7"/>
        <v>0</v>
      </c>
      <c r="Y62" s="13">
        <f t="shared" si="7"/>
        <v>0</v>
      </c>
      <c r="Z62" s="14">
        <f t="shared" si="7"/>
        <v>18.08096772232691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106.88034188034187</v>
      </c>
      <c r="E63" s="13">
        <f t="shared" si="7"/>
        <v>106.88034188034187</v>
      </c>
      <c r="F63" s="13">
        <f t="shared" si="7"/>
        <v>100.0648476328139</v>
      </c>
      <c r="G63" s="13">
        <f t="shared" si="7"/>
        <v>100.09100174723355</v>
      </c>
      <c r="H63" s="13">
        <f t="shared" si="7"/>
        <v>1.4010109667150576</v>
      </c>
      <c r="I63" s="13">
        <f t="shared" si="7"/>
        <v>63.855680825928395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63.855680825928395</v>
      </c>
      <c r="W63" s="13">
        <f t="shared" si="7"/>
        <v>99.65811965811966</v>
      </c>
      <c r="X63" s="13">
        <f t="shared" si="7"/>
        <v>0</v>
      </c>
      <c r="Y63" s="13">
        <f t="shared" si="7"/>
        <v>0</v>
      </c>
      <c r="Z63" s="14">
        <f t="shared" si="7"/>
        <v>106.88034188034187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1.0738255033557047</v>
      </c>
      <c r="E64" s="13">
        <f t="shared" si="7"/>
        <v>1.0738255033557047</v>
      </c>
      <c r="F64" s="13">
        <f t="shared" si="7"/>
        <v>100</v>
      </c>
      <c r="G64" s="13">
        <f t="shared" si="7"/>
        <v>100</v>
      </c>
      <c r="H64" s="13">
        <f t="shared" si="7"/>
        <v>0.8485078432773493</v>
      </c>
      <c r="I64" s="13">
        <f t="shared" si="7"/>
        <v>66.93587147182181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66.93587147182181</v>
      </c>
      <c r="W64" s="13">
        <f t="shared" si="7"/>
        <v>1.3806327900287632</v>
      </c>
      <c r="X64" s="13">
        <f t="shared" si="7"/>
        <v>0</v>
      </c>
      <c r="Y64" s="13">
        <f t="shared" si="7"/>
        <v>0</v>
      </c>
      <c r="Z64" s="14">
        <f t="shared" si="7"/>
        <v>1.0738255033557047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5.489789929746431</v>
      </c>
      <c r="I65" s="13">
        <f t="shared" si="7"/>
        <v>62.54244987425807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62.54244987425807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/>
      <c r="C67" s="23"/>
      <c r="D67" s="24">
        <v>137001000</v>
      </c>
      <c r="E67" s="25">
        <v>137001000</v>
      </c>
      <c r="F67" s="25">
        <v>2407614</v>
      </c>
      <c r="G67" s="25">
        <v>2584689</v>
      </c>
      <c r="H67" s="25">
        <v>53582934</v>
      </c>
      <c r="I67" s="25">
        <v>58575237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58575237</v>
      </c>
      <c r="W67" s="25">
        <v>34250250</v>
      </c>
      <c r="X67" s="25"/>
      <c r="Y67" s="24"/>
      <c r="Z67" s="26">
        <v>137001000</v>
      </c>
    </row>
    <row r="68" spans="1:26" ht="13.5" hidden="1">
      <c r="A68" s="36" t="s">
        <v>31</v>
      </c>
      <c r="B68" s="18"/>
      <c r="C68" s="18"/>
      <c r="D68" s="19">
        <v>87844000</v>
      </c>
      <c r="E68" s="20">
        <v>87844000</v>
      </c>
      <c r="F68" s="20"/>
      <c r="G68" s="20"/>
      <c r="H68" s="20">
        <v>50264563</v>
      </c>
      <c r="I68" s="20">
        <v>50264563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50264563</v>
      </c>
      <c r="W68" s="20">
        <v>21961000</v>
      </c>
      <c r="X68" s="20"/>
      <c r="Y68" s="19"/>
      <c r="Z68" s="22">
        <v>87844000</v>
      </c>
    </row>
    <row r="69" spans="1:26" ht="13.5" hidden="1">
      <c r="A69" s="37" t="s">
        <v>32</v>
      </c>
      <c r="B69" s="18"/>
      <c r="C69" s="18"/>
      <c r="D69" s="19">
        <v>43957000</v>
      </c>
      <c r="E69" s="20">
        <v>43957000</v>
      </c>
      <c r="F69" s="20">
        <v>2407614</v>
      </c>
      <c r="G69" s="20">
        <v>2584689</v>
      </c>
      <c r="H69" s="20">
        <v>3318371</v>
      </c>
      <c r="I69" s="20">
        <v>8310674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8310674</v>
      </c>
      <c r="W69" s="20">
        <v>10989250</v>
      </c>
      <c r="X69" s="20"/>
      <c r="Y69" s="19"/>
      <c r="Z69" s="22">
        <v>43957000</v>
      </c>
    </row>
    <row r="70" spans="1:26" ht="13.5" hidden="1">
      <c r="A70" s="38" t="s">
        <v>104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105</v>
      </c>
      <c r="B71" s="18"/>
      <c r="C71" s="18"/>
      <c r="D71" s="19">
        <v>32902000</v>
      </c>
      <c r="E71" s="20">
        <v>32902000</v>
      </c>
      <c r="F71" s="20">
        <v>1510324</v>
      </c>
      <c r="G71" s="20">
        <v>1835190</v>
      </c>
      <c r="H71" s="20">
        <v>2394125</v>
      </c>
      <c r="I71" s="20">
        <v>5739639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5739639</v>
      </c>
      <c r="W71" s="20">
        <v>8225500</v>
      </c>
      <c r="X71" s="20"/>
      <c r="Y71" s="19"/>
      <c r="Z71" s="22">
        <v>32902000</v>
      </c>
    </row>
    <row r="72" spans="1:26" ht="13.5" hidden="1">
      <c r="A72" s="38" t="s">
        <v>106</v>
      </c>
      <c r="B72" s="18"/>
      <c r="C72" s="18"/>
      <c r="D72" s="19">
        <v>2340000</v>
      </c>
      <c r="E72" s="20">
        <v>2340000</v>
      </c>
      <c r="F72" s="20">
        <v>202012</v>
      </c>
      <c r="G72" s="20">
        <v>192304</v>
      </c>
      <c r="H72" s="20">
        <v>228692</v>
      </c>
      <c r="I72" s="20">
        <v>623008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623008</v>
      </c>
      <c r="W72" s="20">
        <v>585000</v>
      </c>
      <c r="X72" s="20"/>
      <c r="Y72" s="19"/>
      <c r="Z72" s="22">
        <v>2340000</v>
      </c>
    </row>
    <row r="73" spans="1:26" ht="13.5" hidden="1">
      <c r="A73" s="38" t="s">
        <v>107</v>
      </c>
      <c r="B73" s="18"/>
      <c r="C73" s="18"/>
      <c r="D73" s="19">
        <v>5215000</v>
      </c>
      <c r="E73" s="20">
        <v>5215000</v>
      </c>
      <c r="F73" s="20">
        <v>405729</v>
      </c>
      <c r="G73" s="20">
        <v>405547</v>
      </c>
      <c r="H73" s="20">
        <v>405889</v>
      </c>
      <c r="I73" s="20">
        <v>1217165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1217165</v>
      </c>
      <c r="W73" s="20">
        <v>1303750</v>
      </c>
      <c r="X73" s="20"/>
      <c r="Y73" s="19"/>
      <c r="Z73" s="22">
        <v>5215000</v>
      </c>
    </row>
    <row r="74" spans="1:26" ht="13.5" hidden="1">
      <c r="A74" s="38" t="s">
        <v>108</v>
      </c>
      <c r="B74" s="18"/>
      <c r="C74" s="18"/>
      <c r="D74" s="19">
        <v>3500000</v>
      </c>
      <c r="E74" s="20">
        <v>3500000</v>
      </c>
      <c r="F74" s="20">
        <v>289549</v>
      </c>
      <c r="G74" s="20">
        <v>151648</v>
      </c>
      <c r="H74" s="20">
        <v>289665</v>
      </c>
      <c r="I74" s="20">
        <v>730862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730862</v>
      </c>
      <c r="W74" s="20">
        <v>875000</v>
      </c>
      <c r="X74" s="20"/>
      <c r="Y74" s="19"/>
      <c r="Z74" s="22">
        <v>3500000</v>
      </c>
    </row>
    <row r="75" spans="1:26" ht="13.5" hidden="1">
      <c r="A75" s="39" t="s">
        <v>109</v>
      </c>
      <c r="B75" s="27"/>
      <c r="C75" s="27"/>
      <c r="D75" s="28">
        <v>5200000</v>
      </c>
      <c r="E75" s="29">
        <v>5200000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1300000</v>
      </c>
      <c r="X75" s="29"/>
      <c r="Y75" s="28"/>
      <c r="Z75" s="30">
        <v>5200000</v>
      </c>
    </row>
    <row r="76" spans="1:26" ht="13.5" hidden="1">
      <c r="A76" s="41" t="s">
        <v>111</v>
      </c>
      <c r="B76" s="31"/>
      <c r="C76" s="31"/>
      <c r="D76" s="32">
        <v>36593000</v>
      </c>
      <c r="E76" s="33">
        <v>36593000</v>
      </c>
      <c r="F76" s="33">
        <v>2453287</v>
      </c>
      <c r="G76" s="33">
        <v>2597906</v>
      </c>
      <c r="H76" s="33">
        <v>46930</v>
      </c>
      <c r="I76" s="33">
        <v>5098123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5098123</v>
      </c>
      <c r="W76" s="33">
        <v>7807000</v>
      </c>
      <c r="X76" s="33"/>
      <c r="Y76" s="32"/>
      <c r="Z76" s="34">
        <v>36593000</v>
      </c>
    </row>
    <row r="77" spans="1:26" ht="13.5" hidden="1">
      <c r="A77" s="36" t="s">
        <v>31</v>
      </c>
      <c r="B77" s="18"/>
      <c r="C77" s="18"/>
      <c r="D77" s="19">
        <v>28087000</v>
      </c>
      <c r="E77" s="20">
        <v>28087000</v>
      </c>
      <c r="F77" s="20"/>
      <c r="G77" s="20"/>
      <c r="H77" s="20">
        <v>1774</v>
      </c>
      <c r="I77" s="20">
        <v>1774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1774</v>
      </c>
      <c r="W77" s="20">
        <v>6725000</v>
      </c>
      <c r="X77" s="20"/>
      <c r="Y77" s="19"/>
      <c r="Z77" s="22">
        <v>28087000</v>
      </c>
    </row>
    <row r="78" spans="1:26" ht="13.5" hidden="1">
      <c r="A78" s="37" t="s">
        <v>32</v>
      </c>
      <c r="B78" s="18"/>
      <c r="C78" s="18"/>
      <c r="D78" s="19">
        <v>8506000</v>
      </c>
      <c r="E78" s="20">
        <v>8506000</v>
      </c>
      <c r="F78" s="20">
        <v>2453287</v>
      </c>
      <c r="G78" s="20">
        <v>2597906</v>
      </c>
      <c r="H78" s="20">
        <v>45156</v>
      </c>
      <c r="I78" s="20">
        <v>5096349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5096349</v>
      </c>
      <c r="W78" s="20">
        <v>1082000</v>
      </c>
      <c r="X78" s="20"/>
      <c r="Y78" s="19"/>
      <c r="Z78" s="22">
        <v>8506000</v>
      </c>
    </row>
    <row r="79" spans="1:26" ht="13.5" hidden="1">
      <c r="A79" s="38" t="s">
        <v>104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105</v>
      </c>
      <c r="B80" s="18"/>
      <c r="C80" s="18"/>
      <c r="D80" s="19">
        <v>5949000</v>
      </c>
      <c r="E80" s="20">
        <v>5949000</v>
      </c>
      <c r="F80" s="20">
        <v>1555866</v>
      </c>
      <c r="G80" s="20">
        <v>1848232</v>
      </c>
      <c r="H80" s="20">
        <v>22606</v>
      </c>
      <c r="I80" s="20">
        <v>3426704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3426704</v>
      </c>
      <c r="W80" s="20">
        <v>481000</v>
      </c>
      <c r="X80" s="20"/>
      <c r="Y80" s="19"/>
      <c r="Z80" s="22">
        <v>5949000</v>
      </c>
    </row>
    <row r="81" spans="1:26" ht="13.5" hidden="1">
      <c r="A81" s="38" t="s">
        <v>106</v>
      </c>
      <c r="B81" s="18"/>
      <c r="C81" s="18"/>
      <c r="D81" s="19">
        <v>2501000</v>
      </c>
      <c r="E81" s="20">
        <v>2501000</v>
      </c>
      <c r="F81" s="20">
        <v>202143</v>
      </c>
      <c r="G81" s="20">
        <v>192479</v>
      </c>
      <c r="H81" s="20">
        <v>3204</v>
      </c>
      <c r="I81" s="20">
        <v>397826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397826</v>
      </c>
      <c r="W81" s="20">
        <v>583000</v>
      </c>
      <c r="X81" s="20"/>
      <c r="Y81" s="19"/>
      <c r="Z81" s="22">
        <v>2501000</v>
      </c>
    </row>
    <row r="82" spans="1:26" ht="13.5" hidden="1">
      <c r="A82" s="38" t="s">
        <v>107</v>
      </c>
      <c r="B82" s="18"/>
      <c r="C82" s="18"/>
      <c r="D82" s="19">
        <v>56000</v>
      </c>
      <c r="E82" s="20">
        <v>56000</v>
      </c>
      <c r="F82" s="20">
        <v>405729</v>
      </c>
      <c r="G82" s="20">
        <v>405547</v>
      </c>
      <c r="H82" s="20">
        <v>3444</v>
      </c>
      <c r="I82" s="20">
        <v>814720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814720</v>
      </c>
      <c r="W82" s="20">
        <v>18000</v>
      </c>
      <c r="X82" s="20"/>
      <c r="Y82" s="19"/>
      <c r="Z82" s="22">
        <v>56000</v>
      </c>
    </row>
    <row r="83" spans="1:26" ht="13.5" hidden="1">
      <c r="A83" s="38" t="s">
        <v>108</v>
      </c>
      <c r="B83" s="18"/>
      <c r="C83" s="18"/>
      <c r="D83" s="19"/>
      <c r="E83" s="20"/>
      <c r="F83" s="20">
        <v>289549</v>
      </c>
      <c r="G83" s="20">
        <v>151648</v>
      </c>
      <c r="H83" s="20">
        <v>15902</v>
      </c>
      <c r="I83" s="20">
        <v>457099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457099</v>
      </c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1584000</v>
      </c>
      <c r="E7" s="59">
        <v>1584000</v>
      </c>
      <c r="F7" s="59">
        <v>173287</v>
      </c>
      <c r="G7" s="59">
        <v>248096</v>
      </c>
      <c r="H7" s="59">
        <v>219906</v>
      </c>
      <c r="I7" s="59">
        <v>641289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641289</v>
      </c>
      <c r="W7" s="59">
        <v>396000</v>
      </c>
      <c r="X7" s="59">
        <v>245289</v>
      </c>
      <c r="Y7" s="60">
        <v>61.94</v>
      </c>
      <c r="Z7" s="61">
        <v>1584000</v>
      </c>
    </row>
    <row r="8" spans="1:26" ht="13.5">
      <c r="A8" s="57" t="s">
        <v>34</v>
      </c>
      <c r="B8" s="18">
        <v>0</v>
      </c>
      <c r="C8" s="18">
        <v>0</v>
      </c>
      <c r="D8" s="58">
        <v>190617000</v>
      </c>
      <c r="E8" s="59">
        <v>190617000</v>
      </c>
      <c r="F8" s="59">
        <v>77428000</v>
      </c>
      <c r="G8" s="59">
        <v>0</v>
      </c>
      <c r="H8" s="59">
        <v>0</v>
      </c>
      <c r="I8" s="59">
        <v>77428000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77428000</v>
      </c>
      <c r="W8" s="59">
        <v>47654250</v>
      </c>
      <c r="X8" s="59">
        <v>29773750</v>
      </c>
      <c r="Y8" s="60">
        <v>62.48</v>
      </c>
      <c r="Z8" s="61">
        <v>190617000</v>
      </c>
    </row>
    <row r="9" spans="1:26" ht="13.5">
      <c r="A9" s="57" t="s">
        <v>35</v>
      </c>
      <c r="B9" s="18">
        <v>0</v>
      </c>
      <c r="C9" s="18">
        <v>0</v>
      </c>
      <c r="D9" s="58">
        <v>1800000</v>
      </c>
      <c r="E9" s="59">
        <v>1800000</v>
      </c>
      <c r="F9" s="59">
        <v>197875</v>
      </c>
      <c r="G9" s="59">
        <v>269699</v>
      </c>
      <c r="H9" s="59">
        <v>53991</v>
      </c>
      <c r="I9" s="59">
        <v>521565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521565</v>
      </c>
      <c r="W9" s="59">
        <v>450000</v>
      </c>
      <c r="X9" s="59">
        <v>71565</v>
      </c>
      <c r="Y9" s="60">
        <v>15.9</v>
      </c>
      <c r="Z9" s="61">
        <v>1800000</v>
      </c>
    </row>
    <row r="10" spans="1:26" ht="25.5">
      <c r="A10" s="62" t="s">
        <v>96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194001000</v>
      </c>
      <c r="E10" s="65">
        <f t="shared" si="0"/>
        <v>194001000</v>
      </c>
      <c r="F10" s="65">
        <f t="shared" si="0"/>
        <v>77799162</v>
      </c>
      <c r="G10" s="65">
        <f t="shared" si="0"/>
        <v>517795</v>
      </c>
      <c r="H10" s="65">
        <f t="shared" si="0"/>
        <v>273897</v>
      </c>
      <c r="I10" s="65">
        <f t="shared" si="0"/>
        <v>78590854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78590854</v>
      </c>
      <c r="W10" s="65">
        <f t="shared" si="0"/>
        <v>48500250</v>
      </c>
      <c r="X10" s="65">
        <f t="shared" si="0"/>
        <v>30090604</v>
      </c>
      <c r="Y10" s="66">
        <f>+IF(W10&lt;&gt;0,(X10/W10)*100,0)</f>
        <v>62.04216266926459</v>
      </c>
      <c r="Z10" s="67">
        <f t="shared" si="0"/>
        <v>194001000</v>
      </c>
    </row>
    <row r="11" spans="1:26" ht="13.5">
      <c r="A11" s="57" t="s">
        <v>36</v>
      </c>
      <c r="B11" s="18">
        <v>0</v>
      </c>
      <c r="C11" s="18">
        <v>0</v>
      </c>
      <c r="D11" s="58">
        <v>76367290</v>
      </c>
      <c r="E11" s="59">
        <v>76367290</v>
      </c>
      <c r="F11" s="59">
        <v>6437462</v>
      </c>
      <c r="G11" s="59">
        <v>5409390</v>
      </c>
      <c r="H11" s="59">
        <v>5728772</v>
      </c>
      <c r="I11" s="59">
        <v>17575624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17575624</v>
      </c>
      <c r="W11" s="59">
        <v>19091823</v>
      </c>
      <c r="X11" s="59">
        <v>-1516199</v>
      </c>
      <c r="Y11" s="60">
        <v>-7.94</v>
      </c>
      <c r="Z11" s="61">
        <v>76367290</v>
      </c>
    </row>
    <row r="12" spans="1:26" ht="13.5">
      <c r="A12" s="57" t="s">
        <v>37</v>
      </c>
      <c r="B12" s="18">
        <v>0</v>
      </c>
      <c r="C12" s="18">
        <v>0</v>
      </c>
      <c r="D12" s="58">
        <v>12750928</v>
      </c>
      <c r="E12" s="59">
        <v>12750928</v>
      </c>
      <c r="F12" s="59">
        <v>999900</v>
      </c>
      <c r="G12" s="59">
        <v>997894</v>
      </c>
      <c r="H12" s="59">
        <v>998607</v>
      </c>
      <c r="I12" s="59">
        <v>2996401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2996401</v>
      </c>
      <c r="W12" s="59">
        <v>3187732</v>
      </c>
      <c r="X12" s="59">
        <v>-191331</v>
      </c>
      <c r="Y12" s="60">
        <v>-6</v>
      </c>
      <c r="Z12" s="61">
        <v>12750928</v>
      </c>
    </row>
    <row r="13" spans="1:26" ht="13.5">
      <c r="A13" s="57" t="s">
        <v>97</v>
      </c>
      <c r="B13" s="18">
        <v>0</v>
      </c>
      <c r="C13" s="18">
        <v>0</v>
      </c>
      <c r="D13" s="58">
        <v>19558000</v>
      </c>
      <c r="E13" s="59">
        <v>19558000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4889500</v>
      </c>
      <c r="X13" s="59">
        <v>-4889500</v>
      </c>
      <c r="Y13" s="60">
        <v>-100</v>
      </c>
      <c r="Z13" s="61">
        <v>19558000</v>
      </c>
    </row>
    <row r="14" spans="1:26" ht="13.5">
      <c r="A14" s="57" t="s">
        <v>38</v>
      </c>
      <c r="B14" s="18">
        <v>0</v>
      </c>
      <c r="C14" s="18">
        <v>0</v>
      </c>
      <c r="D14" s="58">
        <v>22544000</v>
      </c>
      <c r="E14" s="59">
        <v>22544000</v>
      </c>
      <c r="F14" s="59">
        <v>0</v>
      </c>
      <c r="G14" s="59">
        <v>69</v>
      </c>
      <c r="H14" s="59">
        <v>564</v>
      </c>
      <c r="I14" s="59">
        <v>633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633</v>
      </c>
      <c r="W14" s="59">
        <v>5636000</v>
      </c>
      <c r="X14" s="59">
        <v>-5635367</v>
      </c>
      <c r="Y14" s="60">
        <v>-99.99</v>
      </c>
      <c r="Z14" s="61">
        <v>22544000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56839000</v>
      </c>
      <c r="E17" s="59">
        <v>56839000</v>
      </c>
      <c r="F17" s="59">
        <v>1847911</v>
      </c>
      <c r="G17" s="59">
        <v>2359416</v>
      </c>
      <c r="H17" s="59">
        <v>3462262</v>
      </c>
      <c r="I17" s="59">
        <v>7669589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7669589</v>
      </c>
      <c r="W17" s="59">
        <v>14209750</v>
      </c>
      <c r="X17" s="59">
        <v>-6540161</v>
      </c>
      <c r="Y17" s="60">
        <v>-46.03</v>
      </c>
      <c r="Z17" s="61">
        <v>56839000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188059218</v>
      </c>
      <c r="E18" s="72">
        <f t="shared" si="1"/>
        <v>188059218</v>
      </c>
      <c r="F18" s="72">
        <f t="shared" si="1"/>
        <v>9285273</v>
      </c>
      <c r="G18" s="72">
        <f t="shared" si="1"/>
        <v>8766769</v>
      </c>
      <c r="H18" s="72">
        <f t="shared" si="1"/>
        <v>10190205</v>
      </c>
      <c r="I18" s="72">
        <f t="shared" si="1"/>
        <v>28242247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28242247</v>
      </c>
      <c r="W18" s="72">
        <f t="shared" si="1"/>
        <v>47014805</v>
      </c>
      <c r="X18" s="72">
        <f t="shared" si="1"/>
        <v>-18772558</v>
      </c>
      <c r="Y18" s="66">
        <f>+IF(W18&lt;&gt;0,(X18/W18)*100,0)</f>
        <v>-39.92903511989468</v>
      </c>
      <c r="Z18" s="73">
        <f t="shared" si="1"/>
        <v>188059218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5941782</v>
      </c>
      <c r="E19" s="76">
        <f t="shared" si="2"/>
        <v>5941782</v>
      </c>
      <c r="F19" s="76">
        <f t="shared" si="2"/>
        <v>68513889</v>
      </c>
      <c r="G19" s="76">
        <f t="shared" si="2"/>
        <v>-8248974</v>
      </c>
      <c r="H19" s="76">
        <f t="shared" si="2"/>
        <v>-9916308</v>
      </c>
      <c r="I19" s="76">
        <f t="shared" si="2"/>
        <v>50348607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50348607</v>
      </c>
      <c r="W19" s="76">
        <f>IF(E10=E18,0,W10-W18)</f>
        <v>1485445</v>
      </c>
      <c r="X19" s="76">
        <f t="shared" si="2"/>
        <v>48863162</v>
      </c>
      <c r="Y19" s="77">
        <f>+IF(W19&lt;&gt;0,(X19/W19)*100,0)</f>
        <v>3289.4628882254137</v>
      </c>
      <c r="Z19" s="78">
        <f t="shared" si="2"/>
        <v>5941782</v>
      </c>
    </row>
    <row r="20" spans="1:26" ht="13.5">
      <c r="A20" s="57" t="s">
        <v>44</v>
      </c>
      <c r="B20" s="18">
        <v>0</v>
      </c>
      <c r="C20" s="18">
        <v>0</v>
      </c>
      <c r="D20" s="58">
        <v>36210000</v>
      </c>
      <c r="E20" s="59">
        <v>36210000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9052500</v>
      </c>
      <c r="X20" s="59">
        <v>-9052500</v>
      </c>
      <c r="Y20" s="60">
        <v>-100</v>
      </c>
      <c r="Z20" s="61">
        <v>36210000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42151782</v>
      </c>
      <c r="E22" s="87">
        <f t="shared" si="3"/>
        <v>42151782</v>
      </c>
      <c r="F22" s="87">
        <f t="shared" si="3"/>
        <v>68513889</v>
      </c>
      <c r="G22" s="87">
        <f t="shared" si="3"/>
        <v>-8248974</v>
      </c>
      <c r="H22" s="87">
        <f t="shared" si="3"/>
        <v>-9916308</v>
      </c>
      <c r="I22" s="87">
        <f t="shared" si="3"/>
        <v>50348607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50348607</v>
      </c>
      <c r="W22" s="87">
        <f t="shared" si="3"/>
        <v>10537945</v>
      </c>
      <c r="X22" s="87">
        <f t="shared" si="3"/>
        <v>39810662</v>
      </c>
      <c r="Y22" s="88">
        <f>+IF(W22&lt;&gt;0,(X22/W22)*100,0)</f>
        <v>377.7839227667254</v>
      </c>
      <c r="Z22" s="89">
        <f t="shared" si="3"/>
        <v>42151782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42151782</v>
      </c>
      <c r="E24" s="76">
        <f t="shared" si="4"/>
        <v>42151782</v>
      </c>
      <c r="F24" s="76">
        <f t="shared" si="4"/>
        <v>68513889</v>
      </c>
      <c r="G24" s="76">
        <f t="shared" si="4"/>
        <v>-8248974</v>
      </c>
      <c r="H24" s="76">
        <f t="shared" si="4"/>
        <v>-9916308</v>
      </c>
      <c r="I24" s="76">
        <f t="shared" si="4"/>
        <v>50348607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50348607</v>
      </c>
      <c r="W24" s="76">
        <f t="shared" si="4"/>
        <v>10537945</v>
      </c>
      <c r="X24" s="76">
        <f t="shared" si="4"/>
        <v>39810662</v>
      </c>
      <c r="Y24" s="77">
        <f>+IF(W24&lt;&gt;0,(X24/W24)*100,0)</f>
        <v>377.7839227667254</v>
      </c>
      <c r="Z24" s="78">
        <f t="shared" si="4"/>
        <v>42151782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61710000</v>
      </c>
      <c r="E27" s="99">
        <v>61710000</v>
      </c>
      <c r="F27" s="99">
        <v>17435</v>
      </c>
      <c r="G27" s="99">
        <v>0</v>
      </c>
      <c r="H27" s="99">
        <v>4893613</v>
      </c>
      <c r="I27" s="99">
        <v>4911048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4911048</v>
      </c>
      <c r="W27" s="99">
        <v>15427500</v>
      </c>
      <c r="X27" s="99">
        <v>-10516452</v>
      </c>
      <c r="Y27" s="100">
        <v>-68.17</v>
      </c>
      <c r="Z27" s="101">
        <v>61710000</v>
      </c>
    </row>
    <row r="28" spans="1:26" ht="13.5">
      <c r="A28" s="102" t="s">
        <v>44</v>
      </c>
      <c r="B28" s="18">
        <v>0</v>
      </c>
      <c r="C28" s="18">
        <v>0</v>
      </c>
      <c r="D28" s="58">
        <v>36710000</v>
      </c>
      <c r="E28" s="59">
        <v>36710000</v>
      </c>
      <c r="F28" s="59">
        <v>0</v>
      </c>
      <c r="G28" s="59">
        <v>0</v>
      </c>
      <c r="H28" s="59">
        <v>360366</v>
      </c>
      <c r="I28" s="59">
        <v>360366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360366</v>
      </c>
      <c r="W28" s="59">
        <v>9177500</v>
      </c>
      <c r="X28" s="59">
        <v>-8817134</v>
      </c>
      <c r="Y28" s="60">
        <v>-96.07</v>
      </c>
      <c r="Z28" s="61">
        <v>36710000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25000000</v>
      </c>
      <c r="E31" s="59">
        <v>25000000</v>
      </c>
      <c r="F31" s="59">
        <v>17435</v>
      </c>
      <c r="G31" s="59">
        <v>0</v>
      </c>
      <c r="H31" s="59">
        <v>4533247</v>
      </c>
      <c r="I31" s="59">
        <v>4550682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4550682</v>
      </c>
      <c r="W31" s="59">
        <v>6250000</v>
      </c>
      <c r="X31" s="59">
        <v>-1699318</v>
      </c>
      <c r="Y31" s="60">
        <v>-27.19</v>
      </c>
      <c r="Z31" s="61">
        <v>25000000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61710000</v>
      </c>
      <c r="E32" s="99">
        <f t="shared" si="5"/>
        <v>61710000</v>
      </c>
      <c r="F32" s="99">
        <f t="shared" si="5"/>
        <v>17435</v>
      </c>
      <c r="G32" s="99">
        <f t="shared" si="5"/>
        <v>0</v>
      </c>
      <c r="H32" s="99">
        <f t="shared" si="5"/>
        <v>4893613</v>
      </c>
      <c r="I32" s="99">
        <f t="shared" si="5"/>
        <v>4911048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4911048</v>
      </c>
      <c r="W32" s="99">
        <f t="shared" si="5"/>
        <v>15427500</v>
      </c>
      <c r="X32" s="99">
        <f t="shared" si="5"/>
        <v>-10516452</v>
      </c>
      <c r="Y32" s="100">
        <f>+IF(W32&lt;&gt;0,(X32/W32)*100,0)</f>
        <v>-68.16692270296548</v>
      </c>
      <c r="Z32" s="101">
        <f t="shared" si="5"/>
        <v>61710000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15123498</v>
      </c>
      <c r="E35" s="59">
        <v>15123498</v>
      </c>
      <c r="F35" s="59">
        <v>0</v>
      </c>
      <c r="G35" s="59">
        <v>9028811</v>
      </c>
      <c r="H35" s="59">
        <v>15522359</v>
      </c>
      <c r="I35" s="59">
        <v>15522359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15522359</v>
      </c>
      <c r="W35" s="59">
        <v>3780875</v>
      </c>
      <c r="X35" s="59">
        <v>11741484</v>
      </c>
      <c r="Y35" s="60">
        <v>310.55</v>
      </c>
      <c r="Z35" s="61">
        <v>15123498</v>
      </c>
    </row>
    <row r="36" spans="1:26" ht="13.5">
      <c r="A36" s="57" t="s">
        <v>53</v>
      </c>
      <c r="B36" s="18">
        <v>0</v>
      </c>
      <c r="C36" s="18">
        <v>0</v>
      </c>
      <c r="D36" s="58">
        <v>245033003</v>
      </c>
      <c r="E36" s="59">
        <v>245033003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61258251</v>
      </c>
      <c r="X36" s="59">
        <v>-61258251</v>
      </c>
      <c r="Y36" s="60">
        <v>-100</v>
      </c>
      <c r="Z36" s="61">
        <v>245033003</v>
      </c>
    </row>
    <row r="37" spans="1:26" ht="13.5">
      <c r="A37" s="57" t="s">
        <v>54</v>
      </c>
      <c r="B37" s="18">
        <v>0</v>
      </c>
      <c r="C37" s="18">
        <v>0</v>
      </c>
      <c r="D37" s="58">
        <v>23369146</v>
      </c>
      <c r="E37" s="59">
        <v>23369146</v>
      </c>
      <c r="F37" s="59">
        <v>0</v>
      </c>
      <c r="G37" s="59">
        <v>514163</v>
      </c>
      <c r="H37" s="59">
        <v>5606043</v>
      </c>
      <c r="I37" s="59">
        <v>5606043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5606043</v>
      </c>
      <c r="W37" s="59">
        <v>5842287</v>
      </c>
      <c r="X37" s="59">
        <v>-236244</v>
      </c>
      <c r="Y37" s="60">
        <v>-4.04</v>
      </c>
      <c r="Z37" s="61">
        <v>23369146</v>
      </c>
    </row>
    <row r="38" spans="1:26" ht="13.5">
      <c r="A38" s="57" t="s">
        <v>55</v>
      </c>
      <c r="B38" s="18">
        <v>0</v>
      </c>
      <c r="C38" s="18">
        <v>0</v>
      </c>
      <c r="D38" s="58">
        <v>213086355</v>
      </c>
      <c r="E38" s="59">
        <v>213086355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53271589</v>
      </c>
      <c r="X38" s="59">
        <v>-53271589</v>
      </c>
      <c r="Y38" s="60">
        <v>-100</v>
      </c>
      <c r="Z38" s="61">
        <v>213086355</v>
      </c>
    </row>
    <row r="39" spans="1:26" ht="13.5">
      <c r="A39" s="57" t="s">
        <v>56</v>
      </c>
      <c r="B39" s="18">
        <v>0</v>
      </c>
      <c r="C39" s="18">
        <v>0</v>
      </c>
      <c r="D39" s="58">
        <v>23701000</v>
      </c>
      <c r="E39" s="59">
        <v>23701000</v>
      </c>
      <c r="F39" s="59">
        <v>0</v>
      </c>
      <c r="G39" s="59">
        <v>8514648</v>
      </c>
      <c r="H39" s="59">
        <v>9916316</v>
      </c>
      <c r="I39" s="59">
        <v>9916316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9916316</v>
      </c>
      <c r="W39" s="59">
        <v>5925250</v>
      </c>
      <c r="X39" s="59">
        <v>3991066</v>
      </c>
      <c r="Y39" s="60">
        <v>67.36</v>
      </c>
      <c r="Z39" s="61">
        <v>23701000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47152000</v>
      </c>
      <c r="E42" s="59">
        <v>47152000</v>
      </c>
      <c r="F42" s="59">
        <v>68495602</v>
      </c>
      <c r="G42" s="59">
        <v>-8275896</v>
      </c>
      <c r="H42" s="59">
        <v>-9916316</v>
      </c>
      <c r="I42" s="59">
        <v>50303390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50303390</v>
      </c>
      <c r="W42" s="59">
        <v>62925873</v>
      </c>
      <c r="X42" s="59">
        <v>-12622483</v>
      </c>
      <c r="Y42" s="60">
        <v>-20.06</v>
      </c>
      <c r="Z42" s="61">
        <v>47152000</v>
      </c>
    </row>
    <row r="43" spans="1:26" ht="13.5">
      <c r="A43" s="57" t="s">
        <v>59</v>
      </c>
      <c r="B43" s="18">
        <v>0</v>
      </c>
      <c r="C43" s="18">
        <v>0</v>
      </c>
      <c r="D43" s="58">
        <v>-41952000</v>
      </c>
      <c r="E43" s="59">
        <v>-41952000</v>
      </c>
      <c r="F43" s="59">
        <v>0</v>
      </c>
      <c r="G43" s="59">
        <v>0</v>
      </c>
      <c r="H43" s="59">
        <v>-4893613</v>
      </c>
      <c r="I43" s="59">
        <v>-4893613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-4893613</v>
      </c>
      <c r="W43" s="59">
        <v>-10536000</v>
      </c>
      <c r="X43" s="59">
        <v>5642387</v>
      </c>
      <c r="Y43" s="60">
        <v>-53.55</v>
      </c>
      <c r="Z43" s="61">
        <v>-41952000</v>
      </c>
    </row>
    <row r="44" spans="1:26" ht="13.5">
      <c r="A44" s="57" t="s">
        <v>60</v>
      </c>
      <c r="B44" s="18">
        <v>0</v>
      </c>
      <c r="C44" s="18">
        <v>0</v>
      </c>
      <c r="D44" s="58">
        <v>-9876000</v>
      </c>
      <c r="E44" s="59">
        <v>-9876000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-9876000</v>
      </c>
    </row>
    <row r="45" spans="1:26" ht="13.5">
      <c r="A45" s="69" t="s">
        <v>61</v>
      </c>
      <c r="B45" s="21">
        <v>0</v>
      </c>
      <c r="C45" s="21">
        <v>0</v>
      </c>
      <c r="D45" s="98">
        <v>12109000</v>
      </c>
      <c r="E45" s="99">
        <v>12109000</v>
      </c>
      <c r="F45" s="99">
        <v>74423013</v>
      </c>
      <c r="G45" s="99">
        <v>66147117</v>
      </c>
      <c r="H45" s="99">
        <v>51337188</v>
      </c>
      <c r="I45" s="99">
        <v>51337188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51337188</v>
      </c>
      <c r="W45" s="99">
        <v>69174873</v>
      </c>
      <c r="X45" s="99">
        <v>-17837685</v>
      </c>
      <c r="Y45" s="100">
        <v>-25.79</v>
      </c>
      <c r="Z45" s="101">
        <v>12109000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1134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1134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153603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153603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100.06868131868131</v>
      </c>
      <c r="I58" s="7">
        <f t="shared" si="6"/>
        <v>100.06868131868131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100.06868131868131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100.06868131868131</v>
      </c>
      <c r="I66" s="16">
        <f t="shared" si="7"/>
        <v>100.06868131868131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100.06868131868131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/>
      <c r="C67" s="23"/>
      <c r="D67" s="24"/>
      <c r="E67" s="25"/>
      <c r="F67" s="25"/>
      <c r="G67" s="25"/>
      <c r="H67" s="25">
        <v>1456</v>
      </c>
      <c r="I67" s="25">
        <v>1456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1456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/>
      <c r="E75" s="29"/>
      <c r="F75" s="29"/>
      <c r="G75" s="29"/>
      <c r="H75" s="29">
        <v>1456</v>
      </c>
      <c r="I75" s="29">
        <v>1456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1456</v>
      </c>
      <c r="W75" s="29"/>
      <c r="X75" s="29"/>
      <c r="Y75" s="28"/>
      <c r="Z75" s="30"/>
    </row>
    <row r="76" spans="1:26" ht="13.5" hidden="1">
      <c r="A76" s="41" t="s">
        <v>111</v>
      </c>
      <c r="B76" s="31"/>
      <c r="C76" s="31"/>
      <c r="D76" s="32"/>
      <c r="E76" s="33"/>
      <c r="F76" s="33"/>
      <c r="G76" s="33"/>
      <c r="H76" s="33">
        <v>1457</v>
      </c>
      <c r="I76" s="33">
        <v>1457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1457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>
        <v>1457</v>
      </c>
      <c r="I84" s="29">
        <v>1457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1457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57158963</v>
      </c>
      <c r="C5" s="18">
        <v>0</v>
      </c>
      <c r="D5" s="58">
        <v>48055070</v>
      </c>
      <c r="E5" s="59">
        <v>48055070</v>
      </c>
      <c r="F5" s="59">
        <v>5175420</v>
      </c>
      <c r="G5" s="59">
        <v>5103302</v>
      </c>
      <c r="H5" s="59">
        <v>5094179</v>
      </c>
      <c r="I5" s="59">
        <v>15372901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15372901</v>
      </c>
      <c r="W5" s="59">
        <v>12013768</v>
      </c>
      <c r="X5" s="59">
        <v>3359133</v>
      </c>
      <c r="Y5" s="60">
        <v>27.96</v>
      </c>
      <c r="Z5" s="61">
        <v>48055070</v>
      </c>
    </row>
    <row r="6" spans="1:26" ht="13.5">
      <c r="A6" s="57" t="s">
        <v>32</v>
      </c>
      <c r="B6" s="18">
        <v>204978332</v>
      </c>
      <c r="C6" s="18">
        <v>0</v>
      </c>
      <c r="D6" s="58">
        <v>255509762</v>
      </c>
      <c r="E6" s="59">
        <v>255509762</v>
      </c>
      <c r="F6" s="59">
        <v>65713808</v>
      </c>
      <c r="G6" s="59">
        <v>22471416</v>
      </c>
      <c r="H6" s="59">
        <v>-25277396</v>
      </c>
      <c r="I6" s="59">
        <v>62907828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62907828</v>
      </c>
      <c r="W6" s="59">
        <v>63877441</v>
      </c>
      <c r="X6" s="59">
        <v>-969613</v>
      </c>
      <c r="Y6" s="60">
        <v>-1.52</v>
      </c>
      <c r="Z6" s="61">
        <v>255509762</v>
      </c>
    </row>
    <row r="7" spans="1:26" ht="13.5">
      <c r="A7" s="57" t="s">
        <v>33</v>
      </c>
      <c r="B7" s="18">
        <v>1041432</v>
      </c>
      <c r="C7" s="18">
        <v>0</v>
      </c>
      <c r="D7" s="58">
        <v>500000</v>
      </c>
      <c r="E7" s="59">
        <v>500000</v>
      </c>
      <c r="F7" s="59">
        <v>0</v>
      </c>
      <c r="G7" s="59">
        <v>164088</v>
      </c>
      <c r="H7" s="59">
        <v>7100</v>
      </c>
      <c r="I7" s="59">
        <v>171188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171188</v>
      </c>
      <c r="W7" s="59">
        <v>125000</v>
      </c>
      <c r="X7" s="59">
        <v>46188</v>
      </c>
      <c r="Y7" s="60">
        <v>36.95</v>
      </c>
      <c r="Z7" s="61">
        <v>500000</v>
      </c>
    </row>
    <row r="8" spans="1:26" ht="13.5">
      <c r="A8" s="57" t="s">
        <v>34</v>
      </c>
      <c r="B8" s="18">
        <v>109334295</v>
      </c>
      <c r="C8" s="18">
        <v>0</v>
      </c>
      <c r="D8" s="58">
        <v>127110181</v>
      </c>
      <c r="E8" s="59">
        <v>127110181</v>
      </c>
      <c r="F8" s="59">
        <v>0</v>
      </c>
      <c r="G8" s="59">
        <v>2507900</v>
      </c>
      <c r="H8" s="59">
        <v>45397000</v>
      </c>
      <c r="I8" s="59">
        <v>47904900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47904900</v>
      </c>
      <c r="W8" s="59">
        <v>31777545</v>
      </c>
      <c r="X8" s="59">
        <v>16127355</v>
      </c>
      <c r="Y8" s="60">
        <v>50.75</v>
      </c>
      <c r="Z8" s="61">
        <v>127110181</v>
      </c>
    </row>
    <row r="9" spans="1:26" ht="13.5">
      <c r="A9" s="57" t="s">
        <v>35</v>
      </c>
      <c r="B9" s="18">
        <v>28634993</v>
      </c>
      <c r="C9" s="18">
        <v>0</v>
      </c>
      <c r="D9" s="58">
        <v>23378412</v>
      </c>
      <c r="E9" s="59">
        <v>23378412</v>
      </c>
      <c r="F9" s="59">
        <v>956555</v>
      </c>
      <c r="G9" s="59">
        <v>984953</v>
      </c>
      <c r="H9" s="59">
        <v>1283850</v>
      </c>
      <c r="I9" s="59">
        <v>3225358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3225358</v>
      </c>
      <c r="W9" s="59">
        <v>5844603</v>
      </c>
      <c r="X9" s="59">
        <v>-2619245</v>
      </c>
      <c r="Y9" s="60">
        <v>-44.81</v>
      </c>
      <c r="Z9" s="61">
        <v>23378412</v>
      </c>
    </row>
    <row r="10" spans="1:26" ht="25.5">
      <c r="A10" s="62" t="s">
        <v>96</v>
      </c>
      <c r="B10" s="63">
        <f>SUM(B5:B9)</f>
        <v>401148015</v>
      </c>
      <c r="C10" s="63">
        <f>SUM(C5:C9)</f>
        <v>0</v>
      </c>
      <c r="D10" s="64">
        <f aca="true" t="shared" si="0" ref="D10:Z10">SUM(D5:D9)</f>
        <v>454553425</v>
      </c>
      <c r="E10" s="65">
        <f t="shared" si="0"/>
        <v>454553425</v>
      </c>
      <c r="F10" s="65">
        <f t="shared" si="0"/>
        <v>71845783</v>
      </c>
      <c r="G10" s="65">
        <f t="shared" si="0"/>
        <v>31231659</v>
      </c>
      <c r="H10" s="65">
        <f t="shared" si="0"/>
        <v>26504733</v>
      </c>
      <c r="I10" s="65">
        <f t="shared" si="0"/>
        <v>129582175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129582175</v>
      </c>
      <c r="W10" s="65">
        <f t="shared" si="0"/>
        <v>113638357</v>
      </c>
      <c r="X10" s="65">
        <f t="shared" si="0"/>
        <v>15943818</v>
      </c>
      <c r="Y10" s="66">
        <f>+IF(W10&lt;&gt;0,(X10/W10)*100,0)</f>
        <v>14.030313725848748</v>
      </c>
      <c r="Z10" s="67">
        <f t="shared" si="0"/>
        <v>454553425</v>
      </c>
    </row>
    <row r="11" spans="1:26" ht="13.5">
      <c r="A11" s="57" t="s">
        <v>36</v>
      </c>
      <c r="B11" s="18">
        <v>127221805</v>
      </c>
      <c r="C11" s="18">
        <v>0</v>
      </c>
      <c r="D11" s="58">
        <v>143263677</v>
      </c>
      <c r="E11" s="59">
        <v>143263677</v>
      </c>
      <c r="F11" s="59">
        <v>10885666</v>
      </c>
      <c r="G11" s="59">
        <v>10384575</v>
      </c>
      <c r="H11" s="59">
        <v>10859071</v>
      </c>
      <c r="I11" s="59">
        <v>32129312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32129312</v>
      </c>
      <c r="W11" s="59">
        <v>35815919</v>
      </c>
      <c r="X11" s="59">
        <v>-3686607</v>
      </c>
      <c r="Y11" s="60">
        <v>-10.29</v>
      </c>
      <c r="Z11" s="61">
        <v>143263677</v>
      </c>
    </row>
    <row r="12" spans="1:26" ht="13.5">
      <c r="A12" s="57" t="s">
        <v>37</v>
      </c>
      <c r="B12" s="18">
        <v>9758130</v>
      </c>
      <c r="C12" s="18">
        <v>0</v>
      </c>
      <c r="D12" s="58">
        <v>10648567</v>
      </c>
      <c r="E12" s="59">
        <v>10648567</v>
      </c>
      <c r="F12" s="59">
        <v>883300</v>
      </c>
      <c r="G12" s="59">
        <v>826325</v>
      </c>
      <c r="H12" s="59">
        <v>826325</v>
      </c>
      <c r="I12" s="59">
        <v>2535950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2535950</v>
      </c>
      <c r="W12" s="59">
        <v>2662142</v>
      </c>
      <c r="X12" s="59">
        <v>-126192</v>
      </c>
      <c r="Y12" s="60">
        <v>-4.74</v>
      </c>
      <c r="Z12" s="61">
        <v>10648567</v>
      </c>
    </row>
    <row r="13" spans="1:26" ht="13.5">
      <c r="A13" s="57" t="s">
        <v>97</v>
      </c>
      <c r="B13" s="18">
        <v>11695174</v>
      </c>
      <c r="C13" s="18">
        <v>0</v>
      </c>
      <c r="D13" s="58">
        <v>39080472</v>
      </c>
      <c r="E13" s="59">
        <v>39080472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9770118</v>
      </c>
      <c r="X13" s="59">
        <v>-9770118</v>
      </c>
      <c r="Y13" s="60">
        <v>-100</v>
      </c>
      <c r="Z13" s="61">
        <v>39080472</v>
      </c>
    </row>
    <row r="14" spans="1:26" ht="13.5">
      <c r="A14" s="57" t="s">
        <v>38</v>
      </c>
      <c r="B14" s="18">
        <v>0</v>
      </c>
      <c r="C14" s="18">
        <v>0</v>
      </c>
      <c r="D14" s="58">
        <v>5759000</v>
      </c>
      <c r="E14" s="59">
        <v>5759000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1439750</v>
      </c>
      <c r="X14" s="59">
        <v>-1439750</v>
      </c>
      <c r="Y14" s="60">
        <v>-100</v>
      </c>
      <c r="Z14" s="61">
        <v>5759000</v>
      </c>
    </row>
    <row r="15" spans="1:26" ht="13.5">
      <c r="A15" s="57" t="s">
        <v>39</v>
      </c>
      <c r="B15" s="18">
        <v>211671958</v>
      </c>
      <c r="C15" s="18">
        <v>0</v>
      </c>
      <c r="D15" s="58">
        <v>144367506</v>
      </c>
      <c r="E15" s="59">
        <v>144367506</v>
      </c>
      <c r="F15" s="59">
        <v>6743406</v>
      </c>
      <c r="G15" s="59">
        <v>21583857</v>
      </c>
      <c r="H15" s="59">
        <v>8061713</v>
      </c>
      <c r="I15" s="59">
        <v>36388976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36388976</v>
      </c>
      <c r="W15" s="59">
        <v>36091877</v>
      </c>
      <c r="X15" s="59">
        <v>297099</v>
      </c>
      <c r="Y15" s="60">
        <v>0.82</v>
      </c>
      <c r="Z15" s="61">
        <v>144367506</v>
      </c>
    </row>
    <row r="16" spans="1:26" ht="13.5">
      <c r="A16" s="68" t="s">
        <v>40</v>
      </c>
      <c r="B16" s="18">
        <v>0</v>
      </c>
      <c r="C16" s="18">
        <v>0</v>
      </c>
      <c r="D16" s="58">
        <v>34983256</v>
      </c>
      <c r="E16" s="59">
        <v>34983256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8745814</v>
      </c>
      <c r="X16" s="59">
        <v>-8745814</v>
      </c>
      <c r="Y16" s="60">
        <v>-100</v>
      </c>
      <c r="Z16" s="61">
        <v>34983256</v>
      </c>
    </row>
    <row r="17" spans="1:26" ht="13.5">
      <c r="A17" s="57" t="s">
        <v>41</v>
      </c>
      <c r="B17" s="18">
        <v>142418257</v>
      </c>
      <c r="C17" s="18">
        <v>0</v>
      </c>
      <c r="D17" s="58">
        <v>163862665</v>
      </c>
      <c r="E17" s="59">
        <v>163862665</v>
      </c>
      <c r="F17" s="59">
        <v>4434269</v>
      </c>
      <c r="G17" s="59">
        <v>10483441</v>
      </c>
      <c r="H17" s="59">
        <v>5263346</v>
      </c>
      <c r="I17" s="59">
        <v>20181056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20181056</v>
      </c>
      <c r="W17" s="59">
        <v>40965666</v>
      </c>
      <c r="X17" s="59">
        <v>-20784610</v>
      </c>
      <c r="Y17" s="60">
        <v>-50.74</v>
      </c>
      <c r="Z17" s="61">
        <v>163862665</v>
      </c>
    </row>
    <row r="18" spans="1:26" ht="13.5">
      <c r="A18" s="69" t="s">
        <v>42</v>
      </c>
      <c r="B18" s="70">
        <f>SUM(B11:B17)</f>
        <v>502765324</v>
      </c>
      <c r="C18" s="70">
        <f>SUM(C11:C17)</f>
        <v>0</v>
      </c>
      <c r="D18" s="71">
        <f aca="true" t="shared" si="1" ref="D18:Z18">SUM(D11:D17)</f>
        <v>541965143</v>
      </c>
      <c r="E18" s="72">
        <f t="shared" si="1"/>
        <v>541965143</v>
      </c>
      <c r="F18" s="72">
        <f t="shared" si="1"/>
        <v>22946641</v>
      </c>
      <c r="G18" s="72">
        <f t="shared" si="1"/>
        <v>43278198</v>
      </c>
      <c r="H18" s="72">
        <f t="shared" si="1"/>
        <v>25010455</v>
      </c>
      <c r="I18" s="72">
        <f t="shared" si="1"/>
        <v>91235294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91235294</v>
      </c>
      <c r="W18" s="72">
        <f t="shared" si="1"/>
        <v>135491286</v>
      </c>
      <c r="X18" s="72">
        <f t="shared" si="1"/>
        <v>-44255992</v>
      </c>
      <c r="Y18" s="66">
        <f>+IF(W18&lt;&gt;0,(X18/W18)*100,0)</f>
        <v>-32.663349287274464</v>
      </c>
      <c r="Z18" s="73">
        <f t="shared" si="1"/>
        <v>541965143</v>
      </c>
    </row>
    <row r="19" spans="1:26" ht="13.5">
      <c r="A19" s="69" t="s">
        <v>43</v>
      </c>
      <c r="B19" s="74">
        <f>+B10-B18</f>
        <v>-101617309</v>
      </c>
      <c r="C19" s="74">
        <f>+C10-C18</f>
        <v>0</v>
      </c>
      <c r="D19" s="75">
        <f aca="true" t="shared" si="2" ref="D19:Z19">+D10-D18</f>
        <v>-87411718</v>
      </c>
      <c r="E19" s="76">
        <f t="shared" si="2"/>
        <v>-87411718</v>
      </c>
      <c r="F19" s="76">
        <f t="shared" si="2"/>
        <v>48899142</v>
      </c>
      <c r="G19" s="76">
        <f t="shared" si="2"/>
        <v>-12046539</v>
      </c>
      <c r="H19" s="76">
        <f t="shared" si="2"/>
        <v>1494278</v>
      </c>
      <c r="I19" s="76">
        <f t="shared" si="2"/>
        <v>38346881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38346881</v>
      </c>
      <c r="W19" s="76">
        <f>IF(E10=E18,0,W10-W18)</f>
        <v>-21852929</v>
      </c>
      <c r="X19" s="76">
        <f t="shared" si="2"/>
        <v>60199810</v>
      </c>
      <c r="Y19" s="77">
        <f>+IF(W19&lt;&gt;0,(X19/W19)*100,0)</f>
        <v>-275.47707677995936</v>
      </c>
      <c r="Z19" s="78">
        <f t="shared" si="2"/>
        <v>-87411718</v>
      </c>
    </row>
    <row r="20" spans="1:26" ht="13.5">
      <c r="A20" s="57" t="s">
        <v>44</v>
      </c>
      <c r="B20" s="18">
        <v>36418144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-65199165</v>
      </c>
      <c r="C22" s="85">
        <f>SUM(C19:C21)</f>
        <v>0</v>
      </c>
      <c r="D22" s="86">
        <f aca="true" t="shared" si="3" ref="D22:Z22">SUM(D19:D21)</f>
        <v>-87411718</v>
      </c>
      <c r="E22" s="87">
        <f t="shared" si="3"/>
        <v>-87411718</v>
      </c>
      <c r="F22" s="87">
        <f t="shared" si="3"/>
        <v>48899142</v>
      </c>
      <c r="G22" s="87">
        <f t="shared" si="3"/>
        <v>-12046539</v>
      </c>
      <c r="H22" s="87">
        <f t="shared" si="3"/>
        <v>1494278</v>
      </c>
      <c r="I22" s="87">
        <f t="shared" si="3"/>
        <v>38346881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38346881</v>
      </c>
      <c r="W22" s="87">
        <f t="shared" si="3"/>
        <v>-21852929</v>
      </c>
      <c r="X22" s="87">
        <f t="shared" si="3"/>
        <v>60199810</v>
      </c>
      <c r="Y22" s="88">
        <f>+IF(W22&lt;&gt;0,(X22/W22)*100,0)</f>
        <v>-275.47707677995936</v>
      </c>
      <c r="Z22" s="89">
        <f t="shared" si="3"/>
        <v>-87411718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-65199165</v>
      </c>
      <c r="C24" s="74">
        <f>SUM(C22:C23)</f>
        <v>0</v>
      </c>
      <c r="D24" s="75">
        <f aca="true" t="shared" si="4" ref="D24:Z24">SUM(D22:D23)</f>
        <v>-87411718</v>
      </c>
      <c r="E24" s="76">
        <f t="shared" si="4"/>
        <v>-87411718</v>
      </c>
      <c r="F24" s="76">
        <f t="shared" si="4"/>
        <v>48899142</v>
      </c>
      <c r="G24" s="76">
        <f t="shared" si="4"/>
        <v>-12046539</v>
      </c>
      <c r="H24" s="76">
        <f t="shared" si="4"/>
        <v>1494278</v>
      </c>
      <c r="I24" s="76">
        <f t="shared" si="4"/>
        <v>38346881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38346881</v>
      </c>
      <c r="W24" s="76">
        <f t="shared" si="4"/>
        <v>-21852929</v>
      </c>
      <c r="X24" s="76">
        <f t="shared" si="4"/>
        <v>60199810</v>
      </c>
      <c r="Y24" s="77">
        <f>+IF(W24&lt;&gt;0,(X24/W24)*100,0)</f>
        <v>-275.47707677995936</v>
      </c>
      <c r="Z24" s="78">
        <f t="shared" si="4"/>
        <v>-87411718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32109047</v>
      </c>
      <c r="C27" s="21">
        <v>0</v>
      </c>
      <c r="D27" s="98">
        <v>101268950</v>
      </c>
      <c r="E27" s="99">
        <v>101268950</v>
      </c>
      <c r="F27" s="99">
        <v>971053</v>
      </c>
      <c r="G27" s="99">
        <v>3642563</v>
      </c>
      <c r="H27" s="99">
        <v>6443638</v>
      </c>
      <c r="I27" s="99">
        <v>11057254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11057254</v>
      </c>
      <c r="W27" s="99">
        <v>25317238</v>
      </c>
      <c r="X27" s="99">
        <v>-14259984</v>
      </c>
      <c r="Y27" s="100">
        <v>-56.33</v>
      </c>
      <c r="Z27" s="101">
        <v>101268950</v>
      </c>
    </row>
    <row r="28" spans="1:26" ht="13.5">
      <c r="A28" s="102" t="s">
        <v>44</v>
      </c>
      <c r="B28" s="18">
        <v>31276915</v>
      </c>
      <c r="C28" s="18">
        <v>0</v>
      </c>
      <c r="D28" s="58">
        <v>97884950</v>
      </c>
      <c r="E28" s="59">
        <v>97884950</v>
      </c>
      <c r="F28" s="59">
        <v>971053</v>
      </c>
      <c r="G28" s="59">
        <v>3642563</v>
      </c>
      <c r="H28" s="59">
        <v>6443638</v>
      </c>
      <c r="I28" s="59">
        <v>11057254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11057254</v>
      </c>
      <c r="W28" s="59">
        <v>24471238</v>
      </c>
      <c r="X28" s="59">
        <v>-13413984</v>
      </c>
      <c r="Y28" s="60">
        <v>-54.82</v>
      </c>
      <c r="Z28" s="61">
        <v>97884950</v>
      </c>
    </row>
    <row r="29" spans="1:26" ht="13.5">
      <c r="A29" s="57" t="s">
        <v>101</v>
      </c>
      <c r="B29" s="18">
        <v>0</v>
      </c>
      <c r="C29" s="18">
        <v>0</v>
      </c>
      <c r="D29" s="58">
        <v>984000</v>
      </c>
      <c r="E29" s="59">
        <v>984000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246000</v>
      </c>
      <c r="X29" s="59">
        <v>-246000</v>
      </c>
      <c r="Y29" s="60">
        <v>-100</v>
      </c>
      <c r="Z29" s="61">
        <v>984000</v>
      </c>
    </row>
    <row r="30" spans="1:26" ht="13.5">
      <c r="A30" s="57" t="s">
        <v>48</v>
      </c>
      <c r="B30" s="18">
        <v>0</v>
      </c>
      <c r="C30" s="18">
        <v>0</v>
      </c>
      <c r="D30" s="58">
        <v>2000000</v>
      </c>
      <c r="E30" s="59">
        <v>2000000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500000</v>
      </c>
      <c r="X30" s="59">
        <v>-500000</v>
      </c>
      <c r="Y30" s="60">
        <v>-100</v>
      </c>
      <c r="Z30" s="61">
        <v>2000000</v>
      </c>
    </row>
    <row r="31" spans="1:26" ht="13.5">
      <c r="A31" s="57" t="s">
        <v>49</v>
      </c>
      <c r="B31" s="18">
        <v>832132</v>
      </c>
      <c r="C31" s="18">
        <v>0</v>
      </c>
      <c r="D31" s="58">
        <v>400000</v>
      </c>
      <c r="E31" s="59">
        <v>400000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100000</v>
      </c>
      <c r="X31" s="59">
        <v>-100000</v>
      </c>
      <c r="Y31" s="60">
        <v>-100</v>
      </c>
      <c r="Z31" s="61">
        <v>400000</v>
      </c>
    </row>
    <row r="32" spans="1:26" ht="13.5">
      <c r="A32" s="69" t="s">
        <v>50</v>
      </c>
      <c r="B32" s="21">
        <f>SUM(B28:B31)</f>
        <v>32109047</v>
      </c>
      <c r="C32" s="21">
        <f>SUM(C28:C31)</f>
        <v>0</v>
      </c>
      <c r="D32" s="98">
        <f aca="true" t="shared" si="5" ref="D32:Z32">SUM(D28:D31)</f>
        <v>101268950</v>
      </c>
      <c r="E32" s="99">
        <f t="shared" si="5"/>
        <v>101268950</v>
      </c>
      <c r="F32" s="99">
        <f t="shared" si="5"/>
        <v>971053</v>
      </c>
      <c r="G32" s="99">
        <f t="shared" si="5"/>
        <v>3642563</v>
      </c>
      <c r="H32" s="99">
        <f t="shared" si="5"/>
        <v>6443638</v>
      </c>
      <c r="I32" s="99">
        <f t="shared" si="5"/>
        <v>11057254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11057254</v>
      </c>
      <c r="W32" s="99">
        <f t="shared" si="5"/>
        <v>25317238</v>
      </c>
      <c r="X32" s="99">
        <f t="shared" si="5"/>
        <v>-14259984</v>
      </c>
      <c r="Y32" s="100">
        <f>+IF(W32&lt;&gt;0,(X32/W32)*100,0)</f>
        <v>-56.32519629510928</v>
      </c>
      <c r="Z32" s="101">
        <f t="shared" si="5"/>
        <v>101268950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149408085</v>
      </c>
      <c r="C35" s="18">
        <v>0</v>
      </c>
      <c r="D35" s="58">
        <v>242439756</v>
      </c>
      <c r="E35" s="59">
        <v>242439756</v>
      </c>
      <c r="F35" s="59">
        <v>229472819</v>
      </c>
      <c r="G35" s="59">
        <v>190720089</v>
      </c>
      <c r="H35" s="59">
        <v>154111532</v>
      </c>
      <c r="I35" s="59">
        <v>154111532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154111532</v>
      </c>
      <c r="W35" s="59">
        <v>60609939</v>
      </c>
      <c r="X35" s="59">
        <v>93501593</v>
      </c>
      <c r="Y35" s="60">
        <v>154.27</v>
      </c>
      <c r="Z35" s="61">
        <v>242439756</v>
      </c>
    </row>
    <row r="36" spans="1:26" ht="13.5">
      <c r="A36" s="57" t="s">
        <v>53</v>
      </c>
      <c r="B36" s="18">
        <v>1699984921</v>
      </c>
      <c r="C36" s="18">
        <v>0</v>
      </c>
      <c r="D36" s="58">
        <v>167657897</v>
      </c>
      <c r="E36" s="59">
        <v>167657897</v>
      </c>
      <c r="F36" s="59">
        <v>299007605</v>
      </c>
      <c r="G36" s="59">
        <v>299007605</v>
      </c>
      <c r="H36" s="59">
        <v>1698915424</v>
      </c>
      <c r="I36" s="59">
        <v>1698915424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1698915424</v>
      </c>
      <c r="W36" s="59">
        <v>41914474</v>
      </c>
      <c r="X36" s="59">
        <v>1657000950</v>
      </c>
      <c r="Y36" s="60">
        <v>3953.29</v>
      </c>
      <c r="Z36" s="61">
        <v>167657897</v>
      </c>
    </row>
    <row r="37" spans="1:26" ht="13.5">
      <c r="A37" s="57" t="s">
        <v>54</v>
      </c>
      <c r="B37" s="18">
        <v>324507633</v>
      </c>
      <c r="C37" s="18">
        <v>0</v>
      </c>
      <c r="D37" s="58">
        <v>134416520</v>
      </c>
      <c r="E37" s="59">
        <v>134416520</v>
      </c>
      <c r="F37" s="59">
        <v>94410968</v>
      </c>
      <c r="G37" s="59">
        <v>118840133</v>
      </c>
      <c r="H37" s="59">
        <v>289328767</v>
      </c>
      <c r="I37" s="59">
        <v>289328767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289328767</v>
      </c>
      <c r="W37" s="59">
        <v>33604130</v>
      </c>
      <c r="X37" s="59">
        <v>255724637</v>
      </c>
      <c r="Y37" s="60">
        <v>760.99</v>
      </c>
      <c r="Z37" s="61">
        <v>134416520</v>
      </c>
    </row>
    <row r="38" spans="1:26" ht="13.5">
      <c r="A38" s="57" t="s">
        <v>55</v>
      </c>
      <c r="B38" s="18">
        <v>64633519</v>
      </c>
      <c r="C38" s="18">
        <v>0</v>
      </c>
      <c r="D38" s="58">
        <v>31619000</v>
      </c>
      <c r="E38" s="59">
        <v>31619000</v>
      </c>
      <c r="F38" s="59">
        <v>0</v>
      </c>
      <c r="G38" s="59">
        <v>0</v>
      </c>
      <c r="H38" s="59">
        <v>35708781</v>
      </c>
      <c r="I38" s="59">
        <v>35708781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35708781</v>
      </c>
      <c r="W38" s="59">
        <v>7904750</v>
      </c>
      <c r="X38" s="59">
        <v>27804031</v>
      </c>
      <c r="Y38" s="60">
        <v>351.74</v>
      </c>
      <c r="Z38" s="61">
        <v>31619000</v>
      </c>
    </row>
    <row r="39" spans="1:26" ht="13.5">
      <c r="A39" s="57" t="s">
        <v>56</v>
      </c>
      <c r="B39" s="18">
        <v>1460251854</v>
      </c>
      <c r="C39" s="18">
        <v>0</v>
      </c>
      <c r="D39" s="58">
        <v>244062133</v>
      </c>
      <c r="E39" s="59">
        <v>244062133</v>
      </c>
      <c r="F39" s="59">
        <v>434069456</v>
      </c>
      <c r="G39" s="59">
        <v>370887561</v>
      </c>
      <c r="H39" s="59">
        <v>1527989408</v>
      </c>
      <c r="I39" s="59">
        <v>1527989408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1527989408</v>
      </c>
      <c r="W39" s="59">
        <v>61015533</v>
      </c>
      <c r="X39" s="59">
        <v>1466973875</v>
      </c>
      <c r="Y39" s="60">
        <v>2404.26</v>
      </c>
      <c r="Z39" s="61">
        <v>244062133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-17221527</v>
      </c>
      <c r="C42" s="18">
        <v>0</v>
      </c>
      <c r="D42" s="58">
        <v>-45156513</v>
      </c>
      <c r="E42" s="59">
        <v>-45156513</v>
      </c>
      <c r="F42" s="59">
        <v>48380927</v>
      </c>
      <c r="G42" s="59">
        <v>-12040395</v>
      </c>
      <c r="H42" s="59">
        <v>1497466</v>
      </c>
      <c r="I42" s="59">
        <v>37837998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37837998</v>
      </c>
      <c r="W42" s="59">
        <v>-3346898</v>
      </c>
      <c r="X42" s="59">
        <v>41184896</v>
      </c>
      <c r="Y42" s="60">
        <v>-1230.54</v>
      </c>
      <c r="Z42" s="61">
        <v>-45156513</v>
      </c>
    </row>
    <row r="43" spans="1:26" ht="13.5">
      <c r="A43" s="57" t="s">
        <v>59</v>
      </c>
      <c r="B43" s="18">
        <v>45683990</v>
      </c>
      <c r="C43" s="18">
        <v>0</v>
      </c>
      <c r="D43" s="58">
        <v>-56153000</v>
      </c>
      <c r="E43" s="59">
        <v>-56153000</v>
      </c>
      <c r="F43" s="59">
        <v>-971053</v>
      </c>
      <c r="G43" s="59">
        <v>-3642563</v>
      </c>
      <c r="H43" s="59">
        <v>-6443638</v>
      </c>
      <c r="I43" s="59">
        <v>-11057254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-11057254</v>
      </c>
      <c r="W43" s="59">
        <v>-13438239</v>
      </c>
      <c r="X43" s="59">
        <v>2380985</v>
      </c>
      <c r="Y43" s="60">
        <v>-17.72</v>
      </c>
      <c r="Z43" s="61">
        <v>-56153000</v>
      </c>
    </row>
    <row r="44" spans="1:26" ht="13.5">
      <c r="A44" s="57" t="s">
        <v>60</v>
      </c>
      <c r="B44" s="18">
        <v>3646917</v>
      </c>
      <c r="C44" s="18">
        <v>0</v>
      </c>
      <c r="D44" s="58">
        <v>-1462000</v>
      </c>
      <c r="E44" s="59">
        <v>-1462000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-3462000</v>
      </c>
      <c r="X44" s="59">
        <v>3462000</v>
      </c>
      <c r="Y44" s="60">
        <v>-100</v>
      </c>
      <c r="Z44" s="61">
        <v>-1462000</v>
      </c>
    </row>
    <row r="45" spans="1:26" ht="13.5">
      <c r="A45" s="69" t="s">
        <v>61</v>
      </c>
      <c r="B45" s="21">
        <v>27970689</v>
      </c>
      <c r="C45" s="21">
        <v>0</v>
      </c>
      <c r="D45" s="98">
        <v>-102771513</v>
      </c>
      <c r="E45" s="99">
        <v>-102771513</v>
      </c>
      <c r="F45" s="99">
        <v>41548819</v>
      </c>
      <c r="G45" s="99">
        <v>25865861</v>
      </c>
      <c r="H45" s="99">
        <v>20919689</v>
      </c>
      <c r="I45" s="99">
        <v>20919689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20919689</v>
      </c>
      <c r="W45" s="99">
        <v>-20247137</v>
      </c>
      <c r="X45" s="99">
        <v>41166826</v>
      </c>
      <c r="Y45" s="100">
        <v>-203.32</v>
      </c>
      <c r="Z45" s="101">
        <v>-102771513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35946934</v>
      </c>
      <c r="C49" s="51">
        <v>0</v>
      </c>
      <c r="D49" s="128">
        <v>6556761</v>
      </c>
      <c r="E49" s="53">
        <v>4652906</v>
      </c>
      <c r="F49" s="53">
        <v>0</v>
      </c>
      <c r="G49" s="53">
        <v>0</v>
      </c>
      <c r="H49" s="53">
        <v>0</v>
      </c>
      <c r="I49" s="53">
        <v>4108442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4777567</v>
      </c>
      <c r="W49" s="53">
        <v>4710235</v>
      </c>
      <c r="X49" s="53">
        <v>24819321</v>
      </c>
      <c r="Y49" s="53">
        <v>192381380</v>
      </c>
      <c r="Z49" s="129">
        <v>277953546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26984729</v>
      </c>
      <c r="C51" s="51">
        <v>0</v>
      </c>
      <c r="D51" s="128">
        <v>22008783</v>
      </c>
      <c r="E51" s="53">
        <v>20922362</v>
      </c>
      <c r="F51" s="53">
        <v>0</v>
      </c>
      <c r="G51" s="53">
        <v>0</v>
      </c>
      <c r="H51" s="53">
        <v>0</v>
      </c>
      <c r="I51" s="53">
        <v>8721454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75015613</v>
      </c>
      <c r="W51" s="53">
        <v>0</v>
      </c>
      <c r="X51" s="53">
        <v>0</v>
      </c>
      <c r="Y51" s="53">
        <v>0</v>
      </c>
      <c r="Z51" s="129">
        <v>153652941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-84.5418344056029</v>
      </c>
      <c r="C58" s="5">
        <f>IF(C67=0,0,+(C76/C67)*100)</f>
        <v>0</v>
      </c>
      <c r="D58" s="6">
        <f aca="true" t="shared" si="6" ref="D58:Z58">IF(D67=0,0,+(D76/D67)*100)</f>
        <v>55.849289246951685</v>
      </c>
      <c r="E58" s="7">
        <f t="shared" si="6"/>
        <v>55.849289246951685</v>
      </c>
      <c r="F58" s="7">
        <f t="shared" si="6"/>
        <v>99.99999860407925</v>
      </c>
      <c r="G58" s="7">
        <f t="shared" si="6"/>
        <v>100</v>
      </c>
      <c r="H58" s="7">
        <f t="shared" si="6"/>
        <v>100.00000515897192</v>
      </c>
      <c r="I58" s="7">
        <f t="shared" si="6"/>
        <v>99.99999751810866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99.99999751810866</v>
      </c>
      <c r="W58" s="7">
        <f t="shared" si="6"/>
        <v>49.47222846089746</v>
      </c>
      <c r="X58" s="7">
        <f t="shared" si="6"/>
        <v>0</v>
      </c>
      <c r="Y58" s="7">
        <f t="shared" si="6"/>
        <v>0</v>
      </c>
      <c r="Z58" s="8">
        <f t="shared" si="6"/>
        <v>55.849289246951685</v>
      </c>
    </row>
    <row r="59" spans="1:26" ht="13.5">
      <c r="A59" s="36" t="s">
        <v>31</v>
      </c>
      <c r="B59" s="9">
        <f aca="true" t="shared" si="7" ref="B59:Z66">IF(B68=0,0,+(B77/B68)*100)</f>
        <v>-99.99999650098621</v>
      </c>
      <c r="C59" s="9">
        <f t="shared" si="7"/>
        <v>0</v>
      </c>
      <c r="D59" s="2">
        <f t="shared" si="7"/>
        <v>48.158498156385996</v>
      </c>
      <c r="E59" s="10">
        <f t="shared" si="7"/>
        <v>48.158498156385996</v>
      </c>
      <c r="F59" s="10">
        <f t="shared" si="7"/>
        <v>100</v>
      </c>
      <c r="G59" s="10">
        <f t="shared" si="7"/>
        <v>100</v>
      </c>
      <c r="H59" s="10">
        <f t="shared" si="7"/>
        <v>99.99998036975144</v>
      </c>
      <c r="I59" s="10">
        <f t="shared" si="7"/>
        <v>99.99999349504691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99.99999349504691</v>
      </c>
      <c r="W59" s="10">
        <f t="shared" si="7"/>
        <v>48.15849615208151</v>
      </c>
      <c r="X59" s="10">
        <f t="shared" si="7"/>
        <v>0</v>
      </c>
      <c r="Y59" s="10">
        <f t="shared" si="7"/>
        <v>0</v>
      </c>
      <c r="Z59" s="11">
        <f t="shared" si="7"/>
        <v>48.158498156385996</v>
      </c>
    </row>
    <row r="60" spans="1:26" ht="13.5">
      <c r="A60" s="37" t="s">
        <v>32</v>
      </c>
      <c r="B60" s="12">
        <f t="shared" si="7"/>
        <v>-79.36277723247352</v>
      </c>
      <c r="C60" s="12">
        <f t="shared" si="7"/>
        <v>0</v>
      </c>
      <c r="D60" s="3">
        <f t="shared" si="7"/>
        <v>59.372840713616256</v>
      </c>
      <c r="E60" s="13">
        <f t="shared" si="7"/>
        <v>59.372840713616256</v>
      </c>
      <c r="F60" s="13">
        <f t="shared" si="7"/>
        <v>99.99999847824981</v>
      </c>
      <c r="G60" s="13">
        <f t="shared" si="7"/>
        <v>100</v>
      </c>
      <c r="H60" s="13">
        <f t="shared" si="7"/>
        <v>100</v>
      </c>
      <c r="I60" s="13">
        <f t="shared" si="7"/>
        <v>99.99999841037271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99.99999841037271</v>
      </c>
      <c r="W60" s="13">
        <f t="shared" si="7"/>
        <v>51.537524046048176</v>
      </c>
      <c r="X60" s="13">
        <f t="shared" si="7"/>
        <v>0</v>
      </c>
      <c r="Y60" s="13">
        <f t="shared" si="7"/>
        <v>0</v>
      </c>
      <c r="Z60" s="14">
        <f t="shared" si="7"/>
        <v>59.372840713616256</v>
      </c>
    </row>
    <row r="61" spans="1:26" ht="13.5">
      <c r="A61" s="38" t="s">
        <v>104</v>
      </c>
      <c r="B61" s="12">
        <f t="shared" si="7"/>
        <v>-76.9037256744399</v>
      </c>
      <c r="C61" s="12">
        <f t="shared" si="7"/>
        <v>0</v>
      </c>
      <c r="D61" s="3">
        <f t="shared" si="7"/>
        <v>54.93709032099855</v>
      </c>
      <c r="E61" s="13">
        <f t="shared" si="7"/>
        <v>54.93709032099855</v>
      </c>
      <c r="F61" s="13">
        <f t="shared" si="7"/>
        <v>97.92141389592521</v>
      </c>
      <c r="G61" s="13">
        <f t="shared" si="7"/>
        <v>97.05559730260569</v>
      </c>
      <c r="H61" s="13">
        <f t="shared" si="7"/>
        <v>96.09428722260272</v>
      </c>
      <c r="I61" s="13">
        <f t="shared" si="7"/>
        <v>97.00612852601064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97.00612852601064</v>
      </c>
      <c r="W61" s="13">
        <f t="shared" si="7"/>
        <v>42.894784557976884</v>
      </c>
      <c r="X61" s="13">
        <f t="shared" si="7"/>
        <v>0</v>
      </c>
      <c r="Y61" s="13">
        <f t="shared" si="7"/>
        <v>0</v>
      </c>
      <c r="Z61" s="14">
        <f t="shared" si="7"/>
        <v>54.93709032099855</v>
      </c>
    </row>
    <row r="62" spans="1:26" ht="13.5">
      <c r="A62" s="38" t="s">
        <v>105</v>
      </c>
      <c r="B62" s="12">
        <f t="shared" si="7"/>
        <v>-80.70958632007293</v>
      </c>
      <c r="C62" s="12">
        <f t="shared" si="7"/>
        <v>0</v>
      </c>
      <c r="D62" s="3">
        <f t="shared" si="7"/>
        <v>60.285093165928295</v>
      </c>
      <c r="E62" s="13">
        <f t="shared" si="7"/>
        <v>60.285093165928295</v>
      </c>
      <c r="F62" s="13">
        <f t="shared" si="7"/>
        <v>100</v>
      </c>
      <c r="G62" s="13">
        <f t="shared" si="7"/>
        <v>100</v>
      </c>
      <c r="H62" s="13">
        <f t="shared" si="7"/>
        <v>99.83116203565973</v>
      </c>
      <c r="I62" s="13">
        <f t="shared" si="7"/>
        <v>99.97661538967041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99.97661538967041</v>
      </c>
      <c r="W62" s="13">
        <f t="shared" si="7"/>
        <v>60.28509490472609</v>
      </c>
      <c r="X62" s="13">
        <f t="shared" si="7"/>
        <v>0</v>
      </c>
      <c r="Y62" s="13">
        <f t="shared" si="7"/>
        <v>0</v>
      </c>
      <c r="Z62" s="14">
        <f t="shared" si="7"/>
        <v>60.285093165928295</v>
      </c>
    </row>
    <row r="63" spans="1:26" ht="13.5">
      <c r="A63" s="38" t="s">
        <v>106</v>
      </c>
      <c r="B63" s="12">
        <f t="shared" si="7"/>
        <v>-83.9025288770797</v>
      </c>
      <c r="C63" s="12">
        <f t="shared" si="7"/>
        <v>0</v>
      </c>
      <c r="D63" s="3">
        <f t="shared" si="7"/>
        <v>90.48264882532814</v>
      </c>
      <c r="E63" s="13">
        <f t="shared" si="7"/>
        <v>90.48264882532814</v>
      </c>
      <c r="F63" s="13">
        <f t="shared" si="7"/>
        <v>99.86334407620699</v>
      </c>
      <c r="G63" s="13">
        <f t="shared" si="7"/>
        <v>99.85953018069526</v>
      </c>
      <c r="H63" s="13">
        <f t="shared" si="7"/>
        <v>99.8627261190116</v>
      </c>
      <c r="I63" s="13">
        <f t="shared" si="7"/>
        <v>99.86188686136941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99.86188686136941</v>
      </c>
      <c r="W63" s="13">
        <f t="shared" si="7"/>
        <v>90.48264882532814</v>
      </c>
      <c r="X63" s="13">
        <f t="shared" si="7"/>
        <v>0</v>
      </c>
      <c r="Y63" s="13">
        <f t="shared" si="7"/>
        <v>0</v>
      </c>
      <c r="Z63" s="14">
        <f t="shared" si="7"/>
        <v>90.48264882532814</v>
      </c>
    </row>
    <row r="64" spans="1:26" ht="13.5">
      <c r="A64" s="38" t="s">
        <v>107</v>
      </c>
      <c r="B64" s="12">
        <f t="shared" si="7"/>
        <v>-81.00000138705474</v>
      </c>
      <c r="C64" s="12">
        <f t="shared" si="7"/>
        <v>0</v>
      </c>
      <c r="D64" s="3">
        <f t="shared" si="7"/>
        <v>91.2812452767836</v>
      </c>
      <c r="E64" s="13">
        <f t="shared" si="7"/>
        <v>91.2812452767836</v>
      </c>
      <c r="F64" s="13">
        <f t="shared" si="7"/>
        <v>100</v>
      </c>
      <c r="G64" s="13">
        <f t="shared" si="7"/>
        <v>100</v>
      </c>
      <c r="H64" s="13">
        <f t="shared" si="7"/>
        <v>99.74375356492575</v>
      </c>
      <c r="I64" s="13">
        <f t="shared" si="7"/>
        <v>99.91480071758754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99.91480071758754</v>
      </c>
      <c r="W64" s="13">
        <f t="shared" si="7"/>
        <v>91.28124974312061</v>
      </c>
      <c r="X64" s="13">
        <f t="shared" si="7"/>
        <v>0</v>
      </c>
      <c r="Y64" s="13">
        <f t="shared" si="7"/>
        <v>0</v>
      </c>
      <c r="Z64" s="14">
        <f t="shared" si="7"/>
        <v>91.2812452767836</v>
      </c>
    </row>
    <row r="65" spans="1:26" ht="13.5">
      <c r="A65" s="38" t="s">
        <v>108</v>
      </c>
      <c r="B65" s="12">
        <f t="shared" si="7"/>
        <v>-210.0529348928472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100.66263537999305</v>
      </c>
      <c r="G65" s="13">
        <f t="shared" si="7"/>
        <v>337.4004842069703</v>
      </c>
      <c r="H65" s="13">
        <f t="shared" si="7"/>
        <v>98.66651846347995</v>
      </c>
      <c r="I65" s="13">
        <f t="shared" si="7"/>
        <v>375.69144945097656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375.69144945097656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-100</v>
      </c>
      <c r="C66" s="15">
        <f t="shared" si="7"/>
        <v>0</v>
      </c>
      <c r="D66" s="4">
        <f t="shared" si="7"/>
        <v>4.685170010315341</v>
      </c>
      <c r="E66" s="16">
        <f t="shared" si="7"/>
        <v>4.685170010315341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4.685170010315341</v>
      </c>
      <c r="X66" s="16">
        <f t="shared" si="7"/>
        <v>0</v>
      </c>
      <c r="Y66" s="16">
        <f t="shared" si="7"/>
        <v>0</v>
      </c>
      <c r="Z66" s="17">
        <f t="shared" si="7"/>
        <v>4.685170010315341</v>
      </c>
    </row>
    <row r="67" spans="1:26" ht="13.5" hidden="1">
      <c r="A67" s="40" t="s">
        <v>110</v>
      </c>
      <c r="B67" s="23">
        <v>273653667</v>
      </c>
      <c r="C67" s="23"/>
      <c r="D67" s="24">
        <v>313937732</v>
      </c>
      <c r="E67" s="25">
        <v>313937732</v>
      </c>
      <c r="F67" s="25">
        <v>71637305</v>
      </c>
      <c r="G67" s="25">
        <v>28330107</v>
      </c>
      <c r="H67" s="25">
        <v>-19383707</v>
      </c>
      <c r="I67" s="25">
        <v>80583705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80583705</v>
      </c>
      <c r="W67" s="25">
        <v>78484433</v>
      </c>
      <c r="X67" s="25"/>
      <c r="Y67" s="24"/>
      <c r="Z67" s="26">
        <v>313937732</v>
      </c>
    </row>
    <row r="68" spans="1:26" ht="13.5" hidden="1">
      <c r="A68" s="36" t="s">
        <v>31</v>
      </c>
      <c r="B68" s="18">
        <v>57158963</v>
      </c>
      <c r="C68" s="18"/>
      <c r="D68" s="19">
        <v>48055070</v>
      </c>
      <c r="E68" s="20">
        <v>48055070</v>
      </c>
      <c r="F68" s="20">
        <v>5175420</v>
      </c>
      <c r="G68" s="20">
        <v>5103302</v>
      </c>
      <c r="H68" s="20">
        <v>5094179</v>
      </c>
      <c r="I68" s="20">
        <v>15372901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15372901</v>
      </c>
      <c r="W68" s="20">
        <v>12013768</v>
      </c>
      <c r="X68" s="20"/>
      <c r="Y68" s="19"/>
      <c r="Z68" s="22">
        <v>48055070</v>
      </c>
    </row>
    <row r="69" spans="1:26" ht="13.5" hidden="1">
      <c r="A69" s="37" t="s">
        <v>32</v>
      </c>
      <c r="B69" s="18">
        <v>204978332</v>
      </c>
      <c r="C69" s="18"/>
      <c r="D69" s="19">
        <v>255509762</v>
      </c>
      <c r="E69" s="20">
        <v>255509762</v>
      </c>
      <c r="F69" s="20">
        <v>65713808</v>
      </c>
      <c r="G69" s="20">
        <v>22471416</v>
      </c>
      <c r="H69" s="20">
        <v>-25277396</v>
      </c>
      <c r="I69" s="20">
        <v>62907828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62907828</v>
      </c>
      <c r="W69" s="20">
        <v>63877440</v>
      </c>
      <c r="X69" s="20"/>
      <c r="Y69" s="19"/>
      <c r="Z69" s="22">
        <v>255509762</v>
      </c>
    </row>
    <row r="70" spans="1:26" ht="13.5" hidden="1">
      <c r="A70" s="38" t="s">
        <v>104</v>
      </c>
      <c r="B70" s="18">
        <v>144406901</v>
      </c>
      <c r="C70" s="18"/>
      <c r="D70" s="19">
        <v>166247232</v>
      </c>
      <c r="E70" s="20">
        <v>166247232</v>
      </c>
      <c r="F70" s="20">
        <v>14386462</v>
      </c>
      <c r="G70" s="20">
        <v>14229881</v>
      </c>
      <c r="H70" s="20">
        <v>15212793</v>
      </c>
      <c r="I70" s="20">
        <v>43829136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43829136</v>
      </c>
      <c r="W70" s="20">
        <v>41561808</v>
      </c>
      <c r="X70" s="20"/>
      <c r="Y70" s="19"/>
      <c r="Z70" s="22">
        <v>166247232</v>
      </c>
    </row>
    <row r="71" spans="1:26" ht="13.5" hidden="1">
      <c r="A71" s="38" t="s">
        <v>105</v>
      </c>
      <c r="B71" s="18">
        <v>19299752</v>
      </c>
      <c r="C71" s="18"/>
      <c r="D71" s="19">
        <v>34670561</v>
      </c>
      <c r="E71" s="20">
        <v>34670561</v>
      </c>
      <c r="F71" s="20">
        <v>2097136</v>
      </c>
      <c r="G71" s="20">
        <v>4405182</v>
      </c>
      <c r="H71" s="20">
        <v>1045381</v>
      </c>
      <c r="I71" s="20">
        <v>7547699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7547699</v>
      </c>
      <c r="W71" s="20">
        <v>8667640</v>
      </c>
      <c r="X71" s="20"/>
      <c r="Y71" s="19"/>
      <c r="Z71" s="22">
        <v>34670561</v>
      </c>
    </row>
    <row r="72" spans="1:26" ht="13.5" hidden="1">
      <c r="A72" s="38" t="s">
        <v>106</v>
      </c>
      <c r="B72" s="18">
        <v>20971996</v>
      </c>
      <c r="C72" s="18"/>
      <c r="D72" s="19">
        <v>23004552</v>
      </c>
      <c r="E72" s="20">
        <v>23004552</v>
      </c>
      <c r="F72" s="20">
        <v>1947958</v>
      </c>
      <c r="G72" s="20">
        <v>1895069</v>
      </c>
      <c r="H72" s="20">
        <v>1939189</v>
      </c>
      <c r="I72" s="20">
        <v>5782216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5782216</v>
      </c>
      <c r="W72" s="20">
        <v>5751138</v>
      </c>
      <c r="X72" s="20"/>
      <c r="Y72" s="19"/>
      <c r="Z72" s="22">
        <v>23004552</v>
      </c>
    </row>
    <row r="73" spans="1:26" ht="13.5" hidden="1">
      <c r="A73" s="38" t="s">
        <v>107</v>
      </c>
      <c r="B73" s="18">
        <v>18744754</v>
      </c>
      <c r="C73" s="18"/>
      <c r="D73" s="19">
        <v>20437609</v>
      </c>
      <c r="E73" s="20">
        <v>20437609</v>
      </c>
      <c r="F73" s="20">
        <v>1752537</v>
      </c>
      <c r="G73" s="20">
        <v>1763674</v>
      </c>
      <c r="H73" s="20">
        <v>1751439</v>
      </c>
      <c r="I73" s="20">
        <v>5267650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5267650</v>
      </c>
      <c r="W73" s="20">
        <v>5109402</v>
      </c>
      <c r="X73" s="20"/>
      <c r="Y73" s="19"/>
      <c r="Z73" s="22">
        <v>20437609</v>
      </c>
    </row>
    <row r="74" spans="1:26" ht="13.5" hidden="1">
      <c r="A74" s="38" t="s">
        <v>108</v>
      </c>
      <c r="B74" s="18">
        <v>1554929</v>
      </c>
      <c r="C74" s="18"/>
      <c r="D74" s="19">
        <v>11149808</v>
      </c>
      <c r="E74" s="20">
        <v>11149808</v>
      </c>
      <c r="F74" s="20">
        <v>45529715</v>
      </c>
      <c r="G74" s="20">
        <v>177610</v>
      </c>
      <c r="H74" s="20">
        <v>-45226198</v>
      </c>
      <c r="I74" s="20">
        <v>481127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481127</v>
      </c>
      <c r="W74" s="20">
        <v>2787452</v>
      </c>
      <c r="X74" s="20"/>
      <c r="Y74" s="19"/>
      <c r="Z74" s="22">
        <v>11149808</v>
      </c>
    </row>
    <row r="75" spans="1:26" ht="13.5" hidden="1">
      <c r="A75" s="39" t="s">
        <v>109</v>
      </c>
      <c r="B75" s="27">
        <v>11516372</v>
      </c>
      <c r="C75" s="27"/>
      <c r="D75" s="28">
        <v>10372900</v>
      </c>
      <c r="E75" s="29">
        <v>10372900</v>
      </c>
      <c r="F75" s="29">
        <v>748077</v>
      </c>
      <c r="G75" s="29">
        <v>755389</v>
      </c>
      <c r="H75" s="29">
        <v>799510</v>
      </c>
      <c r="I75" s="29">
        <v>2302976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2302976</v>
      </c>
      <c r="W75" s="29">
        <v>2593225</v>
      </c>
      <c r="X75" s="29"/>
      <c r="Y75" s="28"/>
      <c r="Z75" s="30">
        <v>10372900</v>
      </c>
    </row>
    <row r="76" spans="1:26" ht="13.5" hidden="1">
      <c r="A76" s="41" t="s">
        <v>111</v>
      </c>
      <c r="B76" s="31">
        <v>-231351830</v>
      </c>
      <c r="C76" s="31"/>
      <c r="D76" s="32">
        <v>175331992</v>
      </c>
      <c r="E76" s="33">
        <v>175331992</v>
      </c>
      <c r="F76" s="33">
        <v>71637304</v>
      </c>
      <c r="G76" s="33">
        <v>28330107</v>
      </c>
      <c r="H76" s="33">
        <v>-19383708</v>
      </c>
      <c r="I76" s="33">
        <v>80583703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80583703</v>
      </c>
      <c r="W76" s="33">
        <v>38827998</v>
      </c>
      <c r="X76" s="33"/>
      <c r="Y76" s="32"/>
      <c r="Z76" s="34">
        <v>175331992</v>
      </c>
    </row>
    <row r="77" spans="1:26" ht="13.5" hidden="1">
      <c r="A77" s="36" t="s">
        <v>31</v>
      </c>
      <c r="B77" s="18">
        <v>-57158961</v>
      </c>
      <c r="C77" s="18"/>
      <c r="D77" s="19">
        <v>23142600</v>
      </c>
      <c r="E77" s="20">
        <v>23142600</v>
      </c>
      <c r="F77" s="20">
        <v>5175420</v>
      </c>
      <c r="G77" s="20">
        <v>5103302</v>
      </c>
      <c r="H77" s="20">
        <v>5094178</v>
      </c>
      <c r="I77" s="20">
        <v>15372900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15372900</v>
      </c>
      <c r="W77" s="20">
        <v>5785650</v>
      </c>
      <c r="X77" s="20"/>
      <c r="Y77" s="19"/>
      <c r="Z77" s="22">
        <v>23142600</v>
      </c>
    </row>
    <row r="78" spans="1:26" ht="13.5" hidden="1">
      <c r="A78" s="37" t="s">
        <v>32</v>
      </c>
      <c r="B78" s="18">
        <v>-162676497</v>
      </c>
      <c r="C78" s="18"/>
      <c r="D78" s="19">
        <v>151703404</v>
      </c>
      <c r="E78" s="20">
        <v>151703404</v>
      </c>
      <c r="F78" s="20">
        <v>65713807</v>
      </c>
      <c r="G78" s="20">
        <v>22471416</v>
      </c>
      <c r="H78" s="20">
        <v>-25277396</v>
      </c>
      <c r="I78" s="20">
        <v>62907827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62907827</v>
      </c>
      <c r="W78" s="20">
        <v>32920851</v>
      </c>
      <c r="X78" s="20"/>
      <c r="Y78" s="19"/>
      <c r="Z78" s="22">
        <v>151703404</v>
      </c>
    </row>
    <row r="79" spans="1:26" ht="13.5" hidden="1">
      <c r="A79" s="38" t="s">
        <v>104</v>
      </c>
      <c r="B79" s="18">
        <v>-111054287</v>
      </c>
      <c r="C79" s="18"/>
      <c r="D79" s="19">
        <v>91331392</v>
      </c>
      <c r="E79" s="20">
        <v>91331392</v>
      </c>
      <c r="F79" s="20">
        <v>14087427</v>
      </c>
      <c r="G79" s="20">
        <v>13810896</v>
      </c>
      <c r="H79" s="20">
        <v>14618625</v>
      </c>
      <c r="I79" s="20">
        <v>42516948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42516948</v>
      </c>
      <c r="W79" s="20">
        <v>17827848</v>
      </c>
      <c r="X79" s="20"/>
      <c r="Y79" s="19"/>
      <c r="Z79" s="22">
        <v>91331392</v>
      </c>
    </row>
    <row r="80" spans="1:26" ht="13.5" hidden="1">
      <c r="A80" s="38" t="s">
        <v>105</v>
      </c>
      <c r="B80" s="18">
        <v>-15576750</v>
      </c>
      <c r="C80" s="18"/>
      <c r="D80" s="19">
        <v>20901180</v>
      </c>
      <c r="E80" s="20">
        <v>20901180</v>
      </c>
      <c r="F80" s="20">
        <v>2097136</v>
      </c>
      <c r="G80" s="20">
        <v>4405182</v>
      </c>
      <c r="H80" s="20">
        <v>1043616</v>
      </c>
      <c r="I80" s="20">
        <v>7545934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7545934</v>
      </c>
      <c r="W80" s="20">
        <v>5225295</v>
      </c>
      <c r="X80" s="20"/>
      <c r="Y80" s="19"/>
      <c r="Z80" s="22">
        <v>20901180</v>
      </c>
    </row>
    <row r="81" spans="1:26" ht="13.5" hidden="1">
      <c r="A81" s="38" t="s">
        <v>106</v>
      </c>
      <c r="B81" s="18">
        <v>-17596035</v>
      </c>
      <c r="C81" s="18"/>
      <c r="D81" s="19">
        <v>20815128</v>
      </c>
      <c r="E81" s="20">
        <v>20815128</v>
      </c>
      <c r="F81" s="20">
        <v>1945296</v>
      </c>
      <c r="G81" s="20">
        <v>1892407</v>
      </c>
      <c r="H81" s="20">
        <v>1936527</v>
      </c>
      <c r="I81" s="20">
        <v>5774230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5774230</v>
      </c>
      <c r="W81" s="20">
        <v>5203782</v>
      </c>
      <c r="X81" s="20"/>
      <c r="Y81" s="19"/>
      <c r="Z81" s="22">
        <v>20815128</v>
      </c>
    </row>
    <row r="82" spans="1:26" ht="13.5" hidden="1">
      <c r="A82" s="38" t="s">
        <v>107</v>
      </c>
      <c r="B82" s="18">
        <v>-15183251</v>
      </c>
      <c r="C82" s="18"/>
      <c r="D82" s="19">
        <v>18655704</v>
      </c>
      <c r="E82" s="20">
        <v>18655704</v>
      </c>
      <c r="F82" s="20">
        <v>1752537</v>
      </c>
      <c r="G82" s="20">
        <v>1763674</v>
      </c>
      <c r="H82" s="20">
        <v>1746951</v>
      </c>
      <c r="I82" s="20">
        <v>5263162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5263162</v>
      </c>
      <c r="W82" s="20">
        <v>4663926</v>
      </c>
      <c r="X82" s="20"/>
      <c r="Y82" s="19"/>
      <c r="Z82" s="22">
        <v>18655704</v>
      </c>
    </row>
    <row r="83" spans="1:26" ht="13.5" hidden="1">
      <c r="A83" s="38" t="s">
        <v>108</v>
      </c>
      <c r="B83" s="18">
        <v>-3266174</v>
      </c>
      <c r="C83" s="18"/>
      <c r="D83" s="19"/>
      <c r="E83" s="20"/>
      <c r="F83" s="20">
        <v>45831411</v>
      </c>
      <c r="G83" s="20">
        <v>599257</v>
      </c>
      <c r="H83" s="20">
        <v>-44623115</v>
      </c>
      <c r="I83" s="20">
        <v>1807553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1807553</v>
      </c>
      <c r="W83" s="20"/>
      <c r="X83" s="20"/>
      <c r="Y83" s="19"/>
      <c r="Z83" s="22"/>
    </row>
    <row r="84" spans="1:26" ht="13.5" hidden="1">
      <c r="A84" s="39" t="s">
        <v>109</v>
      </c>
      <c r="B84" s="27">
        <v>-11516372</v>
      </c>
      <c r="C84" s="27"/>
      <c r="D84" s="28">
        <v>485988</v>
      </c>
      <c r="E84" s="29">
        <v>485988</v>
      </c>
      <c r="F84" s="29">
        <v>748077</v>
      </c>
      <c r="G84" s="29">
        <v>755389</v>
      </c>
      <c r="H84" s="29">
        <v>799510</v>
      </c>
      <c r="I84" s="29">
        <v>2302976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2302976</v>
      </c>
      <c r="W84" s="29">
        <v>121497</v>
      </c>
      <c r="X84" s="29"/>
      <c r="Y84" s="28"/>
      <c r="Z84" s="30">
        <v>485988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18892904</v>
      </c>
      <c r="C5" s="18">
        <v>0</v>
      </c>
      <c r="D5" s="58">
        <v>25222009</v>
      </c>
      <c r="E5" s="59">
        <v>25222009</v>
      </c>
      <c r="F5" s="59">
        <v>1790500</v>
      </c>
      <c r="G5" s="59">
        <v>1788001</v>
      </c>
      <c r="H5" s="59">
        <v>1755214</v>
      </c>
      <c r="I5" s="59">
        <v>5333715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5333715</v>
      </c>
      <c r="W5" s="59">
        <v>6305502</v>
      </c>
      <c r="X5" s="59">
        <v>-971787</v>
      </c>
      <c r="Y5" s="60">
        <v>-15.41</v>
      </c>
      <c r="Z5" s="61">
        <v>25222009</v>
      </c>
    </row>
    <row r="6" spans="1:26" ht="13.5">
      <c r="A6" s="57" t="s">
        <v>32</v>
      </c>
      <c r="B6" s="18">
        <v>103484141</v>
      </c>
      <c r="C6" s="18">
        <v>0</v>
      </c>
      <c r="D6" s="58">
        <v>116322912</v>
      </c>
      <c r="E6" s="59">
        <v>116322912</v>
      </c>
      <c r="F6" s="59">
        <v>8836606</v>
      </c>
      <c r="G6" s="59">
        <v>9087932</v>
      </c>
      <c r="H6" s="59">
        <v>7902522</v>
      </c>
      <c r="I6" s="59">
        <v>25827060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25827060</v>
      </c>
      <c r="W6" s="59">
        <v>29080728</v>
      </c>
      <c r="X6" s="59">
        <v>-3253668</v>
      </c>
      <c r="Y6" s="60">
        <v>-11.19</v>
      </c>
      <c r="Z6" s="61">
        <v>116322912</v>
      </c>
    </row>
    <row r="7" spans="1:26" ht="13.5">
      <c r="A7" s="57" t="s">
        <v>33</v>
      </c>
      <c r="B7" s="18">
        <v>2347181</v>
      </c>
      <c r="C7" s="18">
        <v>0</v>
      </c>
      <c r="D7" s="58">
        <v>1880000</v>
      </c>
      <c r="E7" s="59">
        <v>1880000</v>
      </c>
      <c r="F7" s="59">
        <v>195509</v>
      </c>
      <c r="G7" s="59">
        <v>274074</v>
      </c>
      <c r="H7" s="59">
        <v>4619</v>
      </c>
      <c r="I7" s="59">
        <v>474202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474202</v>
      </c>
      <c r="W7" s="59">
        <v>470000</v>
      </c>
      <c r="X7" s="59">
        <v>4202</v>
      </c>
      <c r="Y7" s="60">
        <v>0.89</v>
      </c>
      <c r="Z7" s="61">
        <v>1880000</v>
      </c>
    </row>
    <row r="8" spans="1:26" ht="13.5">
      <c r="A8" s="57" t="s">
        <v>34</v>
      </c>
      <c r="B8" s="18">
        <v>150930610</v>
      </c>
      <c r="C8" s="18">
        <v>0</v>
      </c>
      <c r="D8" s="58">
        <v>115106000</v>
      </c>
      <c r="E8" s="59">
        <v>115106000</v>
      </c>
      <c r="F8" s="59">
        <v>49017770</v>
      </c>
      <c r="G8" s="59">
        <v>1672000</v>
      </c>
      <c r="H8" s="59">
        <v>0</v>
      </c>
      <c r="I8" s="59">
        <v>50689770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50689770</v>
      </c>
      <c r="W8" s="59">
        <v>28776500</v>
      </c>
      <c r="X8" s="59">
        <v>21913270</v>
      </c>
      <c r="Y8" s="60">
        <v>76.15</v>
      </c>
      <c r="Z8" s="61">
        <v>115106000</v>
      </c>
    </row>
    <row r="9" spans="1:26" ht="13.5">
      <c r="A9" s="57" t="s">
        <v>35</v>
      </c>
      <c r="B9" s="18">
        <v>15010922</v>
      </c>
      <c r="C9" s="18">
        <v>0</v>
      </c>
      <c r="D9" s="58">
        <v>41011000</v>
      </c>
      <c r="E9" s="59">
        <v>41011000</v>
      </c>
      <c r="F9" s="59">
        <v>6517020</v>
      </c>
      <c r="G9" s="59">
        <v>1649059</v>
      </c>
      <c r="H9" s="59">
        <v>1793864</v>
      </c>
      <c r="I9" s="59">
        <v>9959943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9959943</v>
      </c>
      <c r="W9" s="59">
        <v>10252750</v>
      </c>
      <c r="X9" s="59">
        <v>-292807</v>
      </c>
      <c r="Y9" s="60">
        <v>-2.86</v>
      </c>
      <c r="Z9" s="61">
        <v>41011000</v>
      </c>
    </row>
    <row r="10" spans="1:26" ht="25.5">
      <c r="A10" s="62" t="s">
        <v>96</v>
      </c>
      <c r="B10" s="63">
        <f>SUM(B5:B9)</f>
        <v>290665758</v>
      </c>
      <c r="C10" s="63">
        <f>SUM(C5:C9)</f>
        <v>0</v>
      </c>
      <c r="D10" s="64">
        <f aca="true" t="shared" si="0" ref="D10:Z10">SUM(D5:D9)</f>
        <v>299541921</v>
      </c>
      <c r="E10" s="65">
        <f t="shared" si="0"/>
        <v>299541921</v>
      </c>
      <c r="F10" s="65">
        <f t="shared" si="0"/>
        <v>66357405</v>
      </c>
      <c r="G10" s="65">
        <f t="shared" si="0"/>
        <v>14471066</v>
      </c>
      <c r="H10" s="65">
        <f t="shared" si="0"/>
        <v>11456219</v>
      </c>
      <c r="I10" s="65">
        <f t="shared" si="0"/>
        <v>92284690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92284690</v>
      </c>
      <c r="W10" s="65">
        <f t="shared" si="0"/>
        <v>74885480</v>
      </c>
      <c r="X10" s="65">
        <f t="shared" si="0"/>
        <v>17399210</v>
      </c>
      <c r="Y10" s="66">
        <f>+IF(W10&lt;&gt;0,(X10/W10)*100,0)</f>
        <v>23.23442408328023</v>
      </c>
      <c r="Z10" s="67">
        <f t="shared" si="0"/>
        <v>299541921</v>
      </c>
    </row>
    <row r="11" spans="1:26" ht="13.5">
      <c r="A11" s="57" t="s">
        <v>36</v>
      </c>
      <c r="B11" s="18">
        <v>85224633</v>
      </c>
      <c r="C11" s="18">
        <v>0</v>
      </c>
      <c r="D11" s="58">
        <v>88182214</v>
      </c>
      <c r="E11" s="59">
        <v>88182214</v>
      </c>
      <c r="F11" s="59">
        <v>7417965</v>
      </c>
      <c r="G11" s="59">
        <v>7479392</v>
      </c>
      <c r="H11" s="59">
        <v>7344297</v>
      </c>
      <c r="I11" s="59">
        <v>22241654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22241654</v>
      </c>
      <c r="W11" s="59">
        <v>22045554</v>
      </c>
      <c r="X11" s="59">
        <v>196100</v>
      </c>
      <c r="Y11" s="60">
        <v>0.89</v>
      </c>
      <c r="Z11" s="61">
        <v>88182214</v>
      </c>
    </row>
    <row r="12" spans="1:26" ht="13.5">
      <c r="A12" s="57" t="s">
        <v>37</v>
      </c>
      <c r="B12" s="18">
        <v>11577930</v>
      </c>
      <c r="C12" s="18">
        <v>0</v>
      </c>
      <c r="D12" s="58">
        <v>10333000</v>
      </c>
      <c r="E12" s="59">
        <v>10333000</v>
      </c>
      <c r="F12" s="59">
        <v>944850</v>
      </c>
      <c r="G12" s="59">
        <v>861739</v>
      </c>
      <c r="H12" s="59">
        <v>929804</v>
      </c>
      <c r="I12" s="59">
        <v>2736393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2736393</v>
      </c>
      <c r="W12" s="59">
        <v>2583250</v>
      </c>
      <c r="X12" s="59">
        <v>153143</v>
      </c>
      <c r="Y12" s="60">
        <v>5.93</v>
      </c>
      <c r="Z12" s="61">
        <v>10333000</v>
      </c>
    </row>
    <row r="13" spans="1:26" ht="13.5">
      <c r="A13" s="57" t="s">
        <v>97</v>
      </c>
      <c r="B13" s="18">
        <v>70161891</v>
      </c>
      <c r="C13" s="18">
        <v>0</v>
      </c>
      <c r="D13" s="58">
        <v>69183000</v>
      </c>
      <c r="E13" s="59">
        <v>69183000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17295750</v>
      </c>
      <c r="X13" s="59">
        <v>-17295750</v>
      </c>
      <c r="Y13" s="60">
        <v>-100</v>
      </c>
      <c r="Z13" s="61">
        <v>69183000</v>
      </c>
    </row>
    <row r="14" spans="1:26" ht="13.5">
      <c r="A14" s="57" t="s">
        <v>38</v>
      </c>
      <c r="B14" s="18">
        <v>86972</v>
      </c>
      <c r="C14" s="18">
        <v>0</v>
      </c>
      <c r="D14" s="58">
        <v>1940000</v>
      </c>
      <c r="E14" s="59">
        <v>1940000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485000</v>
      </c>
      <c r="X14" s="59">
        <v>-485000</v>
      </c>
      <c r="Y14" s="60">
        <v>-100</v>
      </c>
      <c r="Z14" s="61">
        <v>1940000</v>
      </c>
    </row>
    <row r="15" spans="1:26" ht="13.5">
      <c r="A15" s="57" t="s">
        <v>39</v>
      </c>
      <c r="B15" s="18">
        <v>74955578</v>
      </c>
      <c r="C15" s="18">
        <v>0</v>
      </c>
      <c r="D15" s="58">
        <v>67021000</v>
      </c>
      <c r="E15" s="59">
        <v>67021000</v>
      </c>
      <c r="F15" s="59">
        <v>11053750</v>
      </c>
      <c r="G15" s="59">
        <v>7497062</v>
      </c>
      <c r="H15" s="59">
        <v>2577903</v>
      </c>
      <c r="I15" s="59">
        <v>21128715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21128715</v>
      </c>
      <c r="W15" s="59">
        <v>16755250</v>
      </c>
      <c r="X15" s="59">
        <v>4373465</v>
      </c>
      <c r="Y15" s="60">
        <v>26.1</v>
      </c>
      <c r="Z15" s="61">
        <v>67021000</v>
      </c>
    </row>
    <row r="16" spans="1:26" ht="13.5">
      <c r="A16" s="68" t="s">
        <v>40</v>
      </c>
      <c r="B16" s="18">
        <v>3465897</v>
      </c>
      <c r="C16" s="18">
        <v>0</v>
      </c>
      <c r="D16" s="58">
        <v>18454772</v>
      </c>
      <c r="E16" s="59">
        <v>18454772</v>
      </c>
      <c r="F16" s="59">
        <v>645956</v>
      </c>
      <c r="G16" s="59">
        <v>313855</v>
      </c>
      <c r="H16" s="59">
        <v>618560</v>
      </c>
      <c r="I16" s="59">
        <v>1578371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1578371</v>
      </c>
      <c r="W16" s="59">
        <v>4613693</v>
      </c>
      <c r="X16" s="59">
        <v>-3035322</v>
      </c>
      <c r="Y16" s="60">
        <v>-65.79</v>
      </c>
      <c r="Z16" s="61">
        <v>18454772</v>
      </c>
    </row>
    <row r="17" spans="1:26" ht="13.5">
      <c r="A17" s="57" t="s">
        <v>41</v>
      </c>
      <c r="B17" s="18">
        <v>68408323</v>
      </c>
      <c r="C17" s="18">
        <v>0</v>
      </c>
      <c r="D17" s="58">
        <v>118160000</v>
      </c>
      <c r="E17" s="59">
        <v>118160000</v>
      </c>
      <c r="F17" s="59">
        <v>3772991</v>
      </c>
      <c r="G17" s="59">
        <v>9310847</v>
      </c>
      <c r="H17" s="59">
        <v>4936069</v>
      </c>
      <c r="I17" s="59">
        <v>18019907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18019907</v>
      </c>
      <c r="W17" s="59">
        <v>29540000</v>
      </c>
      <c r="X17" s="59">
        <v>-11520093</v>
      </c>
      <c r="Y17" s="60">
        <v>-39</v>
      </c>
      <c r="Z17" s="61">
        <v>118160000</v>
      </c>
    </row>
    <row r="18" spans="1:26" ht="13.5">
      <c r="A18" s="69" t="s">
        <v>42</v>
      </c>
      <c r="B18" s="70">
        <f>SUM(B11:B17)</f>
        <v>313881224</v>
      </c>
      <c r="C18" s="70">
        <f>SUM(C11:C17)</f>
        <v>0</v>
      </c>
      <c r="D18" s="71">
        <f aca="true" t="shared" si="1" ref="D18:Z18">SUM(D11:D17)</f>
        <v>373273986</v>
      </c>
      <c r="E18" s="72">
        <f t="shared" si="1"/>
        <v>373273986</v>
      </c>
      <c r="F18" s="72">
        <f t="shared" si="1"/>
        <v>23835512</v>
      </c>
      <c r="G18" s="72">
        <f t="shared" si="1"/>
        <v>25462895</v>
      </c>
      <c r="H18" s="72">
        <f t="shared" si="1"/>
        <v>16406633</v>
      </c>
      <c r="I18" s="72">
        <f t="shared" si="1"/>
        <v>65705040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65705040</v>
      </c>
      <c r="W18" s="72">
        <f t="shared" si="1"/>
        <v>93318497</v>
      </c>
      <c r="X18" s="72">
        <f t="shared" si="1"/>
        <v>-27613457</v>
      </c>
      <c r="Y18" s="66">
        <f>+IF(W18&lt;&gt;0,(X18/W18)*100,0)</f>
        <v>-29.590550520761173</v>
      </c>
      <c r="Z18" s="73">
        <f t="shared" si="1"/>
        <v>373273986</v>
      </c>
    </row>
    <row r="19" spans="1:26" ht="13.5">
      <c r="A19" s="69" t="s">
        <v>43</v>
      </c>
      <c r="B19" s="74">
        <f>+B10-B18</f>
        <v>-23215466</v>
      </c>
      <c r="C19" s="74">
        <f>+C10-C18</f>
        <v>0</v>
      </c>
      <c r="D19" s="75">
        <f aca="true" t="shared" si="2" ref="D19:Z19">+D10-D18</f>
        <v>-73732065</v>
      </c>
      <c r="E19" s="76">
        <f t="shared" si="2"/>
        <v>-73732065</v>
      </c>
      <c r="F19" s="76">
        <f t="shared" si="2"/>
        <v>42521893</v>
      </c>
      <c r="G19" s="76">
        <f t="shared" si="2"/>
        <v>-10991829</v>
      </c>
      <c r="H19" s="76">
        <f t="shared" si="2"/>
        <v>-4950414</v>
      </c>
      <c r="I19" s="76">
        <f t="shared" si="2"/>
        <v>26579650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26579650</v>
      </c>
      <c r="W19" s="76">
        <f>IF(E10=E18,0,W10-W18)</f>
        <v>-18433017</v>
      </c>
      <c r="X19" s="76">
        <f t="shared" si="2"/>
        <v>45012667</v>
      </c>
      <c r="Y19" s="77">
        <f>+IF(W19&lt;&gt;0,(X19/W19)*100,0)</f>
        <v>-244.19587417512827</v>
      </c>
      <c r="Z19" s="78">
        <f t="shared" si="2"/>
        <v>-73732065</v>
      </c>
    </row>
    <row r="20" spans="1:26" ht="13.5">
      <c r="A20" s="57" t="s">
        <v>44</v>
      </c>
      <c r="B20" s="18">
        <v>0</v>
      </c>
      <c r="C20" s="18">
        <v>0</v>
      </c>
      <c r="D20" s="58">
        <v>65623000</v>
      </c>
      <c r="E20" s="59">
        <v>65623000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16405750</v>
      </c>
      <c r="X20" s="59">
        <v>-16405750</v>
      </c>
      <c r="Y20" s="60">
        <v>-100</v>
      </c>
      <c r="Z20" s="61">
        <v>65623000</v>
      </c>
    </row>
    <row r="21" spans="1:26" ht="13.5">
      <c r="A21" s="57" t="s">
        <v>98</v>
      </c>
      <c r="B21" s="79">
        <v>0</v>
      </c>
      <c r="C21" s="79">
        <v>0</v>
      </c>
      <c r="D21" s="80">
        <v>24800000</v>
      </c>
      <c r="E21" s="81">
        <v>24800000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6200000</v>
      </c>
      <c r="X21" s="81">
        <v>-6200000</v>
      </c>
      <c r="Y21" s="82">
        <v>-100</v>
      </c>
      <c r="Z21" s="83">
        <v>24800000</v>
      </c>
    </row>
    <row r="22" spans="1:26" ht="25.5">
      <c r="A22" s="84" t="s">
        <v>99</v>
      </c>
      <c r="B22" s="85">
        <f>SUM(B19:B21)</f>
        <v>-23215466</v>
      </c>
      <c r="C22" s="85">
        <f>SUM(C19:C21)</f>
        <v>0</v>
      </c>
      <c r="D22" s="86">
        <f aca="true" t="shared" si="3" ref="D22:Z22">SUM(D19:D21)</f>
        <v>16690935</v>
      </c>
      <c r="E22" s="87">
        <f t="shared" si="3"/>
        <v>16690935</v>
      </c>
      <c r="F22" s="87">
        <f t="shared" si="3"/>
        <v>42521893</v>
      </c>
      <c r="G22" s="87">
        <f t="shared" si="3"/>
        <v>-10991829</v>
      </c>
      <c r="H22" s="87">
        <f t="shared" si="3"/>
        <v>-4950414</v>
      </c>
      <c r="I22" s="87">
        <f t="shared" si="3"/>
        <v>26579650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26579650</v>
      </c>
      <c r="W22" s="87">
        <f t="shared" si="3"/>
        <v>4172733</v>
      </c>
      <c r="X22" s="87">
        <f t="shared" si="3"/>
        <v>22406917</v>
      </c>
      <c r="Y22" s="88">
        <f>+IF(W22&lt;&gt;0,(X22/W22)*100,0)</f>
        <v>536.9842019606814</v>
      </c>
      <c r="Z22" s="89">
        <f t="shared" si="3"/>
        <v>16690935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-23215466</v>
      </c>
      <c r="C24" s="74">
        <f>SUM(C22:C23)</f>
        <v>0</v>
      </c>
      <c r="D24" s="75">
        <f aca="true" t="shared" si="4" ref="D24:Z24">SUM(D22:D23)</f>
        <v>16690935</v>
      </c>
      <c r="E24" s="76">
        <f t="shared" si="4"/>
        <v>16690935</v>
      </c>
      <c r="F24" s="76">
        <f t="shared" si="4"/>
        <v>42521893</v>
      </c>
      <c r="G24" s="76">
        <f t="shared" si="4"/>
        <v>-10991829</v>
      </c>
      <c r="H24" s="76">
        <f t="shared" si="4"/>
        <v>-4950414</v>
      </c>
      <c r="I24" s="76">
        <f t="shared" si="4"/>
        <v>26579650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26579650</v>
      </c>
      <c r="W24" s="76">
        <f t="shared" si="4"/>
        <v>4172733</v>
      </c>
      <c r="X24" s="76">
        <f t="shared" si="4"/>
        <v>22406917</v>
      </c>
      <c r="Y24" s="77">
        <f>+IF(W24&lt;&gt;0,(X24/W24)*100,0)</f>
        <v>536.9842019606814</v>
      </c>
      <c r="Z24" s="78">
        <f t="shared" si="4"/>
        <v>16690935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60111158</v>
      </c>
      <c r="C27" s="21">
        <v>0</v>
      </c>
      <c r="D27" s="98">
        <v>102668000</v>
      </c>
      <c r="E27" s="99">
        <v>102668000</v>
      </c>
      <c r="F27" s="99">
        <v>0</v>
      </c>
      <c r="G27" s="99">
        <v>2392218</v>
      </c>
      <c r="H27" s="99">
        <v>4729369</v>
      </c>
      <c r="I27" s="99">
        <v>7121587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7121587</v>
      </c>
      <c r="W27" s="99">
        <v>25667000</v>
      </c>
      <c r="X27" s="99">
        <v>-18545413</v>
      </c>
      <c r="Y27" s="100">
        <v>-72.25</v>
      </c>
      <c r="Z27" s="101">
        <v>102668000</v>
      </c>
    </row>
    <row r="28" spans="1:26" ht="13.5">
      <c r="A28" s="102" t="s">
        <v>44</v>
      </c>
      <c r="B28" s="18">
        <v>51466137</v>
      </c>
      <c r="C28" s="18">
        <v>0</v>
      </c>
      <c r="D28" s="58">
        <v>90423000</v>
      </c>
      <c r="E28" s="59">
        <v>90423000</v>
      </c>
      <c r="F28" s="59">
        <v>0</v>
      </c>
      <c r="G28" s="59">
        <v>1894298</v>
      </c>
      <c r="H28" s="59">
        <v>4522348</v>
      </c>
      <c r="I28" s="59">
        <v>6416646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6416646</v>
      </c>
      <c r="W28" s="59">
        <v>22605750</v>
      </c>
      <c r="X28" s="59">
        <v>-16189104</v>
      </c>
      <c r="Y28" s="60">
        <v>-71.61</v>
      </c>
      <c r="Z28" s="61">
        <v>90423000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8645021</v>
      </c>
      <c r="C31" s="18">
        <v>0</v>
      </c>
      <c r="D31" s="58">
        <v>12245000</v>
      </c>
      <c r="E31" s="59">
        <v>12245000</v>
      </c>
      <c r="F31" s="59">
        <v>0</v>
      </c>
      <c r="G31" s="59">
        <v>497920</v>
      </c>
      <c r="H31" s="59">
        <v>207021</v>
      </c>
      <c r="I31" s="59">
        <v>704941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704941</v>
      </c>
      <c r="W31" s="59">
        <v>3061250</v>
      </c>
      <c r="X31" s="59">
        <v>-2356309</v>
      </c>
      <c r="Y31" s="60">
        <v>-76.97</v>
      </c>
      <c r="Z31" s="61">
        <v>12245000</v>
      </c>
    </row>
    <row r="32" spans="1:26" ht="13.5">
      <c r="A32" s="69" t="s">
        <v>50</v>
      </c>
      <c r="B32" s="21">
        <f>SUM(B28:B31)</f>
        <v>60111158</v>
      </c>
      <c r="C32" s="21">
        <f>SUM(C28:C31)</f>
        <v>0</v>
      </c>
      <c r="D32" s="98">
        <f aca="true" t="shared" si="5" ref="D32:Z32">SUM(D28:D31)</f>
        <v>102668000</v>
      </c>
      <c r="E32" s="99">
        <f t="shared" si="5"/>
        <v>102668000</v>
      </c>
      <c r="F32" s="99">
        <f t="shared" si="5"/>
        <v>0</v>
      </c>
      <c r="G32" s="99">
        <f t="shared" si="5"/>
        <v>2392218</v>
      </c>
      <c r="H32" s="99">
        <f t="shared" si="5"/>
        <v>4729369</v>
      </c>
      <c r="I32" s="99">
        <f t="shared" si="5"/>
        <v>7121587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7121587</v>
      </c>
      <c r="W32" s="99">
        <f t="shared" si="5"/>
        <v>25667000</v>
      </c>
      <c r="X32" s="99">
        <f t="shared" si="5"/>
        <v>-18545413</v>
      </c>
      <c r="Y32" s="100">
        <f>+IF(W32&lt;&gt;0,(X32/W32)*100,0)</f>
        <v>-72.25391748159115</v>
      </c>
      <c r="Z32" s="101">
        <f t="shared" si="5"/>
        <v>102668000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60122819</v>
      </c>
      <c r="C35" s="18">
        <v>0</v>
      </c>
      <c r="D35" s="58">
        <v>219302000</v>
      </c>
      <c r="E35" s="59">
        <v>219302000</v>
      </c>
      <c r="F35" s="59">
        <v>213112513</v>
      </c>
      <c r="G35" s="59">
        <v>196040166</v>
      </c>
      <c r="H35" s="59">
        <v>197212709</v>
      </c>
      <c r="I35" s="59">
        <v>197212709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197212709</v>
      </c>
      <c r="W35" s="59">
        <v>54825500</v>
      </c>
      <c r="X35" s="59">
        <v>142387209</v>
      </c>
      <c r="Y35" s="60">
        <v>259.71</v>
      </c>
      <c r="Z35" s="61">
        <v>219302000</v>
      </c>
    </row>
    <row r="36" spans="1:26" ht="13.5">
      <c r="A36" s="57" t="s">
        <v>53</v>
      </c>
      <c r="B36" s="18">
        <v>1382207941</v>
      </c>
      <c r="C36" s="18">
        <v>0</v>
      </c>
      <c r="D36" s="58">
        <v>1403570000</v>
      </c>
      <c r="E36" s="59">
        <v>1403570000</v>
      </c>
      <c r="F36" s="59">
        <v>3593644530</v>
      </c>
      <c r="G36" s="59">
        <v>1376087400</v>
      </c>
      <c r="H36" s="59">
        <v>1303048787</v>
      </c>
      <c r="I36" s="59">
        <v>1303048787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1303048787</v>
      </c>
      <c r="W36" s="59">
        <v>350892500</v>
      </c>
      <c r="X36" s="59">
        <v>952156287</v>
      </c>
      <c r="Y36" s="60">
        <v>271.35</v>
      </c>
      <c r="Z36" s="61">
        <v>1403570000</v>
      </c>
    </row>
    <row r="37" spans="1:26" ht="13.5">
      <c r="A37" s="57" t="s">
        <v>54</v>
      </c>
      <c r="B37" s="18">
        <v>91032003</v>
      </c>
      <c r="C37" s="18">
        <v>0</v>
      </c>
      <c r="D37" s="58">
        <v>55188000</v>
      </c>
      <c r="E37" s="59">
        <v>55188000</v>
      </c>
      <c r="F37" s="59">
        <v>26343791</v>
      </c>
      <c r="G37" s="59">
        <v>42650906</v>
      </c>
      <c r="H37" s="59">
        <v>71058629</v>
      </c>
      <c r="I37" s="59">
        <v>71058629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71058629</v>
      </c>
      <c r="W37" s="59">
        <v>13797000</v>
      </c>
      <c r="X37" s="59">
        <v>57261629</v>
      </c>
      <c r="Y37" s="60">
        <v>415.03</v>
      </c>
      <c r="Z37" s="61">
        <v>55188000</v>
      </c>
    </row>
    <row r="38" spans="1:26" ht="13.5">
      <c r="A38" s="57" t="s">
        <v>55</v>
      </c>
      <c r="B38" s="18">
        <v>12794966</v>
      </c>
      <c r="C38" s="18">
        <v>0</v>
      </c>
      <c r="D38" s="58">
        <v>13501000</v>
      </c>
      <c r="E38" s="59">
        <v>13501000</v>
      </c>
      <c r="F38" s="59">
        <v>9630949</v>
      </c>
      <c r="G38" s="59">
        <v>10803706</v>
      </c>
      <c r="H38" s="59">
        <v>10803706</v>
      </c>
      <c r="I38" s="59">
        <v>10803706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10803706</v>
      </c>
      <c r="W38" s="59">
        <v>3375250</v>
      </c>
      <c r="X38" s="59">
        <v>7428456</v>
      </c>
      <c r="Y38" s="60">
        <v>220.09</v>
      </c>
      <c r="Z38" s="61">
        <v>13501000</v>
      </c>
    </row>
    <row r="39" spans="1:26" ht="13.5">
      <c r="A39" s="57" t="s">
        <v>56</v>
      </c>
      <c r="B39" s="18">
        <v>1338503791</v>
      </c>
      <c r="C39" s="18">
        <v>0</v>
      </c>
      <c r="D39" s="58">
        <v>1554183000</v>
      </c>
      <c r="E39" s="59">
        <v>1554183000</v>
      </c>
      <c r="F39" s="59">
        <v>3770782303</v>
      </c>
      <c r="G39" s="59">
        <v>1518672954</v>
      </c>
      <c r="H39" s="59">
        <v>1418399161</v>
      </c>
      <c r="I39" s="59">
        <v>1418399161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1418399161</v>
      </c>
      <c r="W39" s="59">
        <v>388545750</v>
      </c>
      <c r="X39" s="59">
        <v>1029853411</v>
      </c>
      <c r="Y39" s="60">
        <v>265.05</v>
      </c>
      <c r="Z39" s="61">
        <v>1554183000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36919690</v>
      </c>
      <c r="C42" s="18">
        <v>0</v>
      </c>
      <c r="D42" s="58">
        <v>918996</v>
      </c>
      <c r="E42" s="59">
        <v>918996</v>
      </c>
      <c r="F42" s="59">
        <v>46846777</v>
      </c>
      <c r="G42" s="59">
        <v>-11479264</v>
      </c>
      <c r="H42" s="59">
        <v>-6159845</v>
      </c>
      <c r="I42" s="59">
        <v>29207668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29207668</v>
      </c>
      <c r="W42" s="59">
        <v>15290499</v>
      </c>
      <c r="X42" s="59">
        <v>13917169</v>
      </c>
      <c r="Y42" s="60">
        <v>91.02</v>
      </c>
      <c r="Z42" s="61">
        <v>918996</v>
      </c>
    </row>
    <row r="43" spans="1:26" ht="13.5">
      <c r="A43" s="57" t="s">
        <v>59</v>
      </c>
      <c r="B43" s="18">
        <v>-58512796</v>
      </c>
      <c r="C43" s="18">
        <v>0</v>
      </c>
      <c r="D43" s="58">
        <v>-73974996</v>
      </c>
      <c r="E43" s="59">
        <v>-73974996</v>
      </c>
      <c r="F43" s="59">
        <v>-144974</v>
      </c>
      <c r="G43" s="59">
        <v>-1747294</v>
      </c>
      <c r="H43" s="59">
        <v>-4729370</v>
      </c>
      <c r="I43" s="59">
        <v>-6621638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-6621638</v>
      </c>
      <c r="W43" s="59">
        <v>-18493749</v>
      </c>
      <c r="X43" s="59">
        <v>11872111</v>
      </c>
      <c r="Y43" s="60">
        <v>-64.2</v>
      </c>
      <c r="Z43" s="61">
        <v>-73974996</v>
      </c>
    </row>
    <row r="44" spans="1:26" ht="13.5">
      <c r="A44" s="57" t="s">
        <v>60</v>
      </c>
      <c r="B44" s="18">
        <v>-1334419</v>
      </c>
      <c r="C44" s="18">
        <v>0</v>
      </c>
      <c r="D44" s="58">
        <v>-1374000</v>
      </c>
      <c r="E44" s="59">
        <v>-1374000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-1374000</v>
      </c>
    </row>
    <row r="45" spans="1:26" ht="13.5">
      <c r="A45" s="69" t="s">
        <v>61</v>
      </c>
      <c r="B45" s="21">
        <v>19910659</v>
      </c>
      <c r="C45" s="21">
        <v>0</v>
      </c>
      <c r="D45" s="98">
        <v>8869000</v>
      </c>
      <c r="E45" s="99">
        <v>8869000</v>
      </c>
      <c r="F45" s="99">
        <v>47779443</v>
      </c>
      <c r="G45" s="99">
        <v>34552885</v>
      </c>
      <c r="H45" s="99">
        <v>23663670</v>
      </c>
      <c r="I45" s="99">
        <v>23663670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23663670</v>
      </c>
      <c r="W45" s="99">
        <v>80095750</v>
      </c>
      <c r="X45" s="99">
        <v>-56432080</v>
      </c>
      <c r="Y45" s="100">
        <v>-70.46</v>
      </c>
      <c r="Z45" s="101">
        <v>8869000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2408892</v>
      </c>
      <c r="C49" s="51">
        <v>0</v>
      </c>
      <c r="D49" s="128">
        <v>5832586</v>
      </c>
      <c r="E49" s="53">
        <v>4861629</v>
      </c>
      <c r="F49" s="53">
        <v>0</v>
      </c>
      <c r="G49" s="53">
        <v>0</v>
      </c>
      <c r="H49" s="53">
        <v>0</v>
      </c>
      <c r="I49" s="53">
        <v>1937603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2363679</v>
      </c>
      <c r="W49" s="53">
        <v>92989514</v>
      </c>
      <c r="X49" s="53">
        <v>0</v>
      </c>
      <c r="Y49" s="53">
        <v>0</v>
      </c>
      <c r="Z49" s="129">
        <v>110393903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61503863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61503863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50.255050385962605</v>
      </c>
      <c r="E58" s="7">
        <f t="shared" si="6"/>
        <v>50.255050385962605</v>
      </c>
      <c r="F58" s="7">
        <f t="shared" si="6"/>
        <v>100</v>
      </c>
      <c r="G58" s="7">
        <f t="shared" si="6"/>
        <v>100.11340062644567</v>
      </c>
      <c r="H58" s="7">
        <f t="shared" si="6"/>
        <v>100.00005177196809</v>
      </c>
      <c r="I58" s="7">
        <f t="shared" si="6"/>
        <v>100.03949503443239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100.03949503443239</v>
      </c>
      <c r="W58" s="7">
        <f t="shared" si="6"/>
        <v>50.2550507141676</v>
      </c>
      <c r="X58" s="7">
        <f t="shared" si="6"/>
        <v>0</v>
      </c>
      <c r="Y58" s="7">
        <f t="shared" si="6"/>
        <v>0</v>
      </c>
      <c r="Z58" s="8">
        <f t="shared" si="6"/>
        <v>50.255050385962605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74.53999401871596</v>
      </c>
      <c r="E59" s="10">
        <f t="shared" si="7"/>
        <v>74.53999401871596</v>
      </c>
      <c r="F59" s="10">
        <f t="shared" si="7"/>
        <v>100</v>
      </c>
      <c r="G59" s="10">
        <f t="shared" si="7"/>
        <v>100.70477008038121</v>
      </c>
      <c r="H59" s="10">
        <f t="shared" si="7"/>
        <v>100</v>
      </c>
      <c r="I59" s="10">
        <f t="shared" si="7"/>
        <v>100.23247362384018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100.23247362384018</v>
      </c>
      <c r="W59" s="10">
        <f t="shared" si="7"/>
        <v>74.53999697407122</v>
      </c>
      <c r="X59" s="10">
        <f t="shared" si="7"/>
        <v>0</v>
      </c>
      <c r="Y59" s="10">
        <f t="shared" si="7"/>
        <v>0</v>
      </c>
      <c r="Z59" s="11">
        <f t="shared" si="7"/>
        <v>74.53999401871596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49.99059170733277</v>
      </c>
      <c r="E60" s="13">
        <f t="shared" si="7"/>
        <v>49.99059170733277</v>
      </c>
      <c r="F60" s="13">
        <f t="shared" si="7"/>
        <v>100</v>
      </c>
      <c r="G60" s="13">
        <f t="shared" si="7"/>
        <v>100</v>
      </c>
      <c r="H60" s="13">
        <f t="shared" si="7"/>
        <v>100.0000632709406</v>
      </c>
      <c r="I60" s="13">
        <f t="shared" si="7"/>
        <v>100.00001935953995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100.00001935953995</v>
      </c>
      <c r="W60" s="13">
        <f t="shared" si="7"/>
        <v>49.99059170733277</v>
      </c>
      <c r="X60" s="13">
        <f t="shared" si="7"/>
        <v>0</v>
      </c>
      <c r="Y60" s="13">
        <f t="shared" si="7"/>
        <v>0</v>
      </c>
      <c r="Z60" s="14">
        <f t="shared" si="7"/>
        <v>49.99059170733277</v>
      </c>
    </row>
    <row r="61" spans="1:26" ht="13.5">
      <c r="A61" s="38" t="s">
        <v>104</v>
      </c>
      <c r="B61" s="12">
        <f t="shared" si="7"/>
        <v>100</v>
      </c>
      <c r="C61" s="12">
        <f t="shared" si="7"/>
        <v>0</v>
      </c>
      <c r="D61" s="3">
        <f t="shared" si="7"/>
        <v>40.9794150282535</v>
      </c>
      <c r="E61" s="13">
        <f t="shared" si="7"/>
        <v>40.9794150282535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40.9794150282535</v>
      </c>
      <c r="X61" s="13">
        <f t="shared" si="7"/>
        <v>0</v>
      </c>
      <c r="Y61" s="13">
        <f t="shared" si="7"/>
        <v>0</v>
      </c>
      <c r="Z61" s="14">
        <f t="shared" si="7"/>
        <v>40.9794150282535</v>
      </c>
    </row>
    <row r="62" spans="1:26" ht="13.5">
      <c r="A62" s="38" t="s">
        <v>105</v>
      </c>
      <c r="B62" s="12">
        <f t="shared" si="7"/>
        <v>100</v>
      </c>
      <c r="C62" s="12">
        <f t="shared" si="7"/>
        <v>0</v>
      </c>
      <c r="D62" s="3">
        <f t="shared" si="7"/>
        <v>74.53997357869422</v>
      </c>
      <c r="E62" s="13">
        <f t="shared" si="7"/>
        <v>74.53997357869422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74.53997859382935</v>
      </c>
      <c r="X62" s="13">
        <f t="shared" si="7"/>
        <v>0</v>
      </c>
      <c r="Y62" s="13">
        <f t="shared" si="7"/>
        <v>0</v>
      </c>
      <c r="Z62" s="14">
        <f t="shared" si="7"/>
        <v>74.53997357869422</v>
      </c>
    </row>
    <row r="63" spans="1:26" ht="13.5">
      <c r="A63" s="38" t="s">
        <v>106</v>
      </c>
      <c r="B63" s="12">
        <f t="shared" si="7"/>
        <v>100</v>
      </c>
      <c r="C63" s="12">
        <f t="shared" si="7"/>
        <v>0</v>
      </c>
      <c r="D63" s="3">
        <f t="shared" si="7"/>
        <v>74.54001549324006</v>
      </c>
      <c r="E63" s="13">
        <f t="shared" si="7"/>
        <v>74.54001549324006</v>
      </c>
      <c r="F63" s="13">
        <f t="shared" si="7"/>
        <v>100</v>
      </c>
      <c r="G63" s="13">
        <f t="shared" si="7"/>
        <v>100</v>
      </c>
      <c r="H63" s="13">
        <f t="shared" si="7"/>
        <v>100.0010704277215</v>
      </c>
      <c r="I63" s="13">
        <f t="shared" si="7"/>
        <v>100.00035810513681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100.00035810513681</v>
      </c>
      <c r="W63" s="13">
        <f t="shared" si="7"/>
        <v>74.54001549324006</v>
      </c>
      <c r="X63" s="13">
        <f t="shared" si="7"/>
        <v>0</v>
      </c>
      <c r="Y63" s="13">
        <f t="shared" si="7"/>
        <v>0</v>
      </c>
      <c r="Z63" s="14">
        <f t="shared" si="7"/>
        <v>74.54001549324006</v>
      </c>
    </row>
    <row r="64" spans="1:26" ht="13.5">
      <c r="A64" s="38" t="s">
        <v>107</v>
      </c>
      <c r="B64" s="12">
        <f t="shared" si="7"/>
        <v>100</v>
      </c>
      <c r="C64" s="12">
        <f t="shared" si="7"/>
        <v>0</v>
      </c>
      <c r="D64" s="3">
        <f t="shared" si="7"/>
        <v>74.54000004455746</v>
      </c>
      <c r="E64" s="13">
        <f t="shared" si="7"/>
        <v>74.54000004455746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74.53999282431425</v>
      </c>
      <c r="X64" s="13">
        <f t="shared" si="7"/>
        <v>0</v>
      </c>
      <c r="Y64" s="13">
        <f t="shared" si="7"/>
        <v>0</v>
      </c>
      <c r="Z64" s="14">
        <f t="shared" si="7"/>
        <v>74.54000004455746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>
        <v>122377045</v>
      </c>
      <c r="C67" s="23"/>
      <c r="D67" s="24">
        <v>153120921</v>
      </c>
      <c r="E67" s="25">
        <v>153120921</v>
      </c>
      <c r="F67" s="25">
        <v>10621876</v>
      </c>
      <c r="G67" s="25">
        <v>10830628</v>
      </c>
      <c r="H67" s="25">
        <v>9657736</v>
      </c>
      <c r="I67" s="25">
        <v>31110240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31110240</v>
      </c>
      <c r="W67" s="25">
        <v>38280230</v>
      </c>
      <c r="X67" s="25"/>
      <c r="Y67" s="24"/>
      <c r="Z67" s="26">
        <v>153120921</v>
      </c>
    </row>
    <row r="68" spans="1:26" ht="13.5" hidden="1">
      <c r="A68" s="36" t="s">
        <v>31</v>
      </c>
      <c r="B68" s="18">
        <v>18892904</v>
      </c>
      <c r="C68" s="18"/>
      <c r="D68" s="19">
        <v>25222009</v>
      </c>
      <c r="E68" s="20">
        <v>25222009</v>
      </c>
      <c r="F68" s="20">
        <v>1785270</v>
      </c>
      <c r="G68" s="20">
        <v>1742696</v>
      </c>
      <c r="H68" s="20">
        <v>1755214</v>
      </c>
      <c r="I68" s="20">
        <v>5283180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5283180</v>
      </c>
      <c r="W68" s="20">
        <v>6305502</v>
      </c>
      <c r="X68" s="20"/>
      <c r="Y68" s="19"/>
      <c r="Z68" s="22">
        <v>25222009</v>
      </c>
    </row>
    <row r="69" spans="1:26" ht="13.5" hidden="1">
      <c r="A69" s="37" t="s">
        <v>32</v>
      </c>
      <c r="B69" s="18">
        <v>103484141</v>
      </c>
      <c r="C69" s="18"/>
      <c r="D69" s="19">
        <v>116322912</v>
      </c>
      <c r="E69" s="20">
        <v>116322912</v>
      </c>
      <c r="F69" s="20">
        <v>8836606</v>
      </c>
      <c r="G69" s="20">
        <v>9087932</v>
      </c>
      <c r="H69" s="20">
        <v>7902522</v>
      </c>
      <c r="I69" s="20">
        <v>25827060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25827060</v>
      </c>
      <c r="W69" s="20">
        <v>29080728</v>
      </c>
      <c r="X69" s="20"/>
      <c r="Y69" s="19"/>
      <c r="Z69" s="22">
        <v>116322912</v>
      </c>
    </row>
    <row r="70" spans="1:26" ht="13.5" hidden="1">
      <c r="A70" s="38" t="s">
        <v>104</v>
      </c>
      <c r="B70" s="18">
        <v>79847175</v>
      </c>
      <c r="C70" s="18"/>
      <c r="D70" s="19">
        <v>85089648</v>
      </c>
      <c r="E70" s="20">
        <v>85089648</v>
      </c>
      <c r="F70" s="20">
        <v>6965730</v>
      </c>
      <c r="G70" s="20">
        <v>6981487</v>
      </c>
      <c r="H70" s="20">
        <v>6152538</v>
      </c>
      <c r="I70" s="20">
        <v>20099755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20099755</v>
      </c>
      <c r="W70" s="20">
        <v>21272412</v>
      </c>
      <c r="X70" s="20"/>
      <c r="Y70" s="19"/>
      <c r="Z70" s="22">
        <v>85089648</v>
      </c>
    </row>
    <row r="71" spans="1:26" ht="13.5" hidden="1">
      <c r="A71" s="38" t="s">
        <v>105</v>
      </c>
      <c r="B71" s="18">
        <v>11249695</v>
      </c>
      <c r="C71" s="18"/>
      <c r="D71" s="19">
        <v>14863005</v>
      </c>
      <c r="E71" s="20">
        <v>14863005</v>
      </c>
      <c r="F71" s="20">
        <v>827309</v>
      </c>
      <c r="G71" s="20">
        <v>1042343</v>
      </c>
      <c r="H71" s="20">
        <v>688408</v>
      </c>
      <c r="I71" s="20">
        <v>2558060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2558060</v>
      </c>
      <c r="W71" s="20">
        <v>3715751</v>
      </c>
      <c r="X71" s="20"/>
      <c r="Y71" s="19"/>
      <c r="Z71" s="22">
        <v>14863005</v>
      </c>
    </row>
    <row r="72" spans="1:26" ht="13.5" hidden="1">
      <c r="A72" s="38" t="s">
        <v>106</v>
      </c>
      <c r="B72" s="18">
        <v>5649485</v>
      </c>
      <c r="C72" s="18"/>
      <c r="D72" s="19">
        <v>6046508</v>
      </c>
      <c r="E72" s="20">
        <v>6046508</v>
      </c>
      <c r="F72" s="20">
        <v>462209</v>
      </c>
      <c r="G72" s="20">
        <v>466926</v>
      </c>
      <c r="H72" s="20">
        <v>467103</v>
      </c>
      <c r="I72" s="20">
        <v>1396238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1396238</v>
      </c>
      <c r="W72" s="20">
        <v>1511627</v>
      </c>
      <c r="X72" s="20"/>
      <c r="Y72" s="19"/>
      <c r="Z72" s="22">
        <v>6046508</v>
      </c>
    </row>
    <row r="73" spans="1:26" ht="13.5" hidden="1">
      <c r="A73" s="38" t="s">
        <v>107</v>
      </c>
      <c r="B73" s="18">
        <v>6737786</v>
      </c>
      <c r="C73" s="18"/>
      <c r="D73" s="19">
        <v>10323751</v>
      </c>
      <c r="E73" s="20">
        <v>10323751</v>
      </c>
      <c r="F73" s="20">
        <v>581358</v>
      </c>
      <c r="G73" s="20">
        <v>597176</v>
      </c>
      <c r="H73" s="20">
        <v>594473</v>
      </c>
      <c r="I73" s="20">
        <v>1773007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1773007</v>
      </c>
      <c r="W73" s="20">
        <v>2580938</v>
      </c>
      <c r="X73" s="20"/>
      <c r="Y73" s="19"/>
      <c r="Z73" s="22">
        <v>10323751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>
        <v>11576000</v>
      </c>
      <c r="E75" s="29">
        <v>11576000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2894000</v>
      </c>
      <c r="X75" s="29"/>
      <c r="Y75" s="28"/>
      <c r="Z75" s="30">
        <v>11576000</v>
      </c>
    </row>
    <row r="76" spans="1:26" ht="13.5" hidden="1">
      <c r="A76" s="41" t="s">
        <v>111</v>
      </c>
      <c r="B76" s="31">
        <v>122377045</v>
      </c>
      <c r="C76" s="31"/>
      <c r="D76" s="32">
        <v>76950996</v>
      </c>
      <c r="E76" s="33">
        <v>76950996</v>
      </c>
      <c r="F76" s="33">
        <v>10621876</v>
      </c>
      <c r="G76" s="33">
        <v>10842910</v>
      </c>
      <c r="H76" s="33">
        <v>9657741</v>
      </c>
      <c r="I76" s="33">
        <v>31122527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31122527</v>
      </c>
      <c r="W76" s="33">
        <v>19237749</v>
      </c>
      <c r="X76" s="33"/>
      <c r="Y76" s="32"/>
      <c r="Z76" s="34">
        <v>76950996</v>
      </c>
    </row>
    <row r="77" spans="1:26" ht="13.5" hidden="1">
      <c r="A77" s="36" t="s">
        <v>31</v>
      </c>
      <c r="B77" s="18">
        <v>18892904</v>
      </c>
      <c r="C77" s="18"/>
      <c r="D77" s="19">
        <v>18800484</v>
      </c>
      <c r="E77" s="20">
        <v>18800484</v>
      </c>
      <c r="F77" s="20">
        <v>1785270</v>
      </c>
      <c r="G77" s="20">
        <v>1754978</v>
      </c>
      <c r="H77" s="20">
        <v>1755214</v>
      </c>
      <c r="I77" s="20">
        <v>5295462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5295462</v>
      </c>
      <c r="W77" s="20">
        <v>4700121</v>
      </c>
      <c r="X77" s="20"/>
      <c r="Y77" s="19"/>
      <c r="Z77" s="22">
        <v>18800484</v>
      </c>
    </row>
    <row r="78" spans="1:26" ht="13.5" hidden="1">
      <c r="A78" s="37" t="s">
        <v>32</v>
      </c>
      <c r="B78" s="18">
        <v>103484141</v>
      </c>
      <c r="C78" s="18"/>
      <c r="D78" s="19">
        <v>58150512</v>
      </c>
      <c r="E78" s="20">
        <v>58150512</v>
      </c>
      <c r="F78" s="20">
        <v>8836606</v>
      </c>
      <c r="G78" s="20">
        <v>9087932</v>
      </c>
      <c r="H78" s="20">
        <v>7902527</v>
      </c>
      <c r="I78" s="20">
        <v>25827065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25827065</v>
      </c>
      <c r="W78" s="20">
        <v>14537628</v>
      </c>
      <c r="X78" s="20"/>
      <c r="Y78" s="19"/>
      <c r="Z78" s="22">
        <v>58150512</v>
      </c>
    </row>
    <row r="79" spans="1:26" ht="13.5" hidden="1">
      <c r="A79" s="38" t="s">
        <v>104</v>
      </c>
      <c r="B79" s="18">
        <v>79847175</v>
      </c>
      <c r="C79" s="18"/>
      <c r="D79" s="19">
        <v>34869240</v>
      </c>
      <c r="E79" s="20">
        <v>34869240</v>
      </c>
      <c r="F79" s="20">
        <v>6965730</v>
      </c>
      <c r="G79" s="20">
        <v>6981487</v>
      </c>
      <c r="H79" s="20">
        <v>6152538</v>
      </c>
      <c r="I79" s="20">
        <v>20099755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20099755</v>
      </c>
      <c r="W79" s="20">
        <v>8717310</v>
      </c>
      <c r="X79" s="20"/>
      <c r="Y79" s="19"/>
      <c r="Z79" s="22">
        <v>34869240</v>
      </c>
    </row>
    <row r="80" spans="1:26" ht="13.5" hidden="1">
      <c r="A80" s="38" t="s">
        <v>105</v>
      </c>
      <c r="B80" s="18">
        <v>11249695</v>
      </c>
      <c r="C80" s="18"/>
      <c r="D80" s="19">
        <v>11078880</v>
      </c>
      <c r="E80" s="20">
        <v>11078880</v>
      </c>
      <c r="F80" s="20">
        <v>827309</v>
      </c>
      <c r="G80" s="20">
        <v>1042343</v>
      </c>
      <c r="H80" s="20">
        <v>688408</v>
      </c>
      <c r="I80" s="20">
        <v>2558060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2558060</v>
      </c>
      <c r="W80" s="20">
        <v>2769720</v>
      </c>
      <c r="X80" s="20"/>
      <c r="Y80" s="19"/>
      <c r="Z80" s="22">
        <v>11078880</v>
      </c>
    </row>
    <row r="81" spans="1:26" ht="13.5" hidden="1">
      <c r="A81" s="38" t="s">
        <v>106</v>
      </c>
      <c r="B81" s="18">
        <v>5649485</v>
      </c>
      <c r="C81" s="18"/>
      <c r="D81" s="19">
        <v>4507068</v>
      </c>
      <c r="E81" s="20">
        <v>4507068</v>
      </c>
      <c r="F81" s="20">
        <v>462209</v>
      </c>
      <c r="G81" s="20">
        <v>466926</v>
      </c>
      <c r="H81" s="20">
        <v>467108</v>
      </c>
      <c r="I81" s="20">
        <v>1396243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1396243</v>
      </c>
      <c r="W81" s="20">
        <v>1126767</v>
      </c>
      <c r="X81" s="20"/>
      <c r="Y81" s="19"/>
      <c r="Z81" s="22">
        <v>4507068</v>
      </c>
    </row>
    <row r="82" spans="1:26" ht="13.5" hidden="1">
      <c r="A82" s="38" t="s">
        <v>107</v>
      </c>
      <c r="B82" s="18">
        <v>6737786</v>
      </c>
      <c r="C82" s="18"/>
      <c r="D82" s="19">
        <v>7695324</v>
      </c>
      <c r="E82" s="20">
        <v>7695324</v>
      </c>
      <c r="F82" s="20">
        <v>581358</v>
      </c>
      <c r="G82" s="20">
        <v>597176</v>
      </c>
      <c r="H82" s="20">
        <v>594473</v>
      </c>
      <c r="I82" s="20">
        <v>1773007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1773007</v>
      </c>
      <c r="W82" s="20">
        <v>1923831</v>
      </c>
      <c r="X82" s="20"/>
      <c r="Y82" s="19"/>
      <c r="Z82" s="22">
        <v>7695324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16003515</v>
      </c>
      <c r="C5" s="18">
        <v>0</v>
      </c>
      <c r="D5" s="58">
        <v>17889000</v>
      </c>
      <c r="E5" s="59">
        <v>17889000</v>
      </c>
      <c r="F5" s="59">
        <v>1875971</v>
      </c>
      <c r="G5" s="59">
        <v>1787197</v>
      </c>
      <c r="H5" s="59">
        <v>1965550</v>
      </c>
      <c r="I5" s="59">
        <v>5628718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5628718</v>
      </c>
      <c r="W5" s="59">
        <v>4472250</v>
      </c>
      <c r="X5" s="59">
        <v>1156468</v>
      </c>
      <c r="Y5" s="60">
        <v>25.86</v>
      </c>
      <c r="Z5" s="61">
        <v>17889000</v>
      </c>
    </row>
    <row r="6" spans="1:26" ht="13.5">
      <c r="A6" s="57" t="s">
        <v>32</v>
      </c>
      <c r="B6" s="18">
        <v>77064212</v>
      </c>
      <c r="C6" s="18">
        <v>0</v>
      </c>
      <c r="D6" s="58">
        <v>29941000</v>
      </c>
      <c r="E6" s="59">
        <v>29941000</v>
      </c>
      <c r="F6" s="59">
        <v>9369462</v>
      </c>
      <c r="G6" s="59">
        <v>8294713</v>
      </c>
      <c r="H6" s="59">
        <v>7800201</v>
      </c>
      <c r="I6" s="59">
        <v>25464376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25464376</v>
      </c>
      <c r="W6" s="59">
        <v>7485250</v>
      </c>
      <c r="X6" s="59">
        <v>17979126</v>
      </c>
      <c r="Y6" s="60">
        <v>240.19</v>
      </c>
      <c r="Z6" s="61">
        <v>29941000</v>
      </c>
    </row>
    <row r="7" spans="1:26" ht="13.5">
      <c r="A7" s="57" t="s">
        <v>33</v>
      </c>
      <c r="B7" s="18">
        <v>1885999</v>
      </c>
      <c r="C7" s="18">
        <v>0</v>
      </c>
      <c r="D7" s="58">
        <v>2375000</v>
      </c>
      <c r="E7" s="59">
        <v>2375000</v>
      </c>
      <c r="F7" s="59">
        <v>66132</v>
      </c>
      <c r="G7" s="59">
        <v>140389</v>
      </c>
      <c r="H7" s="59">
        <v>73635</v>
      </c>
      <c r="I7" s="59">
        <v>280156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280156</v>
      </c>
      <c r="W7" s="59">
        <v>593750</v>
      </c>
      <c r="X7" s="59">
        <v>-313594</v>
      </c>
      <c r="Y7" s="60">
        <v>-52.82</v>
      </c>
      <c r="Z7" s="61">
        <v>2375000</v>
      </c>
    </row>
    <row r="8" spans="1:26" ht="13.5">
      <c r="A8" s="57" t="s">
        <v>34</v>
      </c>
      <c r="B8" s="18">
        <v>92922421</v>
      </c>
      <c r="C8" s="18">
        <v>0</v>
      </c>
      <c r="D8" s="58">
        <v>91143000</v>
      </c>
      <c r="E8" s="59">
        <v>91143000</v>
      </c>
      <c r="F8" s="59">
        <v>25616667</v>
      </c>
      <c r="G8" s="59">
        <v>5705333</v>
      </c>
      <c r="H8" s="59">
        <v>162658</v>
      </c>
      <c r="I8" s="59">
        <v>31484658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31484658</v>
      </c>
      <c r="W8" s="59">
        <v>22785750</v>
      </c>
      <c r="X8" s="59">
        <v>8698908</v>
      </c>
      <c r="Y8" s="60">
        <v>38.18</v>
      </c>
      <c r="Z8" s="61">
        <v>91143000</v>
      </c>
    </row>
    <row r="9" spans="1:26" ht="13.5">
      <c r="A9" s="57" t="s">
        <v>35</v>
      </c>
      <c r="B9" s="18">
        <v>17441771</v>
      </c>
      <c r="C9" s="18">
        <v>0</v>
      </c>
      <c r="D9" s="58">
        <v>56490000</v>
      </c>
      <c r="E9" s="59">
        <v>56490000</v>
      </c>
      <c r="F9" s="59">
        <v>2592479</v>
      </c>
      <c r="G9" s="59">
        <v>2223090</v>
      </c>
      <c r="H9" s="59">
        <v>2131264</v>
      </c>
      <c r="I9" s="59">
        <v>6946833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6946833</v>
      </c>
      <c r="W9" s="59">
        <v>14122500</v>
      </c>
      <c r="X9" s="59">
        <v>-7175667</v>
      </c>
      <c r="Y9" s="60">
        <v>-50.81</v>
      </c>
      <c r="Z9" s="61">
        <v>56490000</v>
      </c>
    </row>
    <row r="10" spans="1:26" ht="25.5">
      <c r="A10" s="62" t="s">
        <v>96</v>
      </c>
      <c r="B10" s="63">
        <f>SUM(B5:B9)</f>
        <v>205317918</v>
      </c>
      <c r="C10" s="63">
        <f>SUM(C5:C9)</f>
        <v>0</v>
      </c>
      <c r="D10" s="64">
        <f aca="true" t="shared" si="0" ref="D10:Z10">SUM(D5:D9)</f>
        <v>197838000</v>
      </c>
      <c r="E10" s="65">
        <f t="shared" si="0"/>
        <v>197838000</v>
      </c>
      <c r="F10" s="65">
        <f t="shared" si="0"/>
        <v>39520711</v>
      </c>
      <c r="G10" s="65">
        <f t="shared" si="0"/>
        <v>18150722</v>
      </c>
      <c r="H10" s="65">
        <f t="shared" si="0"/>
        <v>12133308</v>
      </c>
      <c r="I10" s="65">
        <f t="shared" si="0"/>
        <v>69804741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69804741</v>
      </c>
      <c r="W10" s="65">
        <f t="shared" si="0"/>
        <v>49459500</v>
      </c>
      <c r="X10" s="65">
        <f t="shared" si="0"/>
        <v>20345241</v>
      </c>
      <c r="Y10" s="66">
        <f>+IF(W10&lt;&gt;0,(X10/W10)*100,0)</f>
        <v>41.135153003972945</v>
      </c>
      <c r="Z10" s="67">
        <f t="shared" si="0"/>
        <v>197838000</v>
      </c>
    </row>
    <row r="11" spans="1:26" ht="13.5">
      <c r="A11" s="57" t="s">
        <v>36</v>
      </c>
      <c r="B11" s="18">
        <v>58365333</v>
      </c>
      <c r="C11" s="18">
        <v>0</v>
      </c>
      <c r="D11" s="58">
        <v>69556388</v>
      </c>
      <c r="E11" s="59">
        <v>69556388</v>
      </c>
      <c r="F11" s="59">
        <v>5750061</v>
      </c>
      <c r="G11" s="59">
        <v>5177144</v>
      </c>
      <c r="H11" s="59">
        <v>5435603</v>
      </c>
      <c r="I11" s="59">
        <v>16362808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16362808</v>
      </c>
      <c r="W11" s="59">
        <v>17389097</v>
      </c>
      <c r="X11" s="59">
        <v>-1026289</v>
      </c>
      <c r="Y11" s="60">
        <v>-5.9</v>
      </c>
      <c r="Z11" s="61">
        <v>69556388</v>
      </c>
    </row>
    <row r="12" spans="1:26" ht="13.5">
      <c r="A12" s="57" t="s">
        <v>37</v>
      </c>
      <c r="B12" s="18">
        <v>5913369</v>
      </c>
      <c r="C12" s="18">
        <v>0</v>
      </c>
      <c r="D12" s="58">
        <v>7850000</v>
      </c>
      <c r="E12" s="59">
        <v>7850000</v>
      </c>
      <c r="F12" s="59">
        <v>519930</v>
      </c>
      <c r="G12" s="59">
        <v>530522</v>
      </c>
      <c r="H12" s="59">
        <v>516789</v>
      </c>
      <c r="I12" s="59">
        <v>1567241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1567241</v>
      </c>
      <c r="W12" s="59">
        <v>1962500</v>
      </c>
      <c r="X12" s="59">
        <v>-395259</v>
      </c>
      <c r="Y12" s="60">
        <v>-20.14</v>
      </c>
      <c r="Z12" s="61">
        <v>7850000</v>
      </c>
    </row>
    <row r="13" spans="1:26" ht="13.5">
      <c r="A13" s="57" t="s">
        <v>97</v>
      </c>
      <c r="B13" s="18">
        <v>113213425</v>
      </c>
      <c r="C13" s="18">
        <v>0</v>
      </c>
      <c r="D13" s="58">
        <v>15506000</v>
      </c>
      <c r="E13" s="59">
        <v>15506000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3876500</v>
      </c>
      <c r="X13" s="59">
        <v>-3876500</v>
      </c>
      <c r="Y13" s="60">
        <v>-100</v>
      </c>
      <c r="Z13" s="61">
        <v>15506000</v>
      </c>
    </row>
    <row r="14" spans="1:26" ht="13.5">
      <c r="A14" s="57" t="s">
        <v>38</v>
      </c>
      <c r="B14" s="18">
        <v>0</v>
      </c>
      <c r="C14" s="18">
        <v>0</v>
      </c>
      <c r="D14" s="58">
        <v>657000</v>
      </c>
      <c r="E14" s="59">
        <v>657000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164250</v>
      </c>
      <c r="X14" s="59">
        <v>-164250</v>
      </c>
      <c r="Y14" s="60">
        <v>-100</v>
      </c>
      <c r="Z14" s="61">
        <v>657000</v>
      </c>
    </row>
    <row r="15" spans="1:26" ht="13.5">
      <c r="A15" s="57" t="s">
        <v>39</v>
      </c>
      <c r="B15" s="18">
        <v>48610678</v>
      </c>
      <c r="C15" s="18">
        <v>0</v>
      </c>
      <c r="D15" s="58">
        <v>45829000</v>
      </c>
      <c r="E15" s="59">
        <v>45829000</v>
      </c>
      <c r="F15" s="59">
        <v>213021</v>
      </c>
      <c r="G15" s="59">
        <v>4388307</v>
      </c>
      <c r="H15" s="59">
        <v>3698828</v>
      </c>
      <c r="I15" s="59">
        <v>8300156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8300156</v>
      </c>
      <c r="W15" s="59">
        <v>11457250</v>
      </c>
      <c r="X15" s="59">
        <v>-3157094</v>
      </c>
      <c r="Y15" s="60">
        <v>-27.56</v>
      </c>
      <c r="Z15" s="61">
        <v>45829000</v>
      </c>
    </row>
    <row r="16" spans="1:26" ht="13.5">
      <c r="A16" s="68" t="s">
        <v>40</v>
      </c>
      <c r="B16" s="18">
        <v>5238718</v>
      </c>
      <c r="C16" s="18">
        <v>0</v>
      </c>
      <c r="D16" s="58">
        <v>19960000</v>
      </c>
      <c r="E16" s="59">
        <v>19960000</v>
      </c>
      <c r="F16" s="59">
        <v>5940</v>
      </c>
      <c r="G16" s="59">
        <v>414432</v>
      </c>
      <c r="H16" s="59">
        <v>159205</v>
      </c>
      <c r="I16" s="59">
        <v>579577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579577</v>
      </c>
      <c r="W16" s="59">
        <v>4990000</v>
      </c>
      <c r="X16" s="59">
        <v>-4410423</v>
      </c>
      <c r="Y16" s="60">
        <v>-88.39</v>
      </c>
      <c r="Z16" s="61">
        <v>19960000</v>
      </c>
    </row>
    <row r="17" spans="1:26" ht="13.5">
      <c r="A17" s="57" t="s">
        <v>41</v>
      </c>
      <c r="B17" s="18">
        <v>50201418</v>
      </c>
      <c r="C17" s="18">
        <v>0</v>
      </c>
      <c r="D17" s="58">
        <v>82664000</v>
      </c>
      <c r="E17" s="59">
        <v>82664000</v>
      </c>
      <c r="F17" s="59">
        <v>2921022</v>
      </c>
      <c r="G17" s="59">
        <v>3106312</v>
      </c>
      <c r="H17" s="59">
        <v>4572423</v>
      </c>
      <c r="I17" s="59">
        <v>10599757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10599757</v>
      </c>
      <c r="W17" s="59">
        <v>20666000</v>
      </c>
      <c r="X17" s="59">
        <v>-10066243</v>
      </c>
      <c r="Y17" s="60">
        <v>-48.71</v>
      </c>
      <c r="Z17" s="61">
        <v>82664000</v>
      </c>
    </row>
    <row r="18" spans="1:26" ht="13.5">
      <c r="A18" s="69" t="s">
        <v>42</v>
      </c>
      <c r="B18" s="70">
        <f>SUM(B11:B17)</f>
        <v>281542941</v>
      </c>
      <c r="C18" s="70">
        <f>SUM(C11:C17)</f>
        <v>0</v>
      </c>
      <c r="D18" s="71">
        <f aca="true" t="shared" si="1" ref="D18:Z18">SUM(D11:D17)</f>
        <v>242022388</v>
      </c>
      <c r="E18" s="72">
        <f t="shared" si="1"/>
        <v>242022388</v>
      </c>
      <c r="F18" s="72">
        <f t="shared" si="1"/>
        <v>9409974</v>
      </c>
      <c r="G18" s="72">
        <f t="shared" si="1"/>
        <v>13616717</v>
      </c>
      <c r="H18" s="72">
        <f t="shared" si="1"/>
        <v>14382848</v>
      </c>
      <c r="I18" s="72">
        <f t="shared" si="1"/>
        <v>37409539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37409539</v>
      </c>
      <c r="W18" s="72">
        <f t="shared" si="1"/>
        <v>60505597</v>
      </c>
      <c r="X18" s="72">
        <f t="shared" si="1"/>
        <v>-23096058</v>
      </c>
      <c r="Y18" s="66">
        <f>+IF(W18&lt;&gt;0,(X18/W18)*100,0)</f>
        <v>-38.17177111730672</v>
      </c>
      <c r="Z18" s="73">
        <f t="shared" si="1"/>
        <v>242022388</v>
      </c>
    </row>
    <row r="19" spans="1:26" ht="13.5">
      <c r="A19" s="69" t="s">
        <v>43</v>
      </c>
      <c r="B19" s="74">
        <f>+B10-B18</f>
        <v>-76225023</v>
      </c>
      <c r="C19" s="74">
        <f>+C10-C18</f>
        <v>0</v>
      </c>
      <c r="D19" s="75">
        <f aca="true" t="shared" si="2" ref="D19:Z19">+D10-D18</f>
        <v>-44184388</v>
      </c>
      <c r="E19" s="76">
        <f t="shared" si="2"/>
        <v>-44184388</v>
      </c>
      <c r="F19" s="76">
        <f t="shared" si="2"/>
        <v>30110737</v>
      </c>
      <c r="G19" s="76">
        <f t="shared" si="2"/>
        <v>4534005</v>
      </c>
      <c r="H19" s="76">
        <f t="shared" si="2"/>
        <v>-2249540</v>
      </c>
      <c r="I19" s="76">
        <f t="shared" si="2"/>
        <v>32395202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32395202</v>
      </c>
      <c r="W19" s="76">
        <f>IF(E10=E18,0,W10-W18)</f>
        <v>-11046097</v>
      </c>
      <c r="X19" s="76">
        <f t="shared" si="2"/>
        <v>43441299</v>
      </c>
      <c r="Y19" s="77">
        <f>+IF(W19&lt;&gt;0,(X19/W19)*100,0)</f>
        <v>-393.2728365503218</v>
      </c>
      <c r="Z19" s="78">
        <f t="shared" si="2"/>
        <v>-44184388</v>
      </c>
    </row>
    <row r="20" spans="1:26" ht="13.5">
      <c r="A20" s="57" t="s">
        <v>44</v>
      </c>
      <c r="B20" s="18">
        <v>13059529</v>
      </c>
      <c r="C20" s="18">
        <v>0</v>
      </c>
      <c r="D20" s="58">
        <v>0</v>
      </c>
      <c r="E20" s="59">
        <v>0</v>
      </c>
      <c r="F20" s="59">
        <v>0</v>
      </c>
      <c r="G20" s="59">
        <v>3129000</v>
      </c>
      <c r="H20" s="59">
        <v>1541044</v>
      </c>
      <c r="I20" s="59">
        <v>4670044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4670044</v>
      </c>
      <c r="W20" s="59">
        <v>0</v>
      </c>
      <c r="X20" s="59">
        <v>4670044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-63165494</v>
      </c>
      <c r="C22" s="85">
        <f>SUM(C19:C21)</f>
        <v>0</v>
      </c>
      <c r="D22" s="86">
        <f aca="true" t="shared" si="3" ref="D22:Z22">SUM(D19:D21)</f>
        <v>-44184388</v>
      </c>
      <c r="E22" s="87">
        <f t="shared" si="3"/>
        <v>-44184388</v>
      </c>
      <c r="F22" s="87">
        <f t="shared" si="3"/>
        <v>30110737</v>
      </c>
      <c r="G22" s="87">
        <f t="shared" si="3"/>
        <v>7663005</v>
      </c>
      <c r="H22" s="87">
        <f t="shared" si="3"/>
        <v>-708496</v>
      </c>
      <c r="I22" s="87">
        <f t="shared" si="3"/>
        <v>37065246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37065246</v>
      </c>
      <c r="W22" s="87">
        <f t="shared" si="3"/>
        <v>-11046097</v>
      </c>
      <c r="X22" s="87">
        <f t="shared" si="3"/>
        <v>48111343</v>
      </c>
      <c r="Y22" s="88">
        <f>+IF(W22&lt;&gt;0,(X22/W22)*100,0)</f>
        <v>-435.55061122494214</v>
      </c>
      <c r="Z22" s="89">
        <f t="shared" si="3"/>
        <v>-44184388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-63165494</v>
      </c>
      <c r="C24" s="74">
        <f>SUM(C22:C23)</f>
        <v>0</v>
      </c>
      <c r="D24" s="75">
        <f aca="true" t="shared" si="4" ref="D24:Z24">SUM(D22:D23)</f>
        <v>-44184388</v>
      </c>
      <c r="E24" s="76">
        <f t="shared" si="4"/>
        <v>-44184388</v>
      </c>
      <c r="F24" s="76">
        <f t="shared" si="4"/>
        <v>30110737</v>
      </c>
      <c r="G24" s="76">
        <f t="shared" si="4"/>
        <v>7663005</v>
      </c>
      <c r="H24" s="76">
        <f t="shared" si="4"/>
        <v>-708496</v>
      </c>
      <c r="I24" s="76">
        <f t="shared" si="4"/>
        <v>37065246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37065246</v>
      </c>
      <c r="W24" s="76">
        <f t="shared" si="4"/>
        <v>-11046097</v>
      </c>
      <c r="X24" s="76">
        <f t="shared" si="4"/>
        <v>48111343</v>
      </c>
      <c r="Y24" s="77">
        <f>+IF(W24&lt;&gt;0,(X24/W24)*100,0)</f>
        <v>-435.55061122494214</v>
      </c>
      <c r="Z24" s="78">
        <f t="shared" si="4"/>
        <v>-44184388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18402800</v>
      </c>
      <c r="C27" s="21">
        <v>0</v>
      </c>
      <c r="D27" s="98">
        <v>29330944</v>
      </c>
      <c r="E27" s="99">
        <v>29330944</v>
      </c>
      <c r="F27" s="99">
        <v>80164</v>
      </c>
      <c r="G27" s="99">
        <v>450521</v>
      </c>
      <c r="H27" s="99">
        <v>1641718</v>
      </c>
      <c r="I27" s="99">
        <v>2172403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2172403</v>
      </c>
      <c r="W27" s="99">
        <v>7332736</v>
      </c>
      <c r="X27" s="99">
        <v>-5160333</v>
      </c>
      <c r="Y27" s="100">
        <v>-70.37</v>
      </c>
      <c r="Z27" s="101">
        <v>29330944</v>
      </c>
    </row>
    <row r="28" spans="1:26" ht="13.5">
      <c r="A28" s="102" t="s">
        <v>44</v>
      </c>
      <c r="B28" s="18">
        <v>15720874</v>
      </c>
      <c r="C28" s="18">
        <v>0</v>
      </c>
      <c r="D28" s="58">
        <v>29330944</v>
      </c>
      <c r="E28" s="59">
        <v>29330944</v>
      </c>
      <c r="F28" s="59">
        <v>80164</v>
      </c>
      <c r="G28" s="59">
        <v>450521</v>
      </c>
      <c r="H28" s="59">
        <v>1641718</v>
      </c>
      <c r="I28" s="59">
        <v>2172403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2172403</v>
      </c>
      <c r="W28" s="59">
        <v>7332736</v>
      </c>
      <c r="X28" s="59">
        <v>-5160333</v>
      </c>
      <c r="Y28" s="60">
        <v>-70.37</v>
      </c>
      <c r="Z28" s="61">
        <v>29330944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2681926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18402800</v>
      </c>
      <c r="C32" s="21">
        <f>SUM(C28:C31)</f>
        <v>0</v>
      </c>
      <c r="D32" s="98">
        <f aca="true" t="shared" si="5" ref="D32:Z32">SUM(D28:D31)</f>
        <v>29330944</v>
      </c>
      <c r="E32" s="99">
        <f t="shared" si="5"/>
        <v>29330944</v>
      </c>
      <c r="F32" s="99">
        <f t="shared" si="5"/>
        <v>80164</v>
      </c>
      <c r="G32" s="99">
        <f t="shared" si="5"/>
        <v>450521</v>
      </c>
      <c r="H32" s="99">
        <f t="shared" si="5"/>
        <v>1641718</v>
      </c>
      <c r="I32" s="99">
        <f t="shared" si="5"/>
        <v>2172403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2172403</v>
      </c>
      <c r="W32" s="99">
        <f t="shared" si="5"/>
        <v>7332736</v>
      </c>
      <c r="X32" s="99">
        <f t="shared" si="5"/>
        <v>-5160333</v>
      </c>
      <c r="Y32" s="100">
        <f>+IF(W32&lt;&gt;0,(X32/W32)*100,0)</f>
        <v>-70.37390954754133</v>
      </c>
      <c r="Z32" s="101">
        <f t="shared" si="5"/>
        <v>29330944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160421495</v>
      </c>
      <c r="C35" s="18">
        <v>0</v>
      </c>
      <c r="D35" s="58">
        <v>253292000</v>
      </c>
      <c r="E35" s="59">
        <v>253292000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63323000</v>
      </c>
      <c r="X35" s="59">
        <v>-63323000</v>
      </c>
      <c r="Y35" s="60">
        <v>-100</v>
      </c>
      <c r="Z35" s="61">
        <v>253292000</v>
      </c>
    </row>
    <row r="36" spans="1:26" ht="13.5">
      <c r="A36" s="57" t="s">
        <v>53</v>
      </c>
      <c r="B36" s="18">
        <v>734110275</v>
      </c>
      <c r="C36" s="18">
        <v>0</v>
      </c>
      <c r="D36" s="58">
        <v>868383000</v>
      </c>
      <c r="E36" s="59">
        <v>868383000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217095750</v>
      </c>
      <c r="X36" s="59">
        <v>-217095750</v>
      </c>
      <c r="Y36" s="60">
        <v>-100</v>
      </c>
      <c r="Z36" s="61">
        <v>868383000</v>
      </c>
    </row>
    <row r="37" spans="1:26" ht="13.5">
      <c r="A37" s="57" t="s">
        <v>54</v>
      </c>
      <c r="B37" s="18">
        <v>89245911</v>
      </c>
      <c r="C37" s="18">
        <v>0</v>
      </c>
      <c r="D37" s="58">
        <v>82374000</v>
      </c>
      <c r="E37" s="59">
        <v>82374000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20593500</v>
      </c>
      <c r="X37" s="59">
        <v>-20593500</v>
      </c>
      <c r="Y37" s="60">
        <v>-100</v>
      </c>
      <c r="Z37" s="61">
        <v>82374000</v>
      </c>
    </row>
    <row r="38" spans="1:26" ht="13.5">
      <c r="A38" s="57" t="s">
        <v>55</v>
      </c>
      <c r="B38" s="18">
        <v>2678525</v>
      </c>
      <c r="C38" s="18">
        <v>0</v>
      </c>
      <c r="D38" s="58">
        <v>67873000</v>
      </c>
      <c r="E38" s="59">
        <v>67873000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16968250</v>
      </c>
      <c r="X38" s="59">
        <v>-16968250</v>
      </c>
      <c r="Y38" s="60">
        <v>-100</v>
      </c>
      <c r="Z38" s="61">
        <v>67873000</v>
      </c>
    </row>
    <row r="39" spans="1:26" ht="13.5">
      <c r="A39" s="57" t="s">
        <v>56</v>
      </c>
      <c r="B39" s="18">
        <v>802607334</v>
      </c>
      <c r="C39" s="18">
        <v>0</v>
      </c>
      <c r="D39" s="58">
        <v>971428000</v>
      </c>
      <c r="E39" s="59">
        <v>971428000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242857000</v>
      </c>
      <c r="X39" s="59">
        <v>-242857000</v>
      </c>
      <c r="Y39" s="60">
        <v>-100</v>
      </c>
      <c r="Z39" s="61">
        <v>971428000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52605039</v>
      </c>
      <c r="C42" s="18">
        <v>0</v>
      </c>
      <c r="D42" s="58">
        <v>-9527820</v>
      </c>
      <c r="E42" s="59">
        <v>-9527820</v>
      </c>
      <c r="F42" s="59">
        <v>30144304</v>
      </c>
      <c r="G42" s="59">
        <v>8209669</v>
      </c>
      <c r="H42" s="59">
        <v>-2166924</v>
      </c>
      <c r="I42" s="59">
        <v>36187049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36187049</v>
      </c>
      <c r="W42" s="59">
        <v>7657545</v>
      </c>
      <c r="X42" s="59">
        <v>28529504</v>
      </c>
      <c r="Y42" s="60">
        <v>372.57</v>
      </c>
      <c r="Z42" s="61">
        <v>-9527820</v>
      </c>
    </row>
    <row r="43" spans="1:26" ht="13.5">
      <c r="A43" s="57" t="s">
        <v>59</v>
      </c>
      <c r="B43" s="18">
        <v>-33963193</v>
      </c>
      <c r="C43" s="18">
        <v>0</v>
      </c>
      <c r="D43" s="58">
        <v>-27864000</v>
      </c>
      <c r="E43" s="59">
        <v>-27864000</v>
      </c>
      <c r="F43" s="59">
        <v>0</v>
      </c>
      <c r="G43" s="59">
        <v>-530685</v>
      </c>
      <c r="H43" s="59">
        <v>0</v>
      </c>
      <c r="I43" s="59">
        <v>-530685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-530685</v>
      </c>
      <c r="W43" s="59">
        <v>-6966000</v>
      </c>
      <c r="X43" s="59">
        <v>6435315</v>
      </c>
      <c r="Y43" s="60">
        <v>-92.38</v>
      </c>
      <c r="Z43" s="61">
        <v>-27864000</v>
      </c>
    </row>
    <row r="44" spans="1:26" ht="13.5">
      <c r="A44" s="57" t="s">
        <v>60</v>
      </c>
      <c r="B44" s="18">
        <v>-14014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42157221</v>
      </c>
      <c r="C45" s="21">
        <v>0</v>
      </c>
      <c r="D45" s="98">
        <v>20115180</v>
      </c>
      <c r="E45" s="99">
        <v>20115180</v>
      </c>
      <c r="F45" s="99">
        <v>37917211</v>
      </c>
      <c r="G45" s="99">
        <v>45596195</v>
      </c>
      <c r="H45" s="99">
        <v>43429271</v>
      </c>
      <c r="I45" s="99">
        <v>43429271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43429271</v>
      </c>
      <c r="W45" s="99">
        <v>58198545</v>
      </c>
      <c r="X45" s="99">
        <v>-14769274</v>
      </c>
      <c r="Y45" s="100">
        <v>-25.38</v>
      </c>
      <c r="Z45" s="101">
        <v>20115180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13347569</v>
      </c>
      <c r="C49" s="51">
        <v>0</v>
      </c>
      <c r="D49" s="128">
        <v>7513549</v>
      </c>
      <c r="E49" s="53">
        <v>7036001</v>
      </c>
      <c r="F49" s="53">
        <v>0</v>
      </c>
      <c r="G49" s="53">
        <v>0</v>
      </c>
      <c r="H49" s="53">
        <v>0</v>
      </c>
      <c r="I49" s="53">
        <v>43589161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4186551</v>
      </c>
      <c r="W49" s="53">
        <v>92834338</v>
      </c>
      <c r="X49" s="53">
        <v>0</v>
      </c>
      <c r="Y49" s="53">
        <v>0</v>
      </c>
      <c r="Z49" s="129">
        <v>168507169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8792232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8792232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75.19603200537432</v>
      </c>
      <c r="C58" s="5">
        <f>IF(C67=0,0,+(C76/C67)*100)</f>
        <v>0</v>
      </c>
      <c r="D58" s="6">
        <f aca="true" t="shared" si="6" ref="D58:Z58">IF(D67=0,0,+(D76/D67)*100)</f>
        <v>92.99003260683027</v>
      </c>
      <c r="E58" s="7">
        <f t="shared" si="6"/>
        <v>92.99003260683027</v>
      </c>
      <c r="F58" s="7">
        <f t="shared" si="6"/>
        <v>99.99686874237734</v>
      </c>
      <c r="G58" s="7">
        <f t="shared" si="6"/>
        <v>100.00000915964557</v>
      </c>
      <c r="H58" s="7">
        <f t="shared" si="6"/>
        <v>100</v>
      </c>
      <c r="I58" s="7">
        <f t="shared" si="6"/>
        <v>99.99888152016932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99.99888152016932</v>
      </c>
      <c r="W58" s="7">
        <f t="shared" si="6"/>
        <v>92.99003260683027</v>
      </c>
      <c r="X58" s="7">
        <f t="shared" si="6"/>
        <v>0</v>
      </c>
      <c r="Y58" s="7">
        <f t="shared" si="6"/>
        <v>0</v>
      </c>
      <c r="Z58" s="8">
        <f t="shared" si="6"/>
        <v>92.99003260683027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65.00083850410867</v>
      </c>
      <c r="E59" s="10">
        <f t="shared" si="7"/>
        <v>65.00083850410867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65.00083850410867</v>
      </c>
      <c r="X59" s="10">
        <f t="shared" si="7"/>
        <v>0</v>
      </c>
      <c r="Y59" s="10">
        <f t="shared" si="7"/>
        <v>0</v>
      </c>
      <c r="Z59" s="11">
        <f t="shared" si="7"/>
        <v>65.00083850410867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142.13717644701245</v>
      </c>
      <c r="E60" s="13">
        <f t="shared" si="7"/>
        <v>142.13717644701245</v>
      </c>
      <c r="F60" s="13">
        <f t="shared" si="7"/>
        <v>99.99594427086636</v>
      </c>
      <c r="G60" s="13">
        <f t="shared" si="7"/>
        <v>100.00001205587222</v>
      </c>
      <c r="H60" s="13">
        <f t="shared" si="7"/>
        <v>100</v>
      </c>
      <c r="I60" s="13">
        <f t="shared" si="7"/>
        <v>99.9985116462308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99.9985116462308</v>
      </c>
      <c r="W60" s="13">
        <f t="shared" si="7"/>
        <v>142.13717644701245</v>
      </c>
      <c r="X60" s="13">
        <f t="shared" si="7"/>
        <v>0</v>
      </c>
      <c r="Y60" s="13">
        <f t="shared" si="7"/>
        <v>0</v>
      </c>
      <c r="Z60" s="14">
        <f t="shared" si="7"/>
        <v>142.13717644701245</v>
      </c>
    </row>
    <row r="61" spans="1:26" ht="13.5">
      <c r="A61" s="38" t="s">
        <v>104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99.9919483217866</v>
      </c>
      <c r="G61" s="13">
        <f t="shared" si="7"/>
        <v>100.00002251535716</v>
      </c>
      <c r="H61" s="13">
        <f t="shared" si="7"/>
        <v>100</v>
      </c>
      <c r="I61" s="13">
        <f t="shared" si="7"/>
        <v>99.99718259330318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99.99718259330318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100</v>
      </c>
      <c r="C62" s="12">
        <f t="shared" si="7"/>
        <v>0</v>
      </c>
      <c r="D62" s="3">
        <f t="shared" si="7"/>
        <v>65.01811308867538</v>
      </c>
      <c r="E62" s="13">
        <f t="shared" si="7"/>
        <v>65.01811308867538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65.01811308867538</v>
      </c>
      <c r="X62" s="13">
        <f t="shared" si="7"/>
        <v>0</v>
      </c>
      <c r="Y62" s="13">
        <f t="shared" si="7"/>
        <v>0</v>
      </c>
      <c r="Z62" s="14">
        <f t="shared" si="7"/>
        <v>65.01811308867538</v>
      </c>
    </row>
    <row r="63" spans="1:26" ht="13.5">
      <c r="A63" s="38" t="s">
        <v>106</v>
      </c>
      <c r="B63" s="12">
        <f t="shared" si="7"/>
        <v>100</v>
      </c>
      <c r="C63" s="12">
        <f t="shared" si="7"/>
        <v>0</v>
      </c>
      <c r="D63" s="3">
        <f t="shared" si="7"/>
        <v>64.95352651722253</v>
      </c>
      <c r="E63" s="13">
        <f t="shared" si="7"/>
        <v>64.95352651722253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64.95352651722253</v>
      </c>
      <c r="X63" s="13">
        <f t="shared" si="7"/>
        <v>0</v>
      </c>
      <c r="Y63" s="13">
        <f t="shared" si="7"/>
        <v>0</v>
      </c>
      <c r="Z63" s="14">
        <f t="shared" si="7"/>
        <v>64.95352651722253</v>
      </c>
    </row>
    <row r="64" spans="1:26" ht="13.5">
      <c r="A64" s="38" t="s">
        <v>107</v>
      </c>
      <c r="B64" s="12">
        <f t="shared" si="7"/>
        <v>100</v>
      </c>
      <c r="C64" s="12">
        <f t="shared" si="7"/>
        <v>0</v>
      </c>
      <c r="D64" s="3">
        <f t="shared" si="7"/>
        <v>65.08215026319986</v>
      </c>
      <c r="E64" s="13">
        <f t="shared" si="7"/>
        <v>65.08215026319986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65.08215026319986</v>
      </c>
      <c r="X64" s="13">
        <f t="shared" si="7"/>
        <v>0</v>
      </c>
      <c r="Y64" s="13">
        <f t="shared" si="7"/>
        <v>0</v>
      </c>
      <c r="Z64" s="14">
        <f t="shared" si="7"/>
        <v>65.08215026319986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>
        <v>102484413</v>
      </c>
      <c r="C67" s="23"/>
      <c r="D67" s="24">
        <v>58270000</v>
      </c>
      <c r="E67" s="25">
        <v>58270000</v>
      </c>
      <c r="F67" s="25">
        <v>12135699</v>
      </c>
      <c r="G67" s="25">
        <v>10917453</v>
      </c>
      <c r="H67" s="25">
        <v>10832126</v>
      </c>
      <c r="I67" s="25">
        <v>33885278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33885278</v>
      </c>
      <c r="W67" s="25">
        <v>14567500</v>
      </c>
      <c r="X67" s="25"/>
      <c r="Y67" s="24"/>
      <c r="Z67" s="26">
        <v>58270000</v>
      </c>
    </row>
    <row r="68" spans="1:26" ht="13.5" hidden="1">
      <c r="A68" s="36" t="s">
        <v>31</v>
      </c>
      <c r="B68" s="18">
        <v>16003515</v>
      </c>
      <c r="C68" s="18"/>
      <c r="D68" s="19">
        <v>17889000</v>
      </c>
      <c r="E68" s="20">
        <v>17889000</v>
      </c>
      <c r="F68" s="20">
        <v>1875971</v>
      </c>
      <c r="G68" s="20">
        <v>1787197</v>
      </c>
      <c r="H68" s="20">
        <v>1965550</v>
      </c>
      <c r="I68" s="20">
        <v>5628718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5628718</v>
      </c>
      <c r="W68" s="20">
        <v>4472250</v>
      </c>
      <c r="X68" s="20"/>
      <c r="Y68" s="19"/>
      <c r="Z68" s="22">
        <v>17889000</v>
      </c>
    </row>
    <row r="69" spans="1:26" ht="13.5" hidden="1">
      <c r="A69" s="37" t="s">
        <v>32</v>
      </c>
      <c r="B69" s="18">
        <v>77064212</v>
      </c>
      <c r="C69" s="18"/>
      <c r="D69" s="19">
        <v>29941000</v>
      </c>
      <c r="E69" s="20">
        <v>29941000</v>
      </c>
      <c r="F69" s="20">
        <v>9369462</v>
      </c>
      <c r="G69" s="20">
        <v>8294713</v>
      </c>
      <c r="H69" s="20">
        <v>7800201</v>
      </c>
      <c r="I69" s="20">
        <v>25464376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25464376</v>
      </c>
      <c r="W69" s="20">
        <v>7485250</v>
      </c>
      <c r="X69" s="20"/>
      <c r="Y69" s="19"/>
      <c r="Z69" s="22">
        <v>29941000</v>
      </c>
    </row>
    <row r="70" spans="1:26" ht="13.5" hidden="1">
      <c r="A70" s="38" t="s">
        <v>104</v>
      </c>
      <c r="B70" s="18">
        <v>39785733</v>
      </c>
      <c r="C70" s="18"/>
      <c r="D70" s="19"/>
      <c r="E70" s="20"/>
      <c r="F70" s="20">
        <v>4719513</v>
      </c>
      <c r="G70" s="20">
        <v>4441413</v>
      </c>
      <c r="H70" s="20">
        <v>4291161</v>
      </c>
      <c r="I70" s="20">
        <v>13452087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13452087</v>
      </c>
      <c r="W70" s="20"/>
      <c r="X70" s="20"/>
      <c r="Y70" s="19"/>
      <c r="Z70" s="22"/>
    </row>
    <row r="71" spans="1:26" ht="13.5" hidden="1">
      <c r="A71" s="38" t="s">
        <v>105</v>
      </c>
      <c r="B71" s="18">
        <v>17138165</v>
      </c>
      <c r="C71" s="18"/>
      <c r="D71" s="19">
        <v>12698000</v>
      </c>
      <c r="E71" s="20">
        <v>12698000</v>
      </c>
      <c r="F71" s="20">
        <v>2790896</v>
      </c>
      <c r="G71" s="20">
        <v>1993922</v>
      </c>
      <c r="H71" s="20">
        <v>1647923</v>
      </c>
      <c r="I71" s="20">
        <v>6432741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6432741</v>
      </c>
      <c r="W71" s="20">
        <v>3174500</v>
      </c>
      <c r="X71" s="20"/>
      <c r="Y71" s="19"/>
      <c r="Z71" s="22">
        <v>12698000</v>
      </c>
    </row>
    <row r="72" spans="1:26" ht="13.5" hidden="1">
      <c r="A72" s="38" t="s">
        <v>106</v>
      </c>
      <c r="B72" s="18">
        <v>10383169</v>
      </c>
      <c r="C72" s="18"/>
      <c r="D72" s="19">
        <v>10974000</v>
      </c>
      <c r="E72" s="20">
        <v>10974000</v>
      </c>
      <c r="F72" s="20">
        <v>924148</v>
      </c>
      <c r="G72" s="20">
        <v>926249</v>
      </c>
      <c r="H72" s="20">
        <v>926555</v>
      </c>
      <c r="I72" s="20">
        <v>2776952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2776952</v>
      </c>
      <c r="W72" s="20">
        <v>2743500</v>
      </c>
      <c r="X72" s="20"/>
      <c r="Y72" s="19"/>
      <c r="Z72" s="22">
        <v>10974000</v>
      </c>
    </row>
    <row r="73" spans="1:26" ht="13.5" hidden="1">
      <c r="A73" s="38" t="s">
        <v>107</v>
      </c>
      <c r="B73" s="18">
        <v>9757145</v>
      </c>
      <c r="C73" s="18"/>
      <c r="D73" s="19">
        <v>6269000</v>
      </c>
      <c r="E73" s="20">
        <v>6269000</v>
      </c>
      <c r="F73" s="20">
        <v>934905</v>
      </c>
      <c r="G73" s="20">
        <v>933129</v>
      </c>
      <c r="H73" s="20">
        <v>934562</v>
      </c>
      <c r="I73" s="20">
        <v>2802596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2802596</v>
      </c>
      <c r="W73" s="20">
        <v>1567250</v>
      </c>
      <c r="X73" s="20"/>
      <c r="Y73" s="19"/>
      <c r="Z73" s="22">
        <v>6269000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109</v>
      </c>
      <c r="B75" s="27">
        <v>9416686</v>
      </c>
      <c r="C75" s="27"/>
      <c r="D75" s="28">
        <v>10440000</v>
      </c>
      <c r="E75" s="29">
        <v>10440000</v>
      </c>
      <c r="F75" s="29">
        <v>890266</v>
      </c>
      <c r="G75" s="29">
        <v>835543</v>
      </c>
      <c r="H75" s="29">
        <v>1066375</v>
      </c>
      <c r="I75" s="29">
        <v>2792184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2792184</v>
      </c>
      <c r="W75" s="29">
        <v>2610000</v>
      </c>
      <c r="X75" s="29"/>
      <c r="Y75" s="28"/>
      <c r="Z75" s="30">
        <v>10440000</v>
      </c>
    </row>
    <row r="76" spans="1:26" ht="13.5" hidden="1">
      <c r="A76" s="41" t="s">
        <v>111</v>
      </c>
      <c r="B76" s="31">
        <v>77064212</v>
      </c>
      <c r="C76" s="31"/>
      <c r="D76" s="32">
        <v>54185292</v>
      </c>
      <c r="E76" s="33">
        <v>54185292</v>
      </c>
      <c r="F76" s="33">
        <v>12135319</v>
      </c>
      <c r="G76" s="33">
        <v>10917454</v>
      </c>
      <c r="H76" s="33">
        <v>10832126</v>
      </c>
      <c r="I76" s="33">
        <v>33884899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33884899</v>
      </c>
      <c r="W76" s="33">
        <v>13546323</v>
      </c>
      <c r="X76" s="33"/>
      <c r="Y76" s="32"/>
      <c r="Z76" s="34">
        <v>54185292</v>
      </c>
    </row>
    <row r="77" spans="1:26" ht="13.5" hidden="1">
      <c r="A77" s="36" t="s">
        <v>31</v>
      </c>
      <c r="B77" s="18"/>
      <c r="C77" s="18"/>
      <c r="D77" s="19">
        <v>11628000</v>
      </c>
      <c r="E77" s="20">
        <v>11628000</v>
      </c>
      <c r="F77" s="20">
        <v>1875971</v>
      </c>
      <c r="G77" s="20">
        <v>1787197</v>
      </c>
      <c r="H77" s="20">
        <v>1965550</v>
      </c>
      <c r="I77" s="20">
        <v>5628718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5628718</v>
      </c>
      <c r="W77" s="20">
        <v>2907000</v>
      </c>
      <c r="X77" s="20"/>
      <c r="Y77" s="19"/>
      <c r="Z77" s="22">
        <v>11628000</v>
      </c>
    </row>
    <row r="78" spans="1:26" ht="13.5" hidden="1">
      <c r="A78" s="37" t="s">
        <v>32</v>
      </c>
      <c r="B78" s="18">
        <v>77064212</v>
      </c>
      <c r="C78" s="18"/>
      <c r="D78" s="19">
        <v>42557292</v>
      </c>
      <c r="E78" s="20">
        <v>42557292</v>
      </c>
      <c r="F78" s="20">
        <v>9369082</v>
      </c>
      <c r="G78" s="20">
        <v>8294714</v>
      </c>
      <c r="H78" s="20">
        <v>7800201</v>
      </c>
      <c r="I78" s="20">
        <v>25463997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25463997</v>
      </c>
      <c r="W78" s="20">
        <v>10639323</v>
      </c>
      <c r="X78" s="20"/>
      <c r="Y78" s="19"/>
      <c r="Z78" s="22">
        <v>42557292</v>
      </c>
    </row>
    <row r="79" spans="1:26" ht="13.5" hidden="1">
      <c r="A79" s="38" t="s">
        <v>104</v>
      </c>
      <c r="B79" s="18">
        <v>39785733</v>
      </c>
      <c r="C79" s="18"/>
      <c r="D79" s="19">
        <v>23093292</v>
      </c>
      <c r="E79" s="20">
        <v>23093292</v>
      </c>
      <c r="F79" s="20">
        <v>4719133</v>
      </c>
      <c r="G79" s="20">
        <v>4441414</v>
      </c>
      <c r="H79" s="20">
        <v>4291161</v>
      </c>
      <c r="I79" s="20">
        <v>13451708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13451708</v>
      </c>
      <c r="W79" s="20">
        <v>5773323</v>
      </c>
      <c r="X79" s="20"/>
      <c r="Y79" s="19"/>
      <c r="Z79" s="22">
        <v>23093292</v>
      </c>
    </row>
    <row r="80" spans="1:26" ht="13.5" hidden="1">
      <c r="A80" s="38" t="s">
        <v>105</v>
      </c>
      <c r="B80" s="18">
        <v>17138165</v>
      </c>
      <c r="C80" s="18"/>
      <c r="D80" s="19">
        <v>8256000</v>
      </c>
      <c r="E80" s="20">
        <v>8256000</v>
      </c>
      <c r="F80" s="20">
        <v>2790896</v>
      </c>
      <c r="G80" s="20">
        <v>1993922</v>
      </c>
      <c r="H80" s="20">
        <v>1647923</v>
      </c>
      <c r="I80" s="20">
        <v>6432741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6432741</v>
      </c>
      <c r="W80" s="20">
        <v>2064000</v>
      </c>
      <c r="X80" s="20"/>
      <c r="Y80" s="19"/>
      <c r="Z80" s="22">
        <v>8256000</v>
      </c>
    </row>
    <row r="81" spans="1:26" ht="13.5" hidden="1">
      <c r="A81" s="38" t="s">
        <v>106</v>
      </c>
      <c r="B81" s="18">
        <v>10383169</v>
      </c>
      <c r="C81" s="18"/>
      <c r="D81" s="19">
        <v>7128000</v>
      </c>
      <c r="E81" s="20">
        <v>7128000</v>
      </c>
      <c r="F81" s="20">
        <v>924148</v>
      </c>
      <c r="G81" s="20">
        <v>926249</v>
      </c>
      <c r="H81" s="20">
        <v>926555</v>
      </c>
      <c r="I81" s="20">
        <v>2776952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2776952</v>
      </c>
      <c r="W81" s="20">
        <v>1782000</v>
      </c>
      <c r="X81" s="20"/>
      <c r="Y81" s="19"/>
      <c r="Z81" s="22">
        <v>7128000</v>
      </c>
    </row>
    <row r="82" spans="1:26" ht="13.5" hidden="1">
      <c r="A82" s="38" t="s">
        <v>107</v>
      </c>
      <c r="B82" s="18">
        <v>9757145</v>
      </c>
      <c r="C82" s="18"/>
      <c r="D82" s="19">
        <v>4080000</v>
      </c>
      <c r="E82" s="20">
        <v>4080000</v>
      </c>
      <c r="F82" s="20">
        <v>934905</v>
      </c>
      <c r="G82" s="20">
        <v>933129</v>
      </c>
      <c r="H82" s="20">
        <v>934562</v>
      </c>
      <c r="I82" s="20">
        <v>2802596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2802596</v>
      </c>
      <c r="W82" s="20">
        <v>1020000</v>
      </c>
      <c r="X82" s="20"/>
      <c r="Y82" s="19"/>
      <c r="Z82" s="22">
        <v>4080000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/>
      <c r="E84" s="29"/>
      <c r="F84" s="29">
        <v>890266</v>
      </c>
      <c r="G84" s="29">
        <v>835543</v>
      </c>
      <c r="H84" s="29">
        <v>1066375</v>
      </c>
      <c r="I84" s="29">
        <v>2792184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2792184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41789000</v>
      </c>
      <c r="E5" s="59">
        <v>41789000</v>
      </c>
      <c r="F5" s="59">
        <v>0</v>
      </c>
      <c r="G5" s="59">
        <v>3100195</v>
      </c>
      <c r="H5" s="59">
        <v>3025116</v>
      </c>
      <c r="I5" s="59">
        <v>6125311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6125311</v>
      </c>
      <c r="W5" s="59">
        <v>10447250</v>
      </c>
      <c r="X5" s="59">
        <v>-4321939</v>
      </c>
      <c r="Y5" s="60">
        <v>-41.37</v>
      </c>
      <c r="Z5" s="61">
        <v>41789000</v>
      </c>
    </row>
    <row r="6" spans="1:26" ht="13.5">
      <c r="A6" s="57" t="s">
        <v>32</v>
      </c>
      <c r="B6" s="18">
        <v>0</v>
      </c>
      <c r="C6" s="18">
        <v>0</v>
      </c>
      <c r="D6" s="58">
        <v>280047264</v>
      </c>
      <c r="E6" s="59">
        <v>280047264</v>
      </c>
      <c r="F6" s="59">
        <v>0</v>
      </c>
      <c r="G6" s="59">
        <v>26313109</v>
      </c>
      <c r="H6" s="59">
        <v>10573390</v>
      </c>
      <c r="I6" s="59">
        <v>36886499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36886499</v>
      </c>
      <c r="W6" s="59">
        <v>70011816</v>
      </c>
      <c r="X6" s="59">
        <v>-33125317</v>
      </c>
      <c r="Y6" s="60">
        <v>-47.31</v>
      </c>
      <c r="Z6" s="61">
        <v>280047264</v>
      </c>
    </row>
    <row r="7" spans="1:26" ht="13.5">
      <c r="A7" s="57" t="s">
        <v>33</v>
      </c>
      <c r="B7" s="18">
        <v>0</v>
      </c>
      <c r="C7" s="18">
        <v>0</v>
      </c>
      <c r="D7" s="58">
        <v>606000</v>
      </c>
      <c r="E7" s="59">
        <v>606000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151500</v>
      </c>
      <c r="X7" s="59">
        <v>-151500</v>
      </c>
      <c r="Y7" s="60">
        <v>-100</v>
      </c>
      <c r="Z7" s="61">
        <v>606000</v>
      </c>
    </row>
    <row r="8" spans="1:26" ht="13.5">
      <c r="A8" s="57" t="s">
        <v>34</v>
      </c>
      <c r="B8" s="18">
        <v>0</v>
      </c>
      <c r="C8" s="18">
        <v>0</v>
      </c>
      <c r="D8" s="58">
        <v>86669900</v>
      </c>
      <c r="E8" s="59">
        <v>86669900</v>
      </c>
      <c r="F8" s="59">
        <v>0</v>
      </c>
      <c r="G8" s="59">
        <v>0</v>
      </c>
      <c r="H8" s="59">
        <v>36260000</v>
      </c>
      <c r="I8" s="59">
        <v>36260000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36260000</v>
      </c>
      <c r="W8" s="59">
        <v>21667475</v>
      </c>
      <c r="X8" s="59">
        <v>14592525</v>
      </c>
      <c r="Y8" s="60">
        <v>67.35</v>
      </c>
      <c r="Z8" s="61">
        <v>86669900</v>
      </c>
    </row>
    <row r="9" spans="1:26" ht="13.5">
      <c r="A9" s="57" t="s">
        <v>35</v>
      </c>
      <c r="B9" s="18">
        <v>0</v>
      </c>
      <c r="C9" s="18">
        <v>0</v>
      </c>
      <c r="D9" s="58">
        <v>40230982</v>
      </c>
      <c r="E9" s="59">
        <v>40230982</v>
      </c>
      <c r="F9" s="59">
        <v>0</v>
      </c>
      <c r="G9" s="59">
        <v>3233080</v>
      </c>
      <c r="H9" s="59">
        <v>2177180</v>
      </c>
      <c r="I9" s="59">
        <v>5410260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5410260</v>
      </c>
      <c r="W9" s="59">
        <v>10057746</v>
      </c>
      <c r="X9" s="59">
        <v>-4647486</v>
      </c>
      <c r="Y9" s="60">
        <v>-46.21</v>
      </c>
      <c r="Z9" s="61">
        <v>40230982</v>
      </c>
    </row>
    <row r="10" spans="1:26" ht="25.5">
      <c r="A10" s="62" t="s">
        <v>96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449343146</v>
      </c>
      <c r="E10" s="65">
        <f t="shared" si="0"/>
        <v>449343146</v>
      </c>
      <c r="F10" s="65">
        <f t="shared" si="0"/>
        <v>0</v>
      </c>
      <c r="G10" s="65">
        <f t="shared" si="0"/>
        <v>32646384</v>
      </c>
      <c r="H10" s="65">
        <f t="shared" si="0"/>
        <v>52035686</v>
      </c>
      <c r="I10" s="65">
        <f t="shared" si="0"/>
        <v>84682070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84682070</v>
      </c>
      <c r="W10" s="65">
        <f t="shared" si="0"/>
        <v>112335787</v>
      </c>
      <c r="X10" s="65">
        <f t="shared" si="0"/>
        <v>-27653717</v>
      </c>
      <c r="Y10" s="66">
        <f>+IF(W10&lt;&gt;0,(X10/W10)*100,0)</f>
        <v>-24.617014522718392</v>
      </c>
      <c r="Z10" s="67">
        <f t="shared" si="0"/>
        <v>449343146</v>
      </c>
    </row>
    <row r="11" spans="1:26" ht="13.5">
      <c r="A11" s="57" t="s">
        <v>36</v>
      </c>
      <c r="B11" s="18">
        <v>0</v>
      </c>
      <c r="C11" s="18">
        <v>0</v>
      </c>
      <c r="D11" s="58">
        <v>105956081</v>
      </c>
      <c r="E11" s="59">
        <v>105956081</v>
      </c>
      <c r="F11" s="59">
        <v>0</v>
      </c>
      <c r="G11" s="59">
        <v>8806382</v>
      </c>
      <c r="H11" s="59">
        <v>9020339</v>
      </c>
      <c r="I11" s="59">
        <v>17826721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17826721</v>
      </c>
      <c r="W11" s="59">
        <v>26489020</v>
      </c>
      <c r="X11" s="59">
        <v>-8662299</v>
      </c>
      <c r="Y11" s="60">
        <v>-32.7</v>
      </c>
      <c r="Z11" s="61">
        <v>105956081</v>
      </c>
    </row>
    <row r="12" spans="1:26" ht="13.5">
      <c r="A12" s="57" t="s">
        <v>37</v>
      </c>
      <c r="B12" s="18">
        <v>0</v>
      </c>
      <c r="C12" s="18">
        <v>0</v>
      </c>
      <c r="D12" s="58">
        <v>8554448</v>
      </c>
      <c r="E12" s="59">
        <v>8554448</v>
      </c>
      <c r="F12" s="59">
        <v>0</v>
      </c>
      <c r="G12" s="59">
        <v>820133</v>
      </c>
      <c r="H12" s="59">
        <v>702164</v>
      </c>
      <c r="I12" s="59">
        <v>1522297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1522297</v>
      </c>
      <c r="W12" s="59">
        <v>2138612</v>
      </c>
      <c r="X12" s="59">
        <v>-616315</v>
      </c>
      <c r="Y12" s="60">
        <v>-28.82</v>
      </c>
      <c r="Z12" s="61">
        <v>8554448</v>
      </c>
    </row>
    <row r="13" spans="1:26" ht="13.5">
      <c r="A13" s="57" t="s">
        <v>97</v>
      </c>
      <c r="B13" s="18">
        <v>0</v>
      </c>
      <c r="C13" s="18">
        <v>0</v>
      </c>
      <c r="D13" s="58">
        <v>134096396</v>
      </c>
      <c r="E13" s="59">
        <v>134096396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33524099</v>
      </c>
      <c r="X13" s="59">
        <v>-33524099</v>
      </c>
      <c r="Y13" s="60">
        <v>-100</v>
      </c>
      <c r="Z13" s="61">
        <v>134096396</v>
      </c>
    </row>
    <row r="14" spans="1:26" ht="13.5">
      <c r="A14" s="57" t="s">
        <v>38</v>
      </c>
      <c r="B14" s="18">
        <v>0</v>
      </c>
      <c r="C14" s="18">
        <v>0</v>
      </c>
      <c r="D14" s="58">
        <v>1699000</v>
      </c>
      <c r="E14" s="59">
        <v>1699000</v>
      </c>
      <c r="F14" s="59">
        <v>0</v>
      </c>
      <c r="G14" s="59">
        <v>0</v>
      </c>
      <c r="H14" s="59">
        <v>584631</v>
      </c>
      <c r="I14" s="59">
        <v>584631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584631</v>
      </c>
      <c r="W14" s="59">
        <v>424750</v>
      </c>
      <c r="X14" s="59">
        <v>159881</v>
      </c>
      <c r="Y14" s="60">
        <v>37.64</v>
      </c>
      <c r="Z14" s="61">
        <v>1699000</v>
      </c>
    </row>
    <row r="15" spans="1:26" ht="13.5">
      <c r="A15" s="57" t="s">
        <v>39</v>
      </c>
      <c r="B15" s="18">
        <v>0</v>
      </c>
      <c r="C15" s="18">
        <v>0</v>
      </c>
      <c r="D15" s="58">
        <v>200935750</v>
      </c>
      <c r="E15" s="59">
        <v>200935750</v>
      </c>
      <c r="F15" s="59">
        <v>0</v>
      </c>
      <c r="G15" s="59">
        <v>23807575</v>
      </c>
      <c r="H15" s="59">
        <v>10859746</v>
      </c>
      <c r="I15" s="59">
        <v>34667321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34667321</v>
      </c>
      <c r="W15" s="59">
        <v>50233938</v>
      </c>
      <c r="X15" s="59">
        <v>-15566617</v>
      </c>
      <c r="Y15" s="60">
        <v>-30.99</v>
      </c>
      <c r="Z15" s="61">
        <v>200935750</v>
      </c>
    </row>
    <row r="16" spans="1:26" ht="13.5">
      <c r="A16" s="68" t="s">
        <v>40</v>
      </c>
      <c r="B16" s="18">
        <v>0</v>
      </c>
      <c r="C16" s="18">
        <v>0</v>
      </c>
      <c r="D16" s="58">
        <v>20289500</v>
      </c>
      <c r="E16" s="59">
        <v>20289500</v>
      </c>
      <c r="F16" s="59">
        <v>0</v>
      </c>
      <c r="G16" s="59">
        <v>222770</v>
      </c>
      <c r="H16" s="59">
        <v>340818</v>
      </c>
      <c r="I16" s="59">
        <v>563588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563588</v>
      </c>
      <c r="W16" s="59">
        <v>5072375</v>
      </c>
      <c r="X16" s="59">
        <v>-4508787</v>
      </c>
      <c r="Y16" s="60">
        <v>-88.89</v>
      </c>
      <c r="Z16" s="61">
        <v>20289500</v>
      </c>
    </row>
    <row r="17" spans="1:26" ht="13.5">
      <c r="A17" s="57" t="s">
        <v>41</v>
      </c>
      <c r="B17" s="18">
        <v>0</v>
      </c>
      <c r="C17" s="18">
        <v>0</v>
      </c>
      <c r="D17" s="58">
        <v>135344811</v>
      </c>
      <c r="E17" s="59">
        <v>135344811</v>
      </c>
      <c r="F17" s="59">
        <v>0</v>
      </c>
      <c r="G17" s="59">
        <v>5541642</v>
      </c>
      <c r="H17" s="59">
        <v>2186615</v>
      </c>
      <c r="I17" s="59">
        <v>7728257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7728257</v>
      </c>
      <c r="W17" s="59">
        <v>33836203</v>
      </c>
      <c r="X17" s="59">
        <v>-26107946</v>
      </c>
      <c r="Y17" s="60">
        <v>-77.16</v>
      </c>
      <c r="Z17" s="61">
        <v>135344811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606875986</v>
      </c>
      <c r="E18" s="72">
        <f t="shared" si="1"/>
        <v>606875986</v>
      </c>
      <c r="F18" s="72">
        <f t="shared" si="1"/>
        <v>0</v>
      </c>
      <c r="G18" s="72">
        <f t="shared" si="1"/>
        <v>39198502</v>
      </c>
      <c r="H18" s="72">
        <f t="shared" si="1"/>
        <v>23694313</v>
      </c>
      <c r="I18" s="72">
        <f t="shared" si="1"/>
        <v>62892815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62892815</v>
      </c>
      <c r="W18" s="72">
        <f t="shared" si="1"/>
        <v>151718997</v>
      </c>
      <c r="X18" s="72">
        <f t="shared" si="1"/>
        <v>-88826182</v>
      </c>
      <c r="Y18" s="66">
        <f>+IF(W18&lt;&gt;0,(X18/W18)*100,0)</f>
        <v>-58.54651280089862</v>
      </c>
      <c r="Z18" s="73">
        <f t="shared" si="1"/>
        <v>606875986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-157532840</v>
      </c>
      <c r="E19" s="76">
        <f t="shared" si="2"/>
        <v>-157532840</v>
      </c>
      <c r="F19" s="76">
        <f t="shared" si="2"/>
        <v>0</v>
      </c>
      <c r="G19" s="76">
        <f t="shared" si="2"/>
        <v>-6552118</v>
      </c>
      <c r="H19" s="76">
        <f t="shared" si="2"/>
        <v>28341373</v>
      </c>
      <c r="I19" s="76">
        <f t="shared" si="2"/>
        <v>21789255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21789255</v>
      </c>
      <c r="W19" s="76">
        <f>IF(E10=E18,0,W10-W18)</f>
        <v>-39383210</v>
      </c>
      <c r="X19" s="76">
        <f t="shared" si="2"/>
        <v>61172465</v>
      </c>
      <c r="Y19" s="77">
        <f>+IF(W19&lt;&gt;0,(X19/W19)*100,0)</f>
        <v>-155.32625451302727</v>
      </c>
      <c r="Z19" s="78">
        <f t="shared" si="2"/>
        <v>-157532840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-157532840</v>
      </c>
      <c r="E22" s="87">
        <f t="shared" si="3"/>
        <v>-157532840</v>
      </c>
      <c r="F22" s="87">
        <f t="shared" si="3"/>
        <v>0</v>
      </c>
      <c r="G22" s="87">
        <f t="shared" si="3"/>
        <v>-6552118</v>
      </c>
      <c r="H22" s="87">
        <f t="shared" si="3"/>
        <v>28341373</v>
      </c>
      <c r="I22" s="87">
        <f t="shared" si="3"/>
        <v>21789255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21789255</v>
      </c>
      <c r="W22" s="87">
        <f t="shared" si="3"/>
        <v>-39383210</v>
      </c>
      <c r="X22" s="87">
        <f t="shared" si="3"/>
        <v>61172465</v>
      </c>
      <c r="Y22" s="88">
        <f>+IF(W22&lt;&gt;0,(X22/W22)*100,0)</f>
        <v>-155.32625451302727</v>
      </c>
      <c r="Z22" s="89">
        <f t="shared" si="3"/>
        <v>-157532840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-157532840</v>
      </c>
      <c r="E24" s="76">
        <f t="shared" si="4"/>
        <v>-157532840</v>
      </c>
      <c r="F24" s="76">
        <f t="shared" si="4"/>
        <v>0</v>
      </c>
      <c r="G24" s="76">
        <f t="shared" si="4"/>
        <v>-6552118</v>
      </c>
      <c r="H24" s="76">
        <f t="shared" si="4"/>
        <v>28341373</v>
      </c>
      <c r="I24" s="76">
        <f t="shared" si="4"/>
        <v>21789255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21789255</v>
      </c>
      <c r="W24" s="76">
        <f t="shared" si="4"/>
        <v>-39383210</v>
      </c>
      <c r="X24" s="76">
        <f t="shared" si="4"/>
        <v>61172465</v>
      </c>
      <c r="Y24" s="77">
        <f>+IF(W24&lt;&gt;0,(X24/W24)*100,0)</f>
        <v>-155.32625451302727</v>
      </c>
      <c r="Z24" s="78">
        <f t="shared" si="4"/>
        <v>-157532840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43308000</v>
      </c>
      <c r="E27" s="99">
        <v>43308000</v>
      </c>
      <c r="F27" s="99">
        <v>2965272</v>
      </c>
      <c r="G27" s="99">
        <v>3483307</v>
      </c>
      <c r="H27" s="99">
        <v>3737398</v>
      </c>
      <c r="I27" s="99">
        <v>10185977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10185977</v>
      </c>
      <c r="W27" s="99">
        <v>10827000</v>
      </c>
      <c r="X27" s="99">
        <v>-641023</v>
      </c>
      <c r="Y27" s="100">
        <v>-5.92</v>
      </c>
      <c r="Z27" s="101">
        <v>43308000</v>
      </c>
    </row>
    <row r="28" spans="1:26" ht="13.5">
      <c r="A28" s="102" t="s">
        <v>44</v>
      </c>
      <c r="B28" s="18">
        <v>0</v>
      </c>
      <c r="C28" s="18">
        <v>0</v>
      </c>
      <c r="D28" s="58">
        <v>42508000</v>
      </c>
      <c r="E28" s="59">
        <v>42508000</v>
      </c>
      <c r="F28" s="59">
        <v>2965272</v>
      </c>
      <c r="G28" s="59">
        <v>3483307</v>
      </c>
      <c r="H28" s="59">
        <v>3203861</v>
      </c>
      <c r="I28" s="59">
        <v>9652440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9652440</v>
      </c>
      <c r="W28" s="59">
        <v>10627000</v>
      </c>
      <c r="X28" s="59">
        <v>-974560</v>
      </c>
      <c r="Y28" s="60">
        <v>-9.17</v>
      </c>
      <c r="Z28" s="61">
        <v>42508000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800000</v>
      </c>
      <c r="E31" s="59">
        <v>800000</v>
      </c>
      <c r="F31" s="59">
        <v>0</v>
      </c>
      <c r="G31" s="59">
        <v>0</v>
      </c>
      <c r="H31" s="59">
        <v>533537</v>
      </c>
      <c r="I31" s="59">
        <v>533537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533537</v>
      </c>
      <c r="W31" s="59">
        <v>200000</v>
      </c>
      <c r="X31" s="59">
        <v>333537</v>
      </c>
      <c r="Y31" s="60">
        <v>166.77</v>
      </c>
      <c r="Z31" s="61">
        <v>800000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43308000</v>
      </c>
      <c r="E32" s="99">
        <f t="shared" si="5"/>
        <v>43308000</v>
      </c>
      <c r="F32" s="99">
        <f t="shared" si="5"/>
        <v>2965272</v>
      </c>
      <c r="G32" s="99">
        <f t="shared" si="5"/>
        <v>3483307</v>
      </c>
      <c r="H32" s="99">
        <f t="shared" si="5"/>
        <v>3737398</v>
      </c>
      <c r="I32" s="99">
        <f t="shared" si="5"/>
        <v>10185977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10185977</v>
      </c>
      <c r="W32" s="99">
        <f t="shared" si="5"/>
        <v>10827000</v>
      </c>
      <c r="X32" s="99">
        <f t="shared" si="5"/>
        <v>-641023</v>
      </c>
      <c r="Y32" s="100">
        <f>+IF(W32&lt;&gt;0,(X32/W32)*100,0)</f>
        <v>-5.920596656506881</v>
      </c>
      <c r="Z32" s="101">
        <f t="shared" si="5"/>
        <v>43308000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97193000</v>
      </c>
      <c r="E35" s="59">
        <v>97193000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24298250</v>
      </c>
      <c r="X35" s="59">
        <v>-24298250</v>
      </c>
      <c r="Y35" s="60">
        <v>-100</v>
      </c>
      <c r="Z35" s="61">
        <v>97193000</v>
      </c>
    </row>
    <row r="36" spans="1:26" ht="13.5">
      <c r="A36" s="57" t="s">
        <v>53</v>
      </c>
      <c r="B36" s="18">
        <v>0</v>
      </c>
      <c r="C36" s="18">
        <v>0</v>
      </c>
      <c r="D36" s="58">
        <v>1885866000</v>
      </c>
      <c r="E36" s="59">
        <v>1885866000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471466500</v>
      </c>
      <c r="X36" s="59">
        <v>-471466500</v>
      </c>
      <c r="Y36" s="60">
        <v>-100</v>
      </c>
      <c r="Z36" s="61">
        <v>1885866000</v>
      </c>
    </row>
    <row r="37" spans="1:26" ht="13.5">
      <c r="A37" s="57" t="s">
        <v>54</v>
      </c>
      <c r="B37" s="18">
        <v>0</v>
      </c>
      <c r="C37" s="18">
        <v>0</v>
      </c>
      <c r="D37" s="58">
        <v>164782000</v>
      </c>
      <c r="E37" s="59">
        <v>164782000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41195500</v>
      </c>
      <c r="X37" s="59">
        <v>-41195500</v>
      </c>
      <c r="Y37" s="60">
        <v>-100</v>
      </c>
      <c r="Z37" s="61">
        <v>164782000</v>
      </c>
    </row>
    <row r="38" spans="1:26" ht="13.5">
      <c r="A38" s="57" t="s">
        <v>55</v>
      </c>
      <c r="B38" s="18">
        <v>0</v>
      </c>
      <c r="C38" s="18">
        <v>0</v>
      </c>
      <c r="D38" s="58">
        <v>32309000</v>
      </c>
      <c r="E38" s="59">
        <v>32309000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8077250</v>
      </c>
      <c r="X38" s="59">
        <v>-8077250</v>
      </c>
      <c r="Y38" s="60">
        <v>-100</v>
      </c>
      <c r="Z38" s="61">
        <v>32309000</v>
      </c>
    </row>
    <row r="39" spans="1:26" ht="13.5">
      <c r="A39" s="57" t="s">
        <v>56</v>
      </c>
      <c r="B39" s="18">
        <v>0</v>
      </c>
      <c r="C39" s="18">
        <v>0</v>
      </c>
      <c r="D39" s="58">
        <v>1785968000</v>
      </c>
      <c r="E39" s="59">
        <v>1785968000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446492000</v>
      </c>
      <c r="X39" s="59">
        <v>-446492000</v>
      </c>
      <c r="Y39" s="60">
        <v>-100</v>
      </c>
      <c r="Z39" s="61">
        <v>1785968000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31126000</v>
      </c>
      <c r="E42" s="59">
        <v>31126000</v>
      </c>
      <c r="F42" s="59">
        <v>21381848</v>
      </c>
      <c r="G42" s="59">
        <v>-17221531</v>
      </c>
      <c r="H42" s="59">
        <v>2892994</v>
      </c>
      <c r="I42" s="59">
        <v>7053311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7053311</v>
      </c>
      <c r="W42" s="59">
        <v>38481000</v>
      </c>
      <c r="X42" s="59">
        <v>-31427689</v>
      </c>
      <c r="Y42" s="60">
        <v>-81.67</v>
      </c>
      <c r="Z42" s="61">
        <v>31126000</v>
      </c>
    </row>
    <row r="43" spans="1:26" ht="13.5">
      <c r="A43" s="57" t="s">
        <v>59</v>
      </c>
      <c r="B43" s="18">
        <v>0</v>
      </c>
      <c r="C43" s="18">
        <v>0</v>
      </c>
      <c r="D43" s="58">
        <v>-43308000</v>
      </c>
      <c r="E43" s="59">
        <v>-43308000</v>
      </c>
      <c r="F43" s="59">
        <v>-2965272</v>
      </c>
      <c r="G43" s="59">
        <v>-3460475</v>
      </c>
      <c r="H43" s="59">
        <v>-3737399</v>
      </c>
      <c r="I43" s="59">
        <v>-10163146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-10163146</v>
      </c>
      <c r="W43" s="59">
        <v>-10827000</v>
      </c>
      <c r="X43" s="59">
        <v>663854</v>
      </c>
      <c r="Y43" s="60">
        <v>-6.13</v>
      </c>
      <c r="Z43" s="61">
        <v>-43308000</v>
      </c>
    </row>
    <row r="44" spans="1:26" ht="13.5">
      <c r="A44" s="57" t="s">
        <v>60</v>
      </c>
      <c r="B44" s="18">
        <v>0</v>
      </c>
      <c r="C44" s="18">
        <v>0</v>
      </c>
      <c r="D44" s="58">
        <v>-1000000</v>
      </c>
      <c r="E44" s="59">
        <v>-1000000</v>
      </c>
      <c r="F44" s="59">
        <v>0</v>
      </c>
      <c r="G44" s="59">
        <v>0</v>
      </c>
      <c r="H44" s="59">
        <v>-584631</v>
      </c>
      <c r="I44" s="59">
        <v>-584631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-584631</v>
      </c>
      <c r="W44" s="59">
        <v>-500000</v>
      </c>
      <c r="X44" s="59">
        <v>-84631</v>
      </c>
      <c r="Y44" s="60">
        <v>16.93</v>
      </c>
      <c r="Z44" s="61">
        <v>-1000000</v>
      </c>
    </row>
    <row r="45" spans="1:26" ht="13.5">
      <c r="A45" s="69" t="s">
        <v>61</v>
      </c>
      <c r="B45" s="21">
        <v>0</v>
      </c>
      <c r="C45" s="21">
        <v>0</v>
      </c>
      <c r="D45" s="98">
        <v>23526000</v>
      </c>
      <c r="E45" s="99">
        <v>23526000</v>
      </c>
      <c r="F45" s="99">
        <v>45225788</v>
      </c>
      <c r="G45" s="99">
        <v>24543782</v>
      </c>
      <c r="H45" s="99">
        <v>23114746</v>
      </c>
      <c r="I45" s="99">
        <v>23114746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23114746</v>
      </c>
      <c r="W45" s="99">
        <v>63862000</v>
      </c>
      <c r="X45" s="99">
        <v>-40747254</v>
      </c>
      <c r="Y45" s="100">
        <v>-63.81</v>
      </c>
      <c r="Z45" s="101">
        <v>23526000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21451063</v>
      </c>
      <c r="C49" s="51">
        <v>0</v>
      </c>
      <c r="D49" s="128">
        <v>15239480</v>
      </c>
      <c r="E49" s="53">
        <v>11543361</v>
      </c>
      <c r="F49" s="53">
        <v>0</v>
      </c>
      <c r="G49" s="53">
        <v>0</v>
      </c>
      <c r="H49" s="53">
        <v>0</v>
      </c>
      <c r="I49" s="53">
        <v>18636297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8186621</v>
      </c>
      <c r="W49" s="53">
        <v>274337264</v>
      </c>
      <c r="X49" s="53">
        <v>0</v>
      </c>
      <c r="Y49" s="53">
        <v>0</v>
      </c>
      <c r="Z49" s="129">
        <v>349394086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36419479</v>
      </c>
      <c r="C51" s="51">
        <v>0</v>
      </c>
      <c r="D51" s="128">
        <v>30044746</v>
      </c>
      <c r="E51" s="53">
        <v>28984315</v>
      </c>
      <c r="F51" s="53">
        <v>0</v>
      </c>
      <c r="G51" s="53">
        <v>0</v>
      </c>
      <c r="H51" s="53">
        <v>0</v>
      </c>
      <c r="I51" s="53">
        <v>131670726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227119266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80.29608526473598</v>
      </c>
      <c r="E58" s="7">
        <f t="shared" si="6"/>
        <v>80.29608526473598</v>
      </c>
      <c r="F58" s="7">
        <f t="shared" si="6"/>
        <v>0</v>
      </c>
      <c r="G58" s="7">
        <f t="shared" si="6"/>
        <v>67.93597999849703</v>
      </c>
      <c r="H58" s="7">
        <f t="shared" si="6"/>
        <v>108.07166641793735</v>
      </c>
      <c r="I58" s="7">
        <f t="shared" si="6"/>
        <v>114.12982125976086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114.12982125976086</v>
      </c>
      <c r="W58" s="7">
        <f t="shared" si="6"/>
        <v>80.29608478879618</v>
      </c>
      <c r="X58" s="7">
        <f t="shared" si="6"/>
        <v>0</v>
      </c>
      <c r="Y58" s="7">
        <f t="shared" si="6"/>
        <v>0</v>
      </c>
      <c r="Z58" s="8">
        <f t="shared" si="6"/>
        <v>80.29608526473598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72.9952858407715</v>
      </c>
      <c r="E59" s="10">
        <f t="shared" si="7"/>
        <v>72.9952858407715</v>
      </c>
      <c r="F59" s="10">
        <f t="shared" si="7"/>
        <v>0</v>
      </c>
      <c r="G59" s="10">
        <f t="shared" si="7"/>
        <v>58.58283107998046</v>
      </c>
      <c r="H59" s="10">
        <f t="shared" si="7"/>
        <v>45.85298547229264</v>
      </c>
      <c r="I59" s="10">
        <f t="shared" si="7"/>
        <v>64.69487018699948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64.69487018699948</v>
      </c>
      <c r="W59" s="10">
        <f t="shared" si="7"/>
        <v>72.9952858407715</v>
      </c>
      <c r="X59" s="10">
        <f t="shared" si="7"/>
        <v>0</v>
      </c>
      <c r="Y59" s="10">
        <f t="shared" si="7"/>
        <v>0</v>
      </c>
      <c r="Z59" s="11">
        <f t="shared" si="7"/>
        <v>72.9952858407715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81.79190781167569</v>
      </c>
      <c r="E60" s="13">
        <f t="shared" si="7"/>
        <v>81.79190781167569</v>
      </c>
      <c r="F60" s="13">
        <f t="shared" si="7"/>
        <v>0</v>
      </c>
      <c r="G60" s="13">
        <f t="shared" si="7"/>
        <v>71.66891985283837</v>
      </c>
      <c r="H60" s="13">
        <f t="shared" si="7"/>
        <v>138.20835134237933</v>
      </c>
      <c r="I60" s="13">
        <f t="shared" si="7"/>
        <v>129.37000608271336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129.37000608271336</v>
      </c>
      <c r="W60" s="13">
        <f t="shared" si="7"/>
        <v>81.79190781167569</v>
      </c>
      <c r="X60" s="13">
        <f t="shared" si="7"/>
        <v>0</v>
      </c>
      <c r="Y60" s="13">
        <f t="shared" si="7"/>
        <v>0</v>
      </c>
      <c r="Z60" s="14">
        <f t="shared" si="7"/>
        <v>81.79190781167569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84.79923334930523</v>
      </c>
      <c r="E61" s="13">
        <f t="shared" si="7"/>
        <v>84.79923334930523</v>
      </c>
      <c r="F61" s="13">
        <f t="shared" si="7"/>
        <v>0</v>
      </c>
      <c r="G61" s="13">
        <f t="shared" si="7"/>
        <v>84.1690817469921</v>
      </c>
      <c r="H61" s="13">
        <f t="shared" si="7"/>
        <v>147.19736554831633</v>
      </c>
      <c r="I61" s="13">
        <f t="shared" si="7"/>
        <v>149.61230843351314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149.61230843351314</v>
      </c>
      <c r="W61" s="13">
        <f t="shared" si="7"/>
        <v>84.79923334930523</v>
      </c>
      <c r="X61" s="13">
        <f t="shared" si="7"/>
        <v>0</v>
      </c>
      <c r="Y61" s="13">
        <f t="shared" si="7"/>
        <v>0</v>
      </c>
      <c r="Z61" s="14">
        <f t="shared" si="7"/>
        <v>84.79923334930523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72.99158715171774</v>
      </c>
      <c r="E62" s="13">
        <f t="shared" si="7"/>
        <v>72.99158715171774</v>
      </c>
      <c r="F62" s="13">
        <f t="shared" si="7"/>
        <v>0</v>
      </c>
      <c r="G62" s="13">
        <f t="shared" si="7"/>
        <v>36.71273933928308</v>
      </c>
      <c r="H62" s="13">
        <f t="shared" si="7"/>
        <v>-671.6886488666512</v>
      </c>
      <c r="I62" s="13">
        <f t="shared" si="7"/>
        <v>86.87652012412666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86.87652012412666</v>
      </c>
      <c r="W62" s="13">
        <f t="shared" si="7"/>
        <v>72.99158715171774</v>
      </c>
      <c r="X62" s="13">
        <f t="shared" si="7"/>
        <v>0</v>
      </c>
      <c r="Y62" s="13">
        <f t="shared" si="7"/>
        <v>0</v>
      </c>
      <c r="Z62" s="14">
        <f t="shared" si="7"/>
        <v>72.99158715171774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72.98274883799361</v>
      </c>
      <c r="E63" s="13">
        <f t="shared" si="7"/>
        <v>72.98274883799361</v>
      </c>
      <c r="F63" s="13">
        <f t="shared" si="7"/>
        <v>0</v>
      </c>
      <c r="G63" s="13">
        <f t="shared" si="7"/>
        <v>42.905595516745166</v>
      </c>
      <c r="H63" s="13">
        <f t="shared" si="7"/>
        <v>30.18456504471878</v>
      </c>
      <c r="I63" s="13">
        <f t="shared" si="7"/>
        <v>46.8513405207299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46.8513405207299</v>
      </c>
      <c r="W63" s="13">
        <f t="shared" si="7"/>
        <v>72.98275202216497</v>
      </c>
      <c r="X63" s="13">
        <f t="shared" si="7"/>
        <v>0</v>
      </c>
      <c r="Y63" s="13">
        <f t="shared" si="7"/>
        <v>0</v>
      </c>
      <c r="Z63" s="14">
        <f t="shared" si="7"/>
        <v>72.98274883799361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73.0263153350888</v>
      </c>
      <c r="E64" s="13">
        <f t="shared" si="7"/>
        <v>73.0263153350888</v>
      </c>
      <c r="F64" s="13">
        <f t="shared" si="7"/>
        <v>0</v>
      </c>
      <c r="G64" s="13">
        <f t="shared" si="7"/>
        <v>45.39516048498455</v>
      </c>
      <c r="H64" s="13">
        <f t="shared" si="7"/>
        <v>149.71707058065005</v>
      </c>
      <c r="I64" s="13">
        <f t="shared" si="7"/>
        <v>85.29896707580437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85.29896707580437</v>
      </c>
      <c r="W64" s="13">
        <f t="shared" si="7"/>
        <v>73.02630973100902</v>
      </c>
      <c r="X64" s="13">
        <f t="shared" si="7"/>
        <v>0</v>
      </c>
      <c r="Y64" s="13">
        <f t="shared" si="7"/>
        <v>0</v>
      </c>
      <c r="Z64" s="14">
        <f t="shared" si="7"/>
        <v>73.0263153350888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72.99364680648304</v>
      </c>
      <c r="E66" s="16">
        <f t="shared" si="7"/>
        <v>72.99364680648304</v>
      </c>
      <c r="F66" s="16">
        <f t="shared" si="7"/>
        <v>0</v>
      </c>
      <c r="G66" s="16">
        <f t="shared" si="7"/>
        <v>18.216350266198692</v>
      </c>
      <c r="H66" s="16">
        <f t="shared" si="7"/>
        <v>11.51619286487895</v>
      </c>
      <c r="I66" s="16">
        <f t="shared" si="7"/>
        <v>19.585723492923574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19.585723492923574</v>
      </c>
      <c r="W66" s="16">
        <f t="shared" si="7"/>
        <v>72.99363743926821</v>
      </c>
      <c r="X66" s="16">
        <f t="shared" si="7"/>
        <v>0</v>
      </c>
      <c r="Y66" s="16">
        <f t="shared" si="7"/>
        <v>0</v>
      </c>
      <c r="Z66" s="17">
        <f t="shared" si="7"/>
        <v>72.99364680648304</v>
      </c>
    </row>
    <row r="67" spans="1:26" ht="13.5" hidden="1">
      <c r="A67" s="40" t="s">
        <v>110</v>
      </c>
      <c r="B67" s="23"/>
      <c r="C67" s="23"/>
      <c r="D67" s="24">
        <v>337421182</v>
      </c>
      <c r="E67" s="25">
        <v>337421182</v>
      </c>
      <c r="F67" s="25"/>
      <c r="G67" s="25">
        <v>30805685</v>
      </c>
      <c r="H67" s="25">
        <v>14949317</v>
      </c>
      <c r="I67" s="25">
        <v>45755002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45755002</v>
      </c>
      <c r="W67" s="25">
        <v>84355296</v>
      </c>
      <c r="X67" s="25"/>
      <c r="Y67" s="24"/>
      <c r="Z67" s="26">
        <v>337421182</v>
      </c>
    </row>
    <row r="68" spans="1:26" ht="13.5" hidden="1">
      <c r="A68" s="36" t="s">
        <v>31</v>
      </c>
      <c r="B68" s="18"/>
      <c r="C68" s="18"/>
      <c r="D68" s="19">
        <v>41789000</v>
      </c>
      <c r="E68" s="20">
        <v>41789000</v>
      </c>
      <c r="F68" s="20"/>
      <c r="G68" s="20">
        <v>3100195</v>
      </c>
      <c r="H68" s="20">
        <v>3025116</v>
      </c>
      <c r="I68" s="20">
        <v>6125311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6125311</v>
      </c>
      <c r="W68" s="20">
        <v>10447250</v>
      </c>
      <c r="X68" s="20"/>
      <c r="Y68" s="19"/>
      <c r="Z68" s="22">
        <v>41789000</v>
      </c>
    </row>
    <row r="69" spans="1:26" ht="13.5" hidden="1">
      <c r="A69" s="37" t="s">
        <v>32</v>
      </c>
      <c r="B69" s="18"/>
      <c r="C69" s="18"/>
      <c r="D69" s="19">
        <v>280047264</v>
      </c>
      <c r="E69" s="20">
        <v>280047264</v>
      </c>
      <c r="F69" s="20"/>
      <c r="G69" s="20">
        <v>26313109</v>
      </c>
      <c r="H69" s="20">
        <v>10573390</v>
      </c>
      <c r="I69" s="20">
        <v>36886499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36886499</v>
      </c>
      <c r="W69" s="20">
        <v>70011816</v>
      </c>
      <c r="X69" s="20"/>
      <c r="Y69" s="19"/>
      <c r="Z69" s="22">
        <v>280047264</v>
      </c>
    </row>
    <row r="70" spans="1:26" ht="13.5" hidden="1">
      <c r="A70" s="38" t="s">
        <v>104</v>
      </c>
      <c r="B70" s="18"/>
      <c r="C70" s="18"/>
      <c r="D70" s="19">
        <v>208700000</v>
      </c>
      <c r="E70" s="20">
        <v>208700000</v>
      </c>
      <c r="F70" s="20"/>
      <c r="G70" s="20">
        <v>18922421</v>
      </c>
      <c r="H70" s="20">
        <v>8542195</v>
      </c>
      <c r="I70" s="20">
        <v>27464616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27464616</v>
      </c>
      <c r="W70" s="20">
        <v>52175000</v>
      </c>
      <c r="X70" s="20"/>
      <c r="Y70" s="19"/>
      <c r="Z70" s="22">
        <v>208700000</v>
      </c>
    </row>
    <row r="71" spans="1:26" ht="13.5" hidden="1">
      <c r="A71" s="38" t="s">
        <v>105</v>
      </c>
      <c r="B71" s="18"/>
      <c r="C71" s="18"/>
      <c r="D71" s="19">
        <v>35395860</v>
      </c>
      <c r="E71" s="20">
        <v>35395860</v>
      </c>
      <c r="F71" s="20"/>
      <c r="G71" s="20">
        <v>4334746</v>
      </c>
      <c r="H71" s="20">
        <v>-158689</v>
      </c>
      <c r="I71" s="20">
        <v>4176057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4176057</v>
      </c>
      <c r="W71" s="20">
        <v>8848965</v>
      </c>
      <c r="X71" s="20"/>
      <c r="Y71" s="19"/>
      <c r="Z71" s="22">
        <v>35395860</v>
      </c>
    </row>
    <row r="72" spans="1:26" ht="13.5" hidden="1">
      <c r="A72" s="38" t="s">
        <v>106</v>
      </c>
      <c r="B72" s="18"/>
      <c r="C72" s="18"/>
      <c r="D72" s="19">
        <v>22920485</v>
      </c>
      <c r="E72" s="20">
        <v>22920485</v>
      </c>
      <c r="F72" s="20"/>
      <c r="G72" s="20">
        <v>1894338</v>
      </c>
      <c r="H72" s="20">
        <v>1917427</v>
      </c>
      <c r="I72" s="20">
        <v>3811765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3811765</v>
      </c>
      <c r="W72" s="20">
        <v>5730121</v>
      </c>
      <c r="X72" s="20"/>
      <c r="Y72" s="19"/>
      <c r="Z72" s="22">
        <v>22920485</v>
      </c>
    </row>
    <row r="73" spans="1:26" ht="13.5" hidden="1">
      <c r="A73" s="38" t="s">
        <v>107</v>
      </c>
      <c r="B73" s="18"/>
      <c r="C73" s="18"/>
      <c r="D73" s="19">
        <v>13030919</v>
      </c>
      <c r="E73" s="20">
        <v>13030919</v>
      </c>
      <c r="F73" s="20"/>
      <c r="G73" s="20">
        <v>1161604</v>
      </c>
      <c r="H73" s="20">
        <v>263670</v>
      </c>
      <c r="I73" s="20">
        <v>1425274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1425274</v>
      </c>
      <c r="W73" s="20">
        <v>3257730</v>
      </c>
      <c r="X73" s="20"/>
      <c r="Y73" s="19"/>
      <c r="Z73" s="22">
        <v>13030919</v>
      </c>
    </row>
    <row r="74" spans="1:26" ht="13.5" hidden="1">
      <c r="A74" s="38" t="s">
        <v>108</v>
      </c>
      <c r="B74" s="18"/>
      <c r="C74" s="18"/>
      <c r="D74" s="19"/>
      <c r="E74" s="20"/>
      <c r="F74" s="20"/>
      <c r="G74" s="20"/>
      <c r="H74" s="20">
        <v>8787</v>
      </c>
      <c r="I74" s="20">
        <v>8787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8787</v>
      </c>
      <c r="W74" s="20"/>
      <c r="X74" s="20"/>
      <c r="Y74" s="19"/>
      <c r="Z74" s="22"/>
    </row>
    <row r="75" spans="1:26" ht="13.5" hidden="1">
      <c r="A75" s="39" t="s">
        <v>109</v>
      </c>
      <c r="B75" s="27"/>
      <c r="C75" s="27"/>
      <c r="D75" s="28">
        <v>15584918</v>
      </c>
      <c r="E75" s="29">
        <v>15584918</v>
      </c>
      <c r="F75" s="29"/>
      <c r="G75" s="29">
        <v>1392381</v>
      </c>
      <c r="H75" s="29">
        <v>1350811</v>
      </c>
      <c r="I75" s="29">
        <v>2743192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2743192</v>
      </c>
      <c r="W75" s="29">
        <v>3896230</v>
      </c>
      <c r="X75" s="29"/>
      <c r="Y75" s="28"/>
      <c r="Z75" s="30">
        <v>15584918</v>
      </c>
    </row>
    <row r="76" spans="1:26" ht="13.5" hidden="1">
      <c r="A76" s="41" t="s">
        <v>111</v>
      </c>
      <c r="B76" s="31"/>
      <c r="C76" s="31"/>
      <c r="D76" s="32">
        <v>270936000</v>
      </c>
      <c r="E76" s="33">
        <v>270936000</v>
      </c>
      <c r="F76" s="33">
        <v>15135982</v>
      </c>
      <c r="G76" s="33">
        <v>20928144</v>
      </c>
      <c r="H76" s="33">
        <v>16155976</v>
      </c>
      <c r="I76" s="33">
        <v>52220102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52220102</v>
      </c>
      <c r="W76" s="33">
        <v>67734000</v>
      </c>
      <c r="X76" s="33"/>
      <c r="Y76" s="32"/>
      <c r="Z76" s="34">
        <v>270936000</v>
      </c>
    </row>
    <row r="77" spans="1:26" ht="13.5" hidden="1">
      <c r="A77" s="36" t="s">
        <v>31</v>
      </c>
      <c r="B77" s="18"/>
      <c r="C77" s="18"/>
      <c r="D77" s="19">
        <v>30504000</v>
      </c>
      <c r="E77" s="20">
        <v>30504000</v>
      </c>
      <c r="F77" s="20">
        <v>759474</v>
      </c>
      <c r="G77" s="20">
        <v>1816182</v>
      </c>
      <c r="H77" s="20">
        <v>1387106</v>
      </c>
      <c r="I77" s="20">
        <v>3962762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3962762</v>
      </c>
      <c r="W77" s="20">
        <v>7626000</v>
      </c>
      <c r="X77" s="20"/>
      <c r="Y77" s="19"/>
      <c r="Z77" s="22">
        <v>30504000</v>
      </c>
    </row>
    <row r="78" spans="1:26" ht="13.5" hidden="1">
      <c r="A78" s="37" t="s">
        <v>32</v>
      </c>
      <c r="B78" s="18"/>
      <c r="C78" s="18"/>
      <c r="D78" s="19">
        <v>229056000</v>
      </c>
      <c r="E78" s="20">
        <v>229056000</v>
      </c>
      <c r="F78" s="20">
        <v>14248437</v>
      </c>
      <c r="G78" s="20">
        <v>18858321</v>
      </c>
      <c r="H78" s="20">
        <v>14613308</v>
      </c>
      <c r="I78" s="20">
        <v>47720066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47720066</v>
      </c>
      <c r="W78" s="20">
        <v>57264000</v>
      </c>
      <c r="X78" s="20"/>
      <c r="Y78" s="19"/>
      <c r="Z78" s="22">
        <v>229056000</v>
      </c>
    </row>
    <row r="79" spans="1:26" ht="13.5" hidden="1">
      <c r="A79" s="38" t="s">
        <v>104</v>
      </c>
      <c r="B79" s="18"/>
      <c r="C79" s="18"/>
      <c r="D79" s="19">
        <v>176976000</v>
      </c>
      <c r="E79" s="20">
        <v>176976000</v>
      </c>
      <c r="F79" s="20">
        <v>12589732</v>
      </c>
      <c r="G79" s="20">
        <v>15926828</v>
      </c>
      <c r="H79" s="20">
        <v>12573886</v>
      </c>
      <c r="I79" s="20">
        <v>41090446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41090446</v>
      </c>
      <c r="W79" s="20">
        <v>44244000</v>
      </c>
      <c r="X79" s="20"/>
      <c r="Y79" s="19"/>
      <c r="Z79" s="22">
        <v>176976000</v>
      </c>
    </row>
    <row r="80" spans="1:26" ht="13.5" hidden="1">
      <c r="A80" s="38" t="s">
        <v>105</v>
      </c>
      <c r="B80" s="18"/>
      <c r="C80" s="18"/>
      <c r="D80" s="19">
        <v>25836000</v>
      </c>
      <c r="E80" s="20">
        <v>25836000</v>
      </c>
      <c r="F80" s="20">
        <v>970713</v>
      </c>
      <c r="G80" s="20">
        <v>1591404</v>
      </c>
      <c r="H80" s="20">
        <v>1065896</v>
      </c>
      <c r="I80" s="20">
        <v>3628013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3628013</v>
      </c>
      <c r="W80" s="20">
        <v>6459000</v>
      </c>
      <c r="X80" s="20"/>
      <c r="Y80" s="19"/>
      <c r="Z80" s="22">
        <v>25836000</v>
      </c>
    </row>
    <row r="81" spans="1:26" ht="13.5" hidden="1">
      <c r="A81" s="38" t="s">
        <v>106</v>
      </c>
      <c r="B81" s="18"/>
      <c r="C81" s="18"/>
      <c r="D81" s="19">
        <v>16728000</v>
      </c>
      <c r="E81" s="20">
        <v>16728000</v>
      </c>
      <c r="F81" s="20">
        <v>394319</v>
      </c>
      <c r="G81" s="20">
        <v>812777</v>
      </c>
      <c r="H81" s="20">
        <v>578767</v>
      </c>
      <c r="I81" s="20">
        <v>1785863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1785863</v>
      </c>
      <c r="W81" s="20">
        <v>4182000</v>
      </c>
      <c r="X81" s="20"/>
      <c r="Y81" s="19"/>
      <c r="Z81" s="22">
        <v>16728000</v>
      </c>
    </row>
    <row r="82" spans="1:26" ht="13.5" hidden="1">
      <c r="A82" s="38" t="s">
        <v>107</v>
      </c>
      <c r="B82" s="18"/>
      <c r="C82" s="18"/>
      <c r="D82" s="19">
        <v>9516000</v>
      </c>
      <c r="E82" s="20">
        <v>9516000</v>
      </c>
      <c r="F82" s="20">
        <v>293673</v>
      </c>
      <c r="G82" s="20">
        <v>527312</v>
      </c>
      <c r="H82" s="20">
        <v>394759</v>
      </c>
      <c r="I82" s="20">
        <v>1215744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1215744</v>
      </c>
      <c r="W82" s="20">
        <v>2379000</v>
      </c>
      <c r="X82" s="20"/>
      <c r="Y82" s="19"/>
      <c r="Z82" s="22">
        <v>9516000</v>
      </c>
    </row>
    <row r="83" spans="1:26" ht="13.5" hidden="1">
      <c r="A83" s="38" t="s">
        <v>108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109</v>
      </c>
      <c r="B84" s="27"/>
      <c r="C84" s="27"/>
      <c r="D84" s="28">
        <v>11376000</v>
      </c>
      <c r="E84" s="29">
        <v>11376000</v>
      </c>
      <c r="F84" s="29">
        <v>128071</v>
      </c>
      <c r="G84" s="29">
        <v>253641</v>
      </c>
      <c r="H84" s="29">
        <v>155562</v>
      </c>
      <c r="I84" s="29">
        <v>537274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537274</v>
      </c>
      <c r="W84" s="29">
        <v>2844000</v>
      </c>
      <c r="X84" s="29"/>
      <c r="Y84" s="28"/>
      <c r="Z84" s="30">
        <v>11376000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13393495</v>
      </c>
      <c r="C5" s="18">
        <v>0</v>
      </c>
      <c r="D5" s="58">
        <v>12552219</v>
      </c>
      <c r="E5" s="59">
        <v>12552219</v>
      </c>
      <c r="F5" s="59">
        <v>1383020</v>
      </c>
      <c r="G5" s="59">
        <v>1497034</v>
      </c>
      <c r="H5" s="59">
        <v>1292129</v>
      </c>
      <c r="I5" s="59">
        <v>4172183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4172183</v>
      </c>
      <c r="W5" s="59">
        <v>3138055</v>
      </c>
      <c r="X5" s="59">
        <v>1034128</v>
      </c>
      <c r="Y5" s="60">
        <v>32.95</v>
      </c>
      <c r="Z5" s="61">
        <v>12552219</v>
      </c>
    </row>
    <row r="6" spans="1:26" ht="13.5">
      <c r="A6" s="57" t="s">
        <v>32</v>
      </c>
      <c r="B6" s="18">
        <v>70679343</v>
      </c>
      <c r="C6" s="18">
        <v>0</v>
      </c>
      <c r="D6" s="58">
        <v>74871000</v>
      </c>
      <c r="E6" s="59">
        <v>74871000</v>
      </c>
      <c r="F6" s="59">
        <v>7314303</v>
      </c>
      <c r="G6" s="59">
        <v>6379721</v>
      </c>
      <c r="H6" s="59">
        <v>9764406</v>
      </c>
      <c r="I6" s="59">
        <v>23458430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23458430</v>
      </c>
      <c r="W6" s="59">
        <v>18717750</v>
      </c>
      <c r="X6" s="59">
        <v>4740680</v>
      </c>
      <c r="Y6" s="60">
        <v>25.33</v>
      </c>
      <c r="Z6" s="61">
        <v>74871000</v>
      </c>
    </row>
    <row r="7" spans="1:26" ht="13.5">
      <c r="A7" s="57" t="s">
        <v>33</v>
      </c>
      <c r="B7" s="18">
        <v>246976</v>
      </c>
      <c r="C7" s="18">
        <v>0</v>
      </c>
      <c r="D7" s="58">
        <v>72000</v>
      </c>
      <c r="E7" s="59">
        <v>72000</v>
      </c>
      <c r="F7" s="59">
        <v>0</v>
      </c>
      <c r="G7" s="59">
        <v>7855</v>
      </c>
      <c r="H7" s="59">
        <v>0</v>
      </c>
      <c r="I7" s="59">
        <v>7855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7855</v>
      </c>
      <c r="W7" s="59">
        <v>18000</v>
      </c>
      <c r="X7" s="59">
        <v>-10145</v>
      </c>
      <c r="Y7" s="60">
        <v>-56.36</v>
      </c>
      <c r="Z7" s="61">
        <v>72000</v>
      </c>
    </row>
    <row r="8" spans="1:26" ht="13.5">
      <c r="A8" s="57" t="s">
        <v>34</v>
      </c>
      <c r="B8" s="18">
        <v>47978009</v>
      </c>
      <c r="C8" s="18">
        <v>0</v>
      </c>
      <c r="D8" s="58">
        <v>49499000</v>
      </c>
      <c r="E8" s="59">
        <v>49499000</v>
      </c>
      <c r="F8" s="59">
        <v>16959732</v>
      </c>
      <c r="G8" s="59">
        <v>1290000</v>
      </c>
      <c r="H8" s="59">
        <v>0</v>
      </c>
      <c r="I8" s="59">
        <v>18249732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18249732</v>
      </c>
      <c r="W8" s="59">
        <v>12374750</v>
      </c>
      <c r="X8" s="59">
        <v>5874982</v>
      </c>
      <c r="Y8" s="60">
        <v>47.48</v>
      </c>
      <c r="Z8" s="61">
        <v>49499000</v>
      </c>
    </row>
    <row r="9" spans="1:26" ht="13.5">
      <c r="A9" s="57" t="s">
        <v>35</v>
      </c>
      <c r="B9" s="18">
        <v>16837721</v>
      </c>
      <c r="C9" s="18">
        <v>0</v>
      </c>
      <c r="D9" s="58">
        <v>7150774</v>
      </c>
      <c r="E9" s="59">
        <v>7150774</v>
      </c>
      <c r="F9" s="59">
        <v>301817</v>
      </c>
      <c r="G9" s="59">
        <v>556348</v>
      </c>
      <c r="H9" s="59">
        <v>50936</v>
      </c>
      <c r="I9" s="59">
        <v>909101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909101</v>
      </c>
      <c r="W9" s="59">
        <v>1787694</v>
      </c>
      <c r="X9" s="59">
        <v>-878593</v>
      </c>
      <c r="Y9" s="60">
        <v>-49.15</v>
      </c>
      <c r="Z9" s="61">
        <v>7150774</v>
      </c>
    </row>
    <row r="10" spans="1:26" ht="25.5">
      <c r="A10" s="62" t="s">
        <v>96</v>
      </c>
      <c r="B10" s="63">
        <f>SUM(B5:B9)</f>
        <v>149135544</v>
      </c>
      <c r="C10" s="63">
        <f>SUM(C5:C9)</f>
        <v>0</v>
      </c>
      <c r="D10" s="64">
        <f aca="true" t="shared" si="0" ref="D10:Z10">SUM(D5:D9)</f>
        <v>144144993</v>
      </c>
      <c r="E10" s="65">
        <f t="shared" si="0"/>
        <v>144144993</v>
      </c>
      <c r="F10" s="65">
        <f t="shared" si="0"/>
        <v>25958872</v>
      </c>
      <c r="G10" s="65">
        <f t="shared" si="0"/>
        <v>9730958</v>
      </c>
      <c r="H10" s="65">
        <f t="shared" si="0"/>
        <v>11107471</v>
      </c>
      <c r="I10" s="65">
        <f t="shared" si="0"/>
        <v>46797301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46797301</v>
      </c>
      <c r="W10" s="65">
        <f t="shared" si="0"/>
        <v>36036249</v>
      </c>
      <c r="X10" s="65">
        <f t="shared" si="0"/>
        <v>10761052</v>
      </c>
      <c r="Y10" s="66">
        <f>+IF(W10&lt;&gt;0,(X10/W10)*100,0)</f>
        <v>29.86174282456534</v>
      </c>
      <c r="Z10" s="67">
        <f t="shared" si="0"/>
        <v>144144993</v>
      </c>
    </row>
    <row r="11" spans="1:26" ht="13.5">
      <c r="A11" s="57" t="s">
        <v>36</v>
      </c>
      <c r="B11" s="18">
        <v>33639395</v>
      </c>
      <c r="C11" s="18">
        <v>0</v>
      </c>
      <c r="D11" s="58">
        <v>43732000</v>
      </c>
      <c r="E11" s="59">
        <v>43732000</v>
      </c>
      <c r="F11" s="59">
        <v>2514584</v>
      </c>
      <c r="G11" s="59">
        <v>3654921</v>
      </c>
      <c r="H11" s="59">
        <v>3751511</v>
      </c>
      <c r="I11" s="59">
        <v>9921016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9921016</v>
      </c>
      <c r="W11" s="59">
        <v>10933000</v>
      </c>
      <c r="X11" s="59">
        <v>-1011984</v>
      </c>
      <c r="Y11" s="60">
        <v>-9.26</v>
      </c>
      <c r="Z11" s="61">
        <v>43732000</v>
      </c>
    </row>
    <row r="12" spans="1:26" ht="13.5">
      <c r="A12" s="57" t="s">
        <v>37</v>
      </c>
      <c r="B12" s="18">
        <v>4161594</v>
      </c>
      <c r="C12" s="18">
        <v>0</v>
      </c>
      <c r="D12" s="58">
        <v>5264785</v>
      </c>
      <c r="E12" s="59">
        <v>5264785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1316196</v>
      </c>
      <c r="X12" s="59">
        <v>-1316196</v>
      </c>
      <c r="Y12" s="60">
        <v>-100</v>
      </c>
      <c r="Z12" s="61">
        <v>5264785</v>
      </c>
    </row>
    <row r="13" spans="1:26" ht="13.5">
      <c r="A13" s="57" t="s">
        <v>97</v>
      </c>
      <c r="B13" s="18">
        <v>29241862</v>
      </c>
      <c r="C13" s="18">
        <v>0</v>
      </c>
      <c r="D13" s="58">
        <v>33000000</v>
      </c>
      <c r="E13" s="59">
        <v>33000000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8250000</v>
      </c>
      <c r="X13" s="59">
        <v>-8250000</v>
      </c>
      <c r="Y13" s="60">
        <v>-100</v>
      </c>
      <c r="Z13" s="61">
        <v>33000000</v>
      </c>
    </row>
    <row r="14" spans="1:26" ht="13.5">
      <c r="A14" s="57" t="s">
        <v>38</v>
      </c>
      <c r="B14" s="18">
        <v>1038889</v>
      </c>
      <c r="C14" s="18">
        <v>0</v>
      </c>
      <c r="D14" s="58">
        <v>312000</v>
      </c>
      <c r="E14" s="59">
        <v>312000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78000</v>
      </c>
      <c r="X14" s="59">
        <v>-78000</v>
      </c>
      <c r="Y14" s="60">
        <v>-100</v>
      </c>
      <c r="Z14" s="61">
        <v>312000</v>
      </c>
    </row>
    <row r="15" spans="1:26" ht="13.5">
      <c r="A15" s="57" t="s">
        <v>39</v>
      </c>
      <c r="B15" s="18">
        <v>42894501</v>
      </c>
      <c r="C15" s="18">
        <v>0</v>
      </c>
      <c r="D15" s="58">
        <v>49800000</v>
      </c>
      <c r="E15" s="59">
        <v>49800000</v>
      </c>
      <c r="F15" s="59">
        <v>1958</v>
      </c>
      <c r="G15" s="59">
        <v>4744717</v>
      </c>
      <c r="H15" s="59">
        <v>134248</v>
      </c>
      <c r="I15" s="59">
        <v>4880923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4880923</v>
      </c>
      <c r="W15" s="59">
        <v>12450000</v>
      </c>
      <c r="X15" s="59">
        <v>-7569077</v>
      </c>
      <c r="Y15" s="60">
        <v>-60.8</v>
      </c>
      <c r="Z15" s="61">
        <v>49800000</v>
      </c>
    </row>
    <row r="16" spans="1:26" ht="13.5">
      <c r="A16" s="68" t="s">
        <v>40</v>
      </c>
      <c r="B16" s="18">
        <v>763124</v>
      </c>
      <c r="C16" s="18">
        <v>0</v>
      </c>
      <c r="D16" s="58">
        <v>8912000</v>
      </c>
      <c r="E16" s="59">
        <v>8912000</v>
      </c>
      <c r="F16" s="59">
        <v>0</v>
      </c>
      <c r="G16" s="59">
        <v>86100</v>
      </c>
      <c r="H16" s="59">
        <v>0</v>
      </c>
      <c r="I16" s="59">
        <v>86100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86100</v>
      </c>
      <c r="W16" s="59">
        <v>2228000</v>
      </c>
      <c r="X16" s="59">
        <v>-2141900</v>
      </c>
      <c r="Y16" s="60">
        <v>-96.14</v>
      </c>
      <c r="Z16" s="61">
        <v>8912000</v>
      </c>
    </row>
    <row r="17" spans="1:26" ht="13.5">
      <c r="A17" s="57" t="s">
        <v>41</v>
      </c>
      <c r="B17" s="18">
        <v>96160198</v>
      </c>
      <c r="C17" s="18">
        <v>0</v>
      </c>
      <c r="D17" s="58">
        <v>66811201</v>
      </c>
      <c r="E17" s="59">
        <v>66811201</v>
      </c>
      <c r="F17" s="59">
        <v>1283324</v>
      </c>
      <c r="G17" s="59">
        <v>1993456</v>
      </c>
      <c r="H17" s="59">
        <v>10300338</v>
      </c>
      <c r="I17" s="59">
        <v>13577118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13577118</v>
      </c>
      <c r="W17" s="59">
        <v>16702800</v>
      </c>
      <c r="X17" s="59">
        <v>-3125682</v>
      </c>
      <c r="Y17" s="60">
        <v>-18.71</v>
      </c>
      <c r="Z17" s="61">
        <v>66811201</v>
      </c>
    </row>
    <row r="18" spans="1:26" ht="13.5">
      <c r="A18" s="69" t="s">
        <v>42</v>
      </c>
      <c r="B18" s="70">
        <f>SUM(B11:B17)</f>
        <v>207899563</v>
      </c>
      <c r="C18" s="70">
        <f>SUM(C11:C17)</f>
        <v>0</v>
      </c>
      <c r="D18" s="71">
        <f aca="true" t="shared" si="1" ref="D18:Z18">SUM(D11:D17)</f>
        <v>207831986</v>
      </c>
      <c r="E18" s="72">
        <f t="shared" si="1"/>
        <v>207831986</v>
      </c>
      <c r="F18" s="72">
        <f t="shared" si="1"/>
        <v>3799866</v>
      </c>
      <c r="G18" s="72">
        <f t="shared" si="1"/>
        <v>10479194</v>
      </c>
      <c r="H18" s="72">
        <f t="shared" si="1"/>
        <v>14186097</v>
      </c>
      <c r="I18" s="72">
        <f t="shared" si="1"/>
        <v>28465157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28465157</v>
      </c>
      <c r="W18" s="72">
        <f t="shared" si="1"/>
        <v>51957996</v>
      </c>
      <c r="X18" s="72">
        <f t="shared" si="1"/>
        <v>-23492839</v>
      </c>
      <c r="Y18" s="66">
        <f>+IF(W18&lt;&gt;0,(X18/W18)*100,0)</f>
        <v>-45.21505987259401</v>
      </c>
      <c r="Z18" s="73">
        <f t="shared" si="1"/>
        <v>207831986</v>
      </c>
    </row>
    <row r="19" spans="1:26" ht="13.5">
      <c r="A19" s="69" t="s">
        <v>43</v>
      </c>
      <c r="B19" s="74">
        <f>+B10-B18</f>
        <v>-58764019</v>
      </c>
      <c r="C19" s="74">
        <f>+C10-C18</f>
        <v>0</v>
      </c>
      <c r="D19" s="75">
        <f aca="true" t="shared" si="2" ref="D19:Z19">+D10-D18</f>
        <v>-63686993</v>
      </c>
      <c r="E19" s="76">
        <f t="shared" si="2"/>
        <v>-63686993</v>
      </c>
      <c r="F19" s="76">
        <f t="shared" si="2"/>
        <v>22159006</v>
      </c>
      <c r="G19" s="76">
        <f t="shared" si="2"/>
        <v>-748236</v>
      </c>
      <c r="H19" s="76">
        <f t="shared" si="2"/>
        <v>-3078626</v>
      </c>
      <c r="I19" s="76">
        <f t="shared" si="2"/>
        <v>18332144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18332144</v>
      </c>
      <c r="W19" s="76">
        <f>IF(E10=E18,0,W10-W18)</f>
        <v>-15921747</v>
      </c>
      <c r="X19" s="76">
        <f t="shared" si="2"/>
        <v>34253891</v>
      </c>
      <c r="Y19" s="77">
        <f>+IF(W19&lt;&gt;0,(X19/W19)*100,0)</f>
        <v>-215.13902337475906</v>
      </c>
      <c r="Z19" s="78">
        <f t="shared" si="2"/>
        <v>-63686993</v>
      </c>
    </row>
    <row r="20" spans="1:26" ht="13.5">
      <c r="A20" s="57" t="s">
        <v>44</v>
      </c>
      <c r="B20" s="18">
        <v>9938313</v>
      </c>
      <c r="C20" s="18">
        <v>0</v>
      </c>
      <c r="D20" s="58">
        <v>32267000</v>
      </c>
      <c r="E20" s="59">
        <v>32267000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8066750</v>
      </c>
      <c r="X20" s="59">
        <v>-8066750</v>
      </c>
      <c r="Y20" s="60">
        <v>-100</v>
      </c>
      <c r="Z20" s="61">
        <v>32267000</v>
      </c>
    </row>
    <row r="21" spans="1:26" ht="13.5">
      <c r="A21" s="57" t="s">
        <v>98</v>
      </c>
      <c r="B21" s="79">
        <v>0</v>
      </c>
      <c r="C21" s="79">
        <v>0</v>
      </c>
      <c r="D21" s="80">
        <v>26065000</v>
      </c>
      <c r="E21" s="81">
        <v>26065000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6516250</v>
      </c>
      <c r="X21" s="81">
        <v>-6516250</v>
      </c>
      <c r="Y21" s="82">
        <v>-100</v>
      </c>
      <c r="Z21" s="83">
        <v>26065000</v>
      </c>
    </row>
    <row r="22" spans="1:26" ht="25.5">
      <c r="A22" s="84" t="s">
        <v>99</v>
      </c>
      <c r="B22" s="85">
        <f>SUM(B19:B21)</f>
        <v>-48825706</v>
      </c>
      <c r="C22" s="85">
        <f>SUM(C19:C21)</f>
        <v>0</v>
      </c>
      <c r="D22" s="86">
        <f aca="true" t="shared" si="3" ref="D22:Z22">SUM(D19:D21)</f>
        <v>-5354993</v>
      </c>
      <c r="E22" s="87">
        <f t="shared" si="3"/>
        <v>-5354993</v>
      </c>
      <c r="F22" s="87">
        <f t="shared" si="3"/>
        <v>22159006</v>
      </c>
      <c r="G22" s="87">
        <f t="shared" si="3"/>
        <v>-748236</v>
      </c>
      <c r="H22" s="87">
        <f t="shared" si="3"/>
        <v>-3078626</v>
      </c>
      <c r="I22" s="87">
        <f t="shared" si="3"/>
        <v>18332144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18332144</v>
      </c>
      <c r="W22" s="87">
        <f t="shared" si="3"/>
        <v>-1338747</v>
      </c>
      <c r="X22" s="87">
        <f t="shared" si="3"/>
        <v>19670891</v>
      </c>
      <c r="Y22" s="88">
        <f>+IF(W22&lt;&gt;0,(X22/W22)*100,0)</f>
        <v>-1469.3508930365483</v>
      </c>
      <c r="Z22" s="89">
        <f t="shared" si="3"/>
        <v>-5354993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-48825706</v>
      </c>
      <c r="C24" s="74">
        <f>SUM(C22:C23)</f>
        <v>0</v>
      </c>
      <c r="D24" s="75">
        <f aca="true" t="shared" si="4" ref="D24:Z24">SUM(D22:D23)</f>
        <v>-5354993</v>
      </c>
      <c r="E24" s="76">
        <f t="shared" si="4"/>
        <v>-5354993</v>
      </c>
      <c r="F24" s="76">
        <f t="shared" si="4"/>
        <v>22159006</v>
      </c>
      <c r="G24" s="76">
        <f t="shared" si="4"/>
        <v>-748236</v>
      </c>
      <c r="H24" s="76">
        <f t="shared" si="4"/>
        <v>-3078626</v>
      </c>
      <c r="I24" s="76">
        <f t="shared" si="4"/>
        <v>18332144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18332144</v>
      </c>
      <c r="W24" s="76">
        <f t="shared" si="4"/>
        <v>-1338747</v>
      </c>
      <c r="X24" s="76">
        <f t="shared" si="4"/>
        <v>19670891</v>
      </c>
      <c r="Y24" s="77">
        <f>+IF(W24&lt;&gt;0,(X24/W24)*100,0)</f>
        <v>-1469.3508930365483</v>
      </c>
      <c r="Z24" s="78">
        <f t="shared" si="4"/>
        <v>-5354993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58332000</v>
      </c>
      <c r="E27" s="99">
        <v>58332000</v>
      </c>
      <c r="F27" s="99">
        <v>1160533</v>
      </c>
      <c r="G27" s="99">
        <v>154077</v>
      </c>
      <c r="H27" s="99">
        <v>539960</v>
      </c>
      <c r="I27" s="99">
        <v>1854570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1854570</v>
      </c>
      <c r="W27" s="99">
        <v>14583000</v>
      </c>
      <c r="X27" s="99">
        <v>-12728430</v>
      </c>
      <c r="Y27" s="100">
        <v>-87.28</v>
      </c>
      <c r="Z27" s="101">
        <v>58332000</v>
      </c>
    </row>
    <row r="28" spans="1:26" ht="13.5">
      <c r="A28" s="102" t="s">
        <v>44</v>
      </c>
      <c r="B28" s="18">
        <v>0</v>
      </c>
      <c r="C28" s="18">
        <v>0</v>
      </c>
      <c r="D28" s="58">
        <v>58332000</v>
      </c>
      <c r="E28" s="59">
        <v>58332000</v>
      </c>
      <c r="F28" s="59">
        <v>1160533</v>
      </c>
      <c r="G28" s="59">
        <v>154077</v>
      </c>
      <c r="H28" s="59">
        <v>539960</v>
      </c>
      <c r="I28" s="59">
        <v>1854570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1854570</v>
      </c>
      <c r="W28" s="59">
        <v>14583000</v>
      </c>
      <c r="X28" s="59">
        <v>-12728430</v>
      </c>
      <c r="Y28" s="60">
        <v>-87.28</v>
      </c>
      <c r="Z28" s="61">
        <v>58332000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58332000</v>
      </c>
      <c r="E32" s="99">
        <f t="shared" si="5"/>
        <v>58332000</v>
      </c>
      <c r="F32" s="99">
        <f t="shared" si="5"/>
        <v>1160533</v>
      </c>
      <c r="G32" s="99">
        <f t="shared" si="5"/>
        <v>154077</v>
      </c>
      <c r="H32" s="99">
        <f t="shared" si="5"/>
        <v>539960</v>
      </c>
      <c r="I32" s="99">
        <f t="shared" si="5"/>
        <v>1854570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1854570</v>
      </c>
      <c r="W32" s="99">
        <f t="shared" si="5"/>
        <v>14583000</v>
      </c>
      <c r="X32" s="99">
        <f t="shared" si="5"/>
        <v>-12728430</v>
      </c>
      <c r="Y32" s="100">
        <f>+IF(W32&lt;&gt;0,(X32/W32)*100,0)</f>
        <v>-87.28265788932319</v>
      </c>
      <c r="Z32" s="101">
        <f t="shared" si="5"/>
        <v>58332000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24596855</v>
      </c>
      <c r="C35" s="18">
        <v>0</v>
      </c>
      <c r="D35" s="58">
        <v>26898000</v>
      </c>
      <c r="E35" s="59">
        <v>26898000</v>
      </c>
      <c r="F35" s="59">
        <v>6335408</v>
      </c>
      <c r="G35" s="59">
        <v>0</v>
      </c>
      <c r="H35" s="59">
        <v>10801042</v>
      </c>
      <c r="I35" s="59">
        <v>10801042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10801042</v>
      </c>
      <c r="W35" s="59">
        <v>6724500</v>
      </c>
      <c r="X35" s="59">
        <v>4076542</v>
      </c>
      <c r="Y35" s="60">
        <v>60.62</v>
      </c>
      <c r="Z35" s="61">
        <v>26898000</v>
      </c>
    </row>
    <row r="36" spans="1:26" ht="13.5">
      <c r="A36" s="57" t="s">
        <v>53</v>
      </c>
      <c r="B36" s="18">
        <v>321676548</v>
      </c>
      <c r="C36" s="18">
        <v>0</v>
      </c>
      <c r="D36" s="58">
        <v>326942000</v>
      </c>
      <c r="E36" s="59">
        <v>326942000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81735500</v>
      </c>
      <c r="X36" s="59">
        <v>-81735500</v>
      </c>
      <c r="Y36" s="60">
        <v>-100</v>
      </c>
      <c r="Z36" s="61">
        <v>326942000</v>
      </c>
    </row>
    <row r="37" spans="1:26" ht="13.5">
      <c r="A37" s="57" t="s">
        <v>54</v>
      </c>
      <c r="B37" s="18">
        <v>84866060</v>
      </c>
      <c r="C37" s="18">
        <v>0</v>
      </c>
      <c r="D37" s="58">
        <v>62200000</v>
      </c>
      <c r="E37" s="59">
        <v>62200000</v>
      </c>
      <c r="F37" s="59">
        <v>5464404</v>
      </c>
      <c r="G37" s="59">
        <v>0</v>
      </c>
      <c r="H37" s="59">
        <v>1883451</v>
      </c>
      <c r="I37" s="59">
        <v>1883451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1883451</v>
      </c>
      <c r="W37" s="59">
        <v>15550000</v>
      </c>
      <c r="X37" s="59">
        <v>-13666549</v>
      </c>
      <c r="Y37" s="60">
        <v>-87.89</v>
      </c>
      <c r="Z37" s="61">
        <v>62200000</v>
      </c>
    </row>
    <row r="38" spans="1:26" ht="13.5">
      <c r="A38" s="57" t="s">
        <v>55</v>
      </c>
      <c r="B38" s="18">
        <v>6338849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255068494</v>
      </c>
      <c r="C39" s="18">
        <v>0</v>
      </c>
      <c r="D39" s="58">
        <v>291640000</v>
      </c>
      <c r="E39" s="59">
        <v>291640000</v>
      </c>
      <c r="F39" s="59">
        <v>871004</v>
      </c>
      <c r="G39" s="59">
        <v>0</v>
      </c>
      <c r="H39" s="59">
        <v>8917591</v>
      </c>
      <c r="I39" s="59">
        <v>8917591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8917591</v>
      </c>
      <c r="W39" s="59">
        <v>72910000</v>
      </c>
      <c r="X39" s="59">
        <v>-63992409</v>
      </c>
      <c r="Y39" s="60">
        <v>-87.77</v>
      </c>
      <c r="Z39" s="61">
        <v>291640000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25947754</v>
      </c>
      <c r="C42" s="18">
        <v>0</v>
      </c>
      <c r="D42" s="58">
        <v>-7907281</v>
      </c>
      <c r="E42" s="59">
        <v>-7907281</v>
      </c>
      <c r="F42" s="59">
        <v>12090989</v>
      </c>
      <c r="G42" s="59">
        <v>-7607331</v>
      </c>
      <c r="H42" s="59">
        <v>-3297351</v>
      </c>
      <c r="I42" s="59">
        <v>1186307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1186307</v>
      </c>
      <c r="W42" s="59">
        <v>-1976754</v>
      </c>
      <c r="X42" s="59">
        <v>3163061</v>
      </c>
      <c r="Y42" s="60">
        <v>-160.01</v>
      </c>
      <c r="Z42" s="61">
        <v>-7907281</v>
      </c>
    </row>
    <row r="43" spans="1:26" ht="13.5">
      <c r="A43" s="57" t="s">
        <v>59</v>
      </c>
      <c r="B43" s="18">
        <v>-11950947</v>
      </c>
      <c r="C43" s="18">
        <v>0</v>
      </c>
      <c r="D43" s="58">
        <v>-20592996</v>
      </c>
      <c r="E43" s="59">
        <v>-20592996</v>
      </c>
      <c r="F43" s="59">
        <v>-1160533</v>
      </c>
      <c r="G43" s="59">
        <v>-154077</v>
      </c>
      <c r="H43" s="59">
        <v>-539960</v>
      </c>
      <c r="I43" s="59">
        <v>-1854570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-1854570</v>
      </c>
      <c r="W43" s="59">
        <v>-5148249</v>
      </c>
      <c r="X43" s="59">
        <v>3293679</v>
      </c>
      <c r="Y43" s="60">
        <v>-63.98</v>
      </c>
      <c r="Z43" s="61">
        <v>-20592996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6435</v>
      </c>
      <c r="G44" s="59">
        <v>12278</v>
      </c>
      <c r="H44" s="59">
        <v>3315</v>
      </c>
      <c r="I44" s="59">
        <v>22028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22028</v>
      </c>
      <c r="W44" s="59">
        <v>0</v>
      </c>
      <c r="X44" s="59">
        <v>22028</v>
      </c>
      <c r="Y44" s="60">
        <v>0</v>
      </c>
      <c r="Z44" s="61">
        <v>0</v>
      </c>
    </row>
    <row r="45" spans="1:26" ht="13.5">
      <c r="A45" s="69" t="s">
        <v>61</v>
      </c>
      <c r="B45" s="21">
        <v>17423809</v>
      </c>
      <c r="C45" s="21">
        <v>0</v>
      </c>
      <c r="D45" s="98">
        <v>-13500276</v>
      </c>
      <c r="E45" s="99">
        <v>-13500276</v>
      </c>
      <c r="F45" s="99">
        <v>10936891</v>
      </c>
      <c r="G45" s="99">
        <v>3187761</v>
      </c>
      <c r="H45" s="99">
        <v>-646235</v>
      </c>
      <c r="I45" s="99">
        <v>-646235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-646235</v>
      </c>
      <c r="W45" s="99">
        <v>7874998</v>
      </c>
      <c r="X45" s="99">
        <v>-8521233</v>
      </c>
      <c r="Y45" s="100">
        <v>-108.21</v>
      </c>
      <c r="Z45" s="101">
        <v>-13500276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10653335</v>
      </c>
      <c r="C49" s="51">
        <v>0</v>
      </c>
      <c r="D49" s="128">
        <v>6988042</v>
      </c>
      <c r="E49" s="53">
        <v>7801955</v>
      </c>
      <c r="F49" s="53">
        <v>0</v>
      </c>
      <c r="G49" s="53">
        <v>0</v>
      </c>
      <c r="H49" s="53">
        <v>0</v>
      </c>
      <c r="I49" s="53">
        <v>6694025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6081349</v>
      </c>
      <c r="W49" s="53">
        <v>216140822</v>
      </c>
      <c r="X49" s="53">
        <v>0</v>
      </c>
      <c r="Y49" s="53">
        <v>0</v>
      </c>
      <c r="Z49" s="129">
        <v>254359528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5629988</v>
      </c>
      <c r="C51" s="51">
        <v>0</v>
      </c>
      <c r="D51" s="128">
        <v>4719309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8500000</v>
      </c>
      <c r="X51" s="53">
        <v>0</v>
      </c>
      <c r="Y51" s="53">
        <v>0</v>
      </c>
      <c r="Z51" s="129">
        <v>18849297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41.646920700148804</v>
      </c>
      <c r="C58" s="5">
        <f>IF(C67=0,0,+(C76/C67)*100)</f>
        <v>0</v>
      </c>
      <c r="D58" s="6">
        <f aca="true" t="shared" si="6" ref="D58:Z58">IF(D67=0,0,+(D76/D67)*100)</f>
        <v>65.04517477854557</v>
      </c>
      <c r="E58" s="7">
        <f t="shared" si="6"/>
        <v>65.04517477854557</v>
      </c>
      <c r="F58" s="7">
        <f t="shared" si="6"/>
        <v>98.69469030873063</v>
      </c>
      <c r="G58" s="7">
        <f t="shared" si="6"/>
        <v>40.23715605781886</v>
      </c>
      <c r="H58" s="7">
        <f t="shared" si="6"/>
        <v>34.05524117137592</v>
      </c>
      <c r="I58" s="7">
        <f t="shared" si="6"/>
        <v>56.04745228369252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56.04745228369252</v>
      </c>
      <c r="W58" s="7">
        <f t="shared" si="6"/>
        <v>65.04547646837638</v>
      </c>
      <c r="X58" s="7">
        <f t="shared" si="6"/>
        <v>0</v>
      </c>
      <c r="Y58" s="7">
        <f t="shared" si="6"/>
        <v>0</v>
      </c>
      <c r="Z58" s="8">
        <f t="shared" si="6"/>
        <v>65.04517477854557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55.99806695533276</v>
      </c>
      <c r="E59" s="10">
        <f t="shared" si="7"/>
        <v>55.99806695533276</v>
      </c>
      <c r="F59" s="10">
        <f t="shared" si="7"/>
        <v>27.01247993521424</v>
      </c>
      <c r="G59" s="10">
        <f t="shared" si="7"/>
        <v>14.355919772029226</v>
      </c>
      <c r="H59" s="10">
        <f t="shared" si="7"/>
        <v>44.673016393873986</v>
      </c>
      <c r="I59" s="10">
        <f t="shared" si="7"/>
        <v>27.9406248479513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27.9406248479513</v>
      </c>
      <c r="W59" s="10">
        <f t="shared" si="7"/>
        <v>55.99806249412455</v>
      </c>
      <c r="X59" s="10">
        <f t="shared" si="7"/>
        <v>0</v>
      </c>
      <c r="Y59" s="10">
        <f t="shared" si="7"/>
        <v>0</v>
      </c>
      <c r="Z59" s="11">
        <f t="shared" si="7"/>
        <v>55.99806695533276</v>
      </c>
    </row>
    <row r="60" spans="1:26" ht="13.5">
      <c r="A60" s="37" t="s">
        <v>32</v>
      </c>
      <c r="B60" s="12">
        <f t="shared" si="7"/>
        <v>38.0411091257597</v>
      </c>
      <c r="C60" s="12">
        <f t="shared" si="7"/>
        <v>0</v>
      </c>
      <c r="D60" s="3">
        <f t="shared" si="7"/>
        <v>66.86638084171442</v>
      </c>
      <c r="E60" s="13">
        <f t="shared" si="7"/>
        <v>66.86638084171442</v>
      </c>
      <c r="F60" s="13">
        <f t="shared" si="7"/>
        <v>112.16017438708788</v>
      </c>
      <c r="G60" s="13">
        <f t="shared" si="7"/>
        <v>47.56579480513333</v>
      </c>
      <c r="H60" s="13">
        <f t="shared" si="7"/>
        <v>32.62265006186757</v>
      </c>
      <c r="I60" s="13">
        <f t="shared" si="7"/>
        <v>61.486246095753216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61.486246095753216</v>
      </c>
      <c r="W60" s="13">
        <f t="shared" si="7"/>
        <v>66.86701125936611</v>
      </c>
      <c r="X60" s="13">
        <f t="shared" si="7"/>
        <v>0</v>
      </c>
      <c r="Y60" s="13">
        <f t="shared" si="7"/>
        <v>0</v>
      </c>
      <c r="Z60" s="14">
        <f t="shared" si="7"/>
        <v>66.86638084171442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72.7778840998144</v>
      </c>
      <c r="E61" s="13">
        <f t="shared" si="7"/>
        <v>72.7778840998144</v>
      </c>
      <c r="F61" s="13">
        <f t="shared" si="7"/>
        <v>121.3142599539534</v>
      </c>
      <c r="G61" s="13">
        <f t="shared" si="7"/>
        <v>122.22127185120344</v>
      </c>
      <c r="H61" s="13">
        <f t="shared" si="7"/>
        <v>91.91522281529143</v>
      </c>
      <c r="I61" s="13">
        <f t="shared" si="7"/>
        <v>111.3637054243078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111.3637054243078</v>
      </c>
      <c r="W61" s="13">
        <f t="shared" si="7"/>
        <v>72.7778840998144</v>
      </c>
      <c r="X61" s="13">
        <f t="shared" si="7"/>
        <v>0</v>
      </c>
      <c r="Y61" s="13">
        <f t="shared" si="7"/>
        <v>0</v>
      </c>
      <c r="Z61" s="14">
        <f t="shared" si="7"/>
        <v>72.7778840998144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56.00136419001218</v>
      </c>
      <c r="E62" s="13">
        <f t="shared" si="7"/>
        <v>56.00136419001218</v>
      </c>
      <c r="F62" s="13">
        <f t="shared" si="7"/>
        <v>41.218931217452734</v>
      </c>
      <c r="G62" s="13">
        <f t="shared" si="7"/>
        <v>29.483607357986802</v>
      </c>
      <c r="H62" s="13">
        <f t="shared" si="7"/>
        <v>17.222581474626455</v>
      </c>
      <c r="I62" s="13">
        <f t="shared" si="7"/>
        <v>26.271804584183844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26.271804584183844</v>
      </c>
      <c r="W62" s="13">
        <f t="shared" si="7"/>
        <v>56.00487210718635</v>
      </c>
      <c r="X62" s="13">
        <f t="shared" si="7"/>
        <v>0</v>
      </c>
      <c r="Y62" s="13">
        <f t="shared" si="7"/>
        <v>0</v>
      </c>
      <c r="Z62" s="14">
        <f t="shared" si="7"/>
        <v>56.00136419001218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56.00000000000001</v>
      </c>
      <c r="E63" s="13">
        <f t="shared" si="7"/>
        <v>56.00000000000001</v>
      </c>
      <c r="F63" s="13">
        <f t="shared" si="7"/>
        <v>41.51449887317046</v>
      </c>
      <c r="G63" s="13">
        <f t="shared" si="7"/>
        <v>41.13711179500007</v>
      </c>
      <c r="H63" s="13">
        <f t="shared" si="7"/>
        <v>16.47261008654161</v>
      </c>
      <c r="I63" s="13">
        <f t="shared" si="7"/>
        <v>28.891181349483787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28.891181349483787</v>
      </c>
      <c r="W63" s="13">
        <f t="shared" si="7"/>
        <v>56.00000000000001</v>
      </c>
      <c r="X63" s="13">
        <f t="shared" si="7"/>
        <v>0</v>
      </c>
      <c r="Y63" s="13">
        <f t="shared" si="7"/>
        <v>0</v>
      </c>
      <c r="Z63" s="14">
        <f t="shared" si="7"/>
        <v>56.00000000000001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56.00010346611485</v>
      </c>
      <c r="E64" s="13">
        <f t="shared" si="7"/>
        <v>56.00010346611485</v>
      </c>
      <c r="F64" s="13">
        <f t="shared" si="7"/>
        <v>3.2198116673651525</v>
      </c>
      <c r="G64" s="13">
        <f t="shared" si="7"/>
        <v>2.0799921888765565</v>
      </c>
      <c r="H64" s="13">
        <f t="shared" si="7"/>
        <v>2.6339948219606812</v>
      </c>
      <c r="I64" s="13">
        <f t="shared" si="7"/>
        <v>2.644382969508894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2.644382969508894</v>
      </c>
      <c r="W64" s="13">
        <f t="shared" si="7"/>
        <v>56.00113812726332</v>
      </c>
      <c r="X64" s="13">
        <f t="shared" si="7"/>
        <v>0</v>
      </c>
      <c r="Y64" s="13">
        <f t="shared" si="7"/>
        <v>0</v>
      </c>
      <c r="Z64" s="14">
        <f t="shared" si="7"/>
        <v>56.00010346611485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11427.827483367744</v>
      </c>
      <c r="G65" s="13">
        <f t="shared" si="7"/>
        <v>0</v>
      </c>
      <c r="H65" s="13">
        <f t="shared" si="7"/>
        <v>0</v>
      </c>
      <c r="I65" s="13">
        <f t="shared" si="7"/>
        <v>959.1005234248433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959.1005234248433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109</v>
      </c>
      <c r="B66" s="15">
        <f t="shared" si="7"/>
        <v>100</v>
      </c>
      <c r="C66" s="15">
        <f t="shared" si="7"/>
        <v>0</v>
      </c>
      <c r="D66" s="4">
        <f t="shared" si="7"/>
        <v>55.99984126984127</v>
      </c>
      <c r="E66" s="16">
        <f t="shared" si="7"/>
        <v>55.99984126984127</v>
      </c>
      <c r="F66" s="16">
        <f t="shared" si="7"/>
        <v>0</v>
      </c>
      <c r="G66" s="16">
        <f t="shared" si="7"/>
        <v>0.9745098039215687</v>
      </c>
      <c r="H66" s="16">
        <f t="shared" si="7"/>
        <v>268900</v>
      </c>
      <c r="I66" s="16">
        <f t="shared" si="7"/>
        <v>5.465659482061362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5.465659482061362</v>
      </c>
      <c r="W66" s="16">
        <f t="shared" si="7"/>
        <v>55.99190476190476</v>
      </c>
      <c r="X66" s="16">
        <f t="shared" si="7"/>
        <v>0</v>
      </c>
      <c r="Y66" s="16">
        <f t="shared" si="7"/>
        <v>0</v>
      </c>
      <c r="Z66" s="17">
        <f t="shared" si="7"/>
        <v>55.99984126984127</v>
      </c>
    </row>
    <row r="67" spans="1:26" ht="13.5" hidden="1">
      <c r="A67" s="40" t="s">
        <v>110</v>
      </c>
      <c r="B67" s="23">
        <v>97999339</v>
      </c>
      <c r="C67" s="23"/>
      <c r="D67" s="24">
        <v>89943219</v>
      </c>
      <c r="E67" s="25">
        <v>89943219</v>
      </c>
      <c r="F67" s="25">
        <v>8697323</v>
      </c>
      <c r="G67" s="25">
        <v>8080755</v>
      </c>
      <c r="H67" s="25">
        <v>11056536</v>
      </c>
      <c r="I67" s="25">
        <v>27834614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27834614</v>
      </c>
      <c r="W67" s="25">
        <v>22485805</v>
      </c>
      <c r="X67" s="25"/>
      <c r="Y67" s="24"/>
      <c r="Z67" s="26">
        <v>89943219</v>
      </c>
    </row>
    <row r="68" spans="1:26" ht="13.5" hidden="1">
      <c r="A68" s="36" t="s">
        <v>31</v>
      </c>
      <c r="B68" s="18">
        <v>13393495</v>
      </c>
      <c r="C68" s="18"/>
      <c r="D68" s="19">
        <v>12552219</v>
      </c>
      <c r="E68" s="20">
        <v>12552219</v>
      </c>
      <c r="F68" s="20">
        <v>1383020</v>
      </c>
      <c r="G68" s="20">
        <v>1497034</v>
      </c>
      <c r="H68" s="20">
        <v>1292129</v>
      </c>
      <c r="I68" s="20">
        <v>4172183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4172183</v>
      </c>
      <c r="W68" s="20">
        <v>3138055</v>
      </c>
      <c r="X68" s="20"/>
      <c r="Y68" s="19"/>
      <c r="Z68" s="22">
        <v>12552219</v>
      </c>
    </row>
    <row r="69" spans="1:26" ht="13.5" hidden="1">
      <c r="A69" s="37" t="s">
        <v>32</v>
      </c>
      <c r="B69" s="18">
        <v>70679343</v>
      </c>
      <c r="C69" s="18"/>
      <c r="D69" s="19">
        <v>74871000</v>
      </c>
      <c r="E69" s="20">
        <v>74871000</v>
      </c>
      <c r="F69" s="20">
        <v>7314303</v>
      </c>
      <c r="G69" s="20">
        <v>6379721</v>
      </c>
      <c r="H69" s="20">
        <v>9764406</v>
      </c>
      <c r="I69" s="20">
        <v>23458430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23458430</v>
      </c>
      <c r="W69" s="20">
        <v>18717750</v>
      </c>
      <c r="X69" s="20"/>
      <c r="Y69" s="19"/>
      <c r="Z69" s="22">
        <v>74871000</v>
      </c>
    </row>
    <row r="70" spans="1:26" ht="13.5" hidden="1">
      <c r="A70" s="38" t="s">
        <v>104</v>
      </c>
      <c r="B70" s="18">
        <v>38936219</v>
      </c>
      <c r="C70" s="18"/>
      <c r="D70" s="19">
        <v>48490000</v>
      </c>
      <c r="E70" s="20">
        <v>48490000</v>
      </c>
      <c r="F70" s="20">
        <v>2981328</v>
      </c>
      <c r="G70" s="20">
        <v>1648479</v>
      </c>
      <c r="H70" s="20">
        <v>2445658</v>
      </c>
      <c r="I70" s="20">
        <v>7075465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7075465</v>
      </c>
      <c r="W70" s="20">
        <v>12122500</v>
      </c>
      <c r="X70" s="20"/>
      <c r="Y70" s="19"/>
      <c r="Z70" s="22">
        <v>48490000</v>
      </c>
    </row>
    <row r="71" spans="1:26" ht="13.5" hidden="1">
      <c r="A71" s="38" t="s">
        <v>105</v>
      </c>
      <c r="B71" s="18">
        <v>13604016</v>
      </c>
      <c r="C71" s="18"/>
      <c r="D71" s="19">
        <v>12315000</v>
      </c>
      <c r="E71" s="20">
        <v>12315000</v>
      </c>
      <c r="F71" s="20">
        <v>1521825</v>
      </c>
      <c r="G71" s="20">
        <v>1771191</v>
      </c>
      <c r="H71" s="20">
        <v>3142328</v>
      </c>
      <c r="I71" s="20">
        <v>6435344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6435344</v>
      </c>
      <c r="W71" s="20">
        <v>3078750</v>
      </c>
      <c r="X71" s="20"/>
      <c r="Y71" s="19"/>
      <c r="Z71" s="22">
        <v>12315000</v>
      </c>
    </row>
    <row r="72" spans="1:26" ht="13.5" hidden="1">
      <c r="A72" s="38" t="s">
        <v>106</v>
      </c>
      <c r="B72" s="18">
        <v>11193391</v>
      </c>
      <c r="C72" s="18"/>
      <c r="D72" s="19">
        <v>10200000</v>
      </c>
      <c r="E72" s="20">
        <v>10200000</v>
      </c>
      <c r="F72" s="20">
        <v>1000595</v>
      </c>
      <c r="G72" s="20">
        <v>1119415</v>
      </c>
      <c r="H72" s="20">
        <v>2120945</v>
      </c>
      <c r="I72" s="20">
        <v>4240955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4240955</v>
      </c>
      <c r="W72" s="20">
        <v>2550000</v>
      </c>
      <c r="X72" s="20"/>
      <c r="Y72" s="19"/>
      <c r="Z72" s="22">
        <v>10200000</v>
      </c>
    </row>
    <row r="73" spans="1:26" ht="13.5" hidden="1">
      <c r="A73" s="38" t="s">
        <v>107</v>
      </c>
      <c r="B73" s="18">
        <v>6945717</v>
      </c>
      <c r="C73" s="18"/>
      <c r="D73" s="19">
        <v>3866000</v>
      </c>
      <c r="E73" s="20">
        <v>3866000</v>
      </c>
      <c r="F73" s="20">
        <v>1780042</v>
      </c>
      <c r="G73" s="20">
        <v>1782074</v>
      </c>
      <c r="H73" s="20">
        <v>1780983</v>
      </c>
      <c r="I73" s="20">
        <v>5343099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5343099</v>
      </c>
      <c r="W73" s="20">
        <v>966500</v>
      </c>
      <c r="X73" s="20"/>
      <c r="Y73" s="19"/>
      <c r="Z73" s="22">
        <v>3866000</v>
      </c>
    </row>
    <row r="74" spans="1:26" ht="13.5" hidden="1">
      <c r="A74" s="38" t="s">
        <v>108</v>
      </c>
      <c r="B74" s="18"/>
      <c r="C74" s="18"/>
      <c r="D74" s="19"/>
      <c r="E74" s="20"/>
      <c r="F74" s="20">
        <v>30513</v>
      </c>
      <c r="G74" s="20">
        <v>58562</v>
      </c>
      <c r="H74" s="20">
        <v>274492</v>
      </c>
      <c r="I74" s="20">
        <v>363567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363567</v>
      </c>
      <c r="W74" s="20"/>
      <c r="X74" s="20"/>
      <c r="Y74" s="19"/>
      <c r="Z74" s="22"/>
    </row>
    <row r="75" spans="1:26" ht="13.5" hidden="1">
      <c r="A75" s="39" t="s">
        <v>109</v>
      </c>
      <c r="B75" s="27">
        <v>13926501</v>
      </c>
      <c r="C75" s="27"/>
      <c r="D75" s="28">
        <v>2520000</v>
      </c>
      <c r="E75" s="29">
        <v>2520000</v>
      </c>
      <c r="F75" s="29"/>
      <c r="G75" s="29">
        <v>204000</v>
      </c>
      <c r="H75" s="29">
        <v>1</v>
      </c>
      <c r="I75" s="29">
        <v>204001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204001</v>
      </c>
      <c r="W75" s="29">
        <v>630000</v>
      </c>
      <c r="X75" s="29"/>
      <c r="Y75" s="28"/>
      <c r="Z75" s="30">
        <v>2520000</v>
      </c>
    </row>
    <row r="76" spans="1:26" ht="13.5" hidden="1">
      <c r="A76" s="41" t="s">
        <v>111</v>
      </c>
      <c r="B76" s="31">
        <v>40813707</v>
      </c>
      <c r="C76" s="31"/>
      <c r="D76" s="32">
        <v>58503724</v>
      </c>
      <c r="E76" s="33">
        <v>58503724</v>
      </c>
      <c r="F76" s="33">
        <v>8583796</v>
      </c>
      <c r="G76" s="33">
        <v>3251466</v>
      </c>
      <c r="H76" s="33">
        <v>3765330</v>
      </c>
      <c r="I76" s="33">
        <v>15600592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15600592</v>
      </c>
      <c r="W76" s="33">
        <v>14625999</v>
      </c>
      <c r="X76" s="33"/>
      <c r="Y76" s="32"/>
      <c r="Z76" s="34">
        <v>58503724</v>
      </c>
    </row>
    <row r="77" spans="1:26" ht="13.5" hidden="1">
      <c r="A77" s="36" t="s">
        <v>31</v>
      </c>
      <c r="B77" s="18"/>
      <c r="C77" s="18"/>
      <c r="D77" s="19">
        <v>7029000</v>
      </c>
      <c r="E77" s="20">
        <v>7029000</v>
      </c>
      <c r="F77" s="20">
        <v>373588</v>
      </c>
      <c r="G77" s="20">
        <v>214913</v>
      </c>
      <c r="H77" s="20">
        <v>577233</v>
      </c>
      <c r="I77" s="20">
        <v>1165734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1165734</v>
      </c>
      <c r="W77" s="20">
        <v>1757250</v>
      </c>
      <c r="X77" s="20"/>
      <c r="Y77" s="19"/>
      <c r="Z77" s="22">
        <v>7029000</v>
      </c>
    </row>
    <row r="78" spans="1:26" ht="13.5" hidden="1">
      <c r="A78" s="37" t="s">
        <v>32</v>
      </c>
      <c r="B78" s="18">
        <v>26887206</v>
      </c>
      <c r="C78" s="18"/>
      <c r="D78" s="19">
        <v>50063528</v>
      </c>
      <c r="E78" s="20">
        <v>50063528</v>
      </c>
      <c r="F78" s="20">
        <v>8203735</v>
      </c>
      <c r="G78" s="20">
        <v>3034565</v>
      </c>
      <c r="H78" s="20">
        <v>3185408</v>
      </c>
      <c r="I78" s="20">
        <v>14423708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14423708</v>
      </c>
      <c r="W78" s="20">
        <v>12516000</v>
      </c>
      <c r="X78" s="20"/>
      <c r="Y78" s="19"/>
      <c r="Z78" s="22">
        <v>50063528</v>
      </c>
    </row>
    <row r="79" spans="1:26" ht="13.5" hidden="1">
      <c r="A79" s="38" t="s">
        <v>104</v>
      </c>
      <c r="B79" s="18"/>
      <c r="C79" s="18"/>
      <c r="D79" s="19">
        <v>35289996</v>
      </c>
      <c r="E79" s="20">
        <v>35289996</v>
      </c>
      <c r="F79" s="20">
        <v>3616776</v>
      </c>
      <c r="G79" s="20">
        <v>2014792</v>
      </c>
      <c r="H79" s="20">
        <v>2247932</v>
      </c>
      <c r="I79" s="20">
        <v>7879500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7879500</v>
      </c>
      <c r="W79" s="20">
        <v>8822499</v>
      </c>
      <c r="X79" s="20"/>
      <c r="Y79" s="19"/>
      <c r="Z79" s="22">
        <v>35289996</v>
      </c>
    </row>
    <row r="80" spans="1:26" ht="13.5" hidden="1">
      <c r="A80" s="38" t="s">
        <v>105</v>
      </c>
      <c r="B80" s="18"/>
      <c r="C80" s="18"/>
      <c r="D80" s="19">
        <v>6896568</v>
      </c>
      <c r="E80" s="20">
        <v>6896568</v>
      </c>
      <c r="F80" s="20">
        <v>627280</v>
      </c>
      <c r="G80" s="20">
        <v>522211</v>
      </c>
      <c r="H80" s="20">
        <v>541190</v>
      </c>
      <c r="I80" s="20">
        <v>1690681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1690681</v>
      </c>
      <c r="W80" s="20">
        <v>1724250</v>
      </c>
      <c r="X80" s="20"/>
      <c r="Y80" s="19"/>
      <c r="Z80" s="22">
        <v>6896568</v>
      </c>
    </row>
    <row r="81" spans="1:26" ht="13.5" hidden="1">
      <c r="A81" s="38" t="s">
        <v>106</v>
      </c>
      <c r="B81" s="18"/>
      <c r="C81" s="18"/>
      <c r="D81" s="19">
        <v>5712000</v>
      </c>
      <c r="E81" s="20">
        <v>5712000</v>
      </c>
      <c r="F81" s="20">
        <v>415392</v>
      </c>
      <c r="G81" s="20">
        <v>460495</v>
      </c>
      <c r="H81" s="20">
        <v>349375</v>
      </c>
      <c r="I81" s="20">
        <v>1225262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1225262</v>
      </c>
      <c r="W81" s="20">
        <v>1428000</v>
      </c>
      <c r="X81" s="20"/>
      <c r="Y81" s="19"/>
      <c r="Z81" s="22">
        <v>5712000</v>
      </c>
    </row>
    <row r="82" spans="1:26" ht="13.5" hidden="1">
      <c r="A82" s="38" t="s">
        <v>107</v>
      </c>
      <c r="B82" s="18"/>
      <c r="C82" s="18"/>
      <c r="D82" s="19">
        <v>2164964</v>
      </c>
      <c r="E82" s="20">
        <v>2164964</v>
      </c>
      <c r="F82" s="20">
        <v>57314</v>
      </c>
      <c r="G82" s="20">
        <v>37067</v>
      </c>
      <c r="H82" s="20">
        <v>46911</v>
      </c>
      <c r="I82" s="20">
        <v>141292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141292</v>
      </c>
      <c r="W82" s="20">
        <v>541251</v>
      </c>
      <c r="X82" s="20"/>
      <c r="Y82" s="19"/>
      <c r="Z82" s="22">
        <v>2164964</v>
      </c>
    </row>
    <row r="83" spans="1:26" ht="13.5" hidden="1">
      <c r="A83" s="38" t="s">
        <v>108</v>
      </c>
      <c r="B83" s="18">
        <v>26887206</v>
      </c>
      <c r="C83" s="18"/>
      <c r="D83" s="19"/>
      <c r="E83" s="20"/>
      <c r="F83" s="20">
        <v>3486973</v>
      </c>
      <c r="G83" s="20"/>
      <c r="H83" s="20"/>
      <c r="I83" s="20">
        <v>3486973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3486973</v>
      </c>
      <c r="W83" s="20"/>
      <c r="X83" s="20"/>
      <c r="Y83" s="19"/>
      <c r="Z83" s="22"/>
    </row>
    <row r="84" spans="1:26" ht="13.5" hidden="1">
      <c r="A84" s="39" t="s">
        <v>109</v>
      </c>
      <c r="B84" s="27">
        <v>13926501</v>
      </c>
      <c r="C84" s="27"/>
      <c r="D84" s="28">
        <v>1411196</v>
      </c>
      <c r="E84" s="29">
        <v>1411196</v>
      </c>
      <c r="F84" s="29">
        <v>6473</v>
      </c>
      <c r="G84" s="29">
        <v>1988</v>
      </c>
      <c r="H84" s="29">
        <v>2689</v>
      </c>
      <c r="I84" s="29">
        <v>11150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11150</v>
      </c>
      <c r="W84" s="29">
        <v>352749</v>
      </c>
      <c r="X84" s="29"/>
      <c r="Y84" s="28"/>
      <c r="Z84" s="30">
        <v>1411196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173240069</v>
      </c>
      <c r="C5" s="18">
        <v>0</v>
      </c>
      <c r="D5" s="58">
        <v>159193514</v>
      </c>
      <c r="E5" s="59">
        <v>159193514</v>
      </c>
      <c r="F5" s="59">
        <v>15968984</v>
      </c>
      <c r="G5" s="59">
        <v>15944806</v>
      </c>
      <c r="H5" s="59">
        <v>15872070</v>
      </c>
      <c r="I5" s="59">
        <v>47785860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47785860</v>
      </c>
      <c r="W5" s="59">
        <v>39798379</v>
      </c>
      <c r="X5" s="59">
        <v>7987481</v>
      </c>
      <c r="Y5" s="60">
        <v>20.07</v>
      </c>
      <c r="Z5" s="61">
        <v>159193514</v>
      </c>
    </row>
    <row r="6" spans="1:26" ht="13.5">
      <c r="A6" s="57" t="s">
        <v>32</v>
      </c>
      <c r="B6" s="18">
        <v>698642329</v>
      </c>
      <c r="C6" s="18">
        <v>0</v>
      </c>
      <c r="D6" s="58">
        <v>801166951</v>
      </c>
      <c r="E6" s="59">
        <v>801166951</v>
      </c>
      <c r="F6" s="59">
        <v>64197495</v>
      </c>
      <c r="G6" s="59">
        <v>62326329</v>
      </c>
      <c r="H6" s="59">
        <v>73898267</v>
      </c>
      <c r="I6" s="59">
        <v>200422091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200422091</v>
      </c>
      <c r="W6" s="59">
        <v>200291738</v>
      </c>
      <c r="X6" s="59">
        <v>130353</v>
      </c>
      <c r="Y6" s="60">
        <v>0.07</v>
      </c>
      <c r="Z6" s="61">
        <v>801166951</v>
      </c>
    </row>
    <row r="7" spans="1:26" ht="13.5">
      <c r="A7" s="57" t="s">
        <v>33</v>
      </c>
      <c r="B7" s="18">
        <v>4316013</v>
      </c>
      <c r="C7" s="18">
        <v>0</v>
      </c>
      <c r="D7" s="58">
        <v>1292140</v>
      </c>
      <c r="E7" s="59">
        <v>1292140</v>
      </c>
      <c r="F7" s="59">
        <v>156766</v>
      </c>
      <c r="G7" s="59">
        <v>63090</v>
      </c>
      <c r="H7" s="59">
        <v>109159</v>
      </c>
      <c r="I7" s="59">
        <v>329015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329015</v>
      </c>
      <c r="W7" s="59">
        <v>323035</v>
      </c>
      <c r="X7" s="59">
        <v>5980</v>
      </c>
      <c r="Y7" s="60">
        <v>1.85</v>
      </c>
      <c r="Z7" s="61">
        <v>1292140</v>
      </c>
    </row>
    <row r="8" spans="1:26" ht="13.5">
      <c r="A8" s="57" t="s">
        <v>34</v>
      </c>
      <c r="B8" s="18">
        <v>193750734</v>
      </c>
      <c r="C8" s="18">
        <v>0</v>
      </c>
      <c r="D8" s="58">
        <v>194583882</v>
      </c>
      <c r="E8" s="59">
        <v>194583882</v>
      </c>
      <c r="F8" s="59">
        <v>81193000</v>
      </c>
      <c r="G8" s="59">
        <v>1750000</v>
      </c>
      <c r="H8" s="59">
        <v>0</v>
      </c>
      <c r="I8" s="59">
        <v>82943000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82943000</v>
      </c>
      <c r="W8" s="59">
        <v>48645971</v>
      </c>
      <c r="X8" s="59">
        <v>34297029</v>
      </c>
      <c r="Y8" s="60">
        <v>70.5</v>
      </c>
      <c r="Z8" s="61">
        <v>194583882</v>
      </c>
    </row>
    <row r="9" spans="1:26" ht="13.5">
      <c r="A9" s="57" t="s">
        <v>35</v>
      </c>
      <c r="B9" s="18">
        <v>123908829</v>
      </c>
      <c r="C9" s="18">
        <v>0</v>
      </c>
      <c r="D9" s="58">
        <v>211079269</v>
      </c>
      <c r="E9" s="59">
        <v>211079269</v>
      </c>
      <c r="F9" s="59">
        <v>16518831</v>
      </c>
      <c r="G9" s="59">
        <v>18914503</v>
      </c>
      <c r="H9" s="59">
        <v>21371810</v>
      </c>
      <c r="I9" s="59">
        <v>56805144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56805144</v>
      </c>
      <c r="W9" s="59">
        <v>52769817</v>
      </c>
      <c r="X9" s="59">
        <v>4035327</v>
      </c>
      <c r="Y9" s="60">
        <v>7.65</v>
      </c>
      <c r="Z9" s="61">
        <v>211079269</v>
      </c>
    </row>
    <row r="10" spans="1:26" ht="25.5">
      <c r="A10" s="62" t="s">
        <v>96</v>
      </c>
      <c r="B10" s="63">
        <f>SUM(B5:B9)</f>
        <v>1193857974</v>
      </c>
      <c r="C10" s="63">
        <f>SUM(C5:C9)</f>
        <v>0</v>
      </c>
      <c r="D10" s="64">
        <f aca="true" t="shared" si="0" ref="D10:Z10">SUM(D5:D9)</f>
        <v>1367315756</v>
      </c>
      <c r="E10" s="65">
        <f t="shared" si="0"/>
        <v>1367315756</v>
      </c>
      <c r="F10" s="65">
        <f t="shared" si="0"/>
        <v>178035076</v>
      </c>
      <c r="G10" s="65">
        <f t="shared" si="0"/>
        <v>98998728</v>
      </c>
      <c r="H10" s="65">
        <f t="shared" si="0"/>
        <v>111251306</v>
      </c>
      <c r="I10" s="65">
        <f t="shared" si="0"/>
        <v>388285110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388285110</v>
      </c>
      <c r="W10" s="65">
        <f t="shared" si="0"/>
        <v>341828940</v>
      </c>
      <c r="X10" s="65">
        <f t="shared" si="0"/>
        <v>46456170</v>
      </c>
      <c r="Y10" s="66">
        <f>+IF(W10&lt;&gt;0,(X10/W10)*100,0)</f>
        <v>13.59047305941972</v>
      </c>
      <c r="Z10" s="67">
        <f t="shared" si="0"/>
        <v>1367315756</v>
      </c>
    </row>
    <row r="11" spans="1:26" ht="13.5">
      <c r="A11" s="57" t="s">
        <v>36</v>
      </c>
      <c r="B11" s="18">
        <v>313275265</v>
      </c>
      <c r="C11" s="18">
        <v>0</v>
      </c>
      <c r="D11" s="58">
        <v>331392045</v>
      </c>
      <c r="E11" s="59">
        <v>331392045</v>
      </c>
      <c r="F11" s="59">
        <v>28105298</v>
      </c>
      <c r="G11" s="59">
        <v>27004244</v>
      </c>
      <c r="H11" s="59">
        <v>27508336</v>
      </c>
      <c r="I11" s="59">
        <v>82617878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82617878</v>
      </c>
      <c r="W11" s="59">
        <v>82848011</v>
      </c>
      <c r="X11" s="59">
        <v>-230133</v>
      </c>
      <c r="Y11" s="60">
        <v>-0.28</v>
      </c>
      <c r="Z11" s="61">
        <v>331392045</v>
      </c>
    </row>
    <row r="12" spans="1:26" ht="13.5">
      <c r="A12" s="57" t="s">
        <v>37</v>
      </c>
      <c r="B12" s="18">
        <v>15549600</v>
      </c>
      <c r="C12" s="18">
        <v>0</v>
      </c>
      <c r="D12" s="58">
        <v>17313002</v>
      </c>
      <c r="E12" s="59">
        <v>17313002</v>
      </c>
      <c r="F12" s="59">
        <v>1289837</v>
      </c>
      <c r="G12" s="59">
        <v>1284340</v>
      </c>
      <c r="H12" s="59">
        <v>1304534</v>
      </c>
      <c r="I12" s="59">
        <v>3878711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3878711</v>
      </c>
      <c r="W12" s="59">
        <v>4328251</v>
      </c>
      <c r="X12" s="59">
        <v>-449540</v>
      </c>
      <c r="Y12" s="60">
        <v>-10.39</v>
      </c>
      <c r="Z12" s="61">
        <v>17313002</v>
      </c>
    </row>
    <row r="13" spans="1:26" ht="13.5">
      <c r="A13" s="57" t="s">
        <v>97</v>
      </c>
      <c r="B13" s="18">
        <v>303633174</v>
      </c>
      <c r="C13" s="18">
        <v>0</v>
      </c>
      <c r="D13" s="58">
        <v>85308709</v>
      </c>
      <c r="E13" s="59">
        <v>85308709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21327177</v>
      </c>
      <c r="X13" s="59">
        <v>-21327177</v>
      </c>
      <c r="Y13" s="60">
        <v>-100</v>
      </c>
      <c r="Z13" s="61">
        <v>85308709</v>
      </c>
    </row>
    <row r="14" spans="1:26" ht="13.5">
      <c r="A14" s="57" t="s">
        <v>38</v>
      </c>
      <c r="B14" s="18">
        <v>4026946</v>
      </c>
      <c r="C14" s="18">
        <v>0</v>
      </c>
      <c r="D14" s="58">
        <v>9768167</v>
      </c>
      <c r="E14" s="59">
        <v>9768167</v>
      </c>
      <c r="F14" s="59">
        <v>402260</v>
      </c>
      <c r="G14" s="59">
        <v>911453</v>
      </c>
      <c r="H14" s="59">
        <v>1045881</v>
      </c>
      <c r="I14" s="59">
        <v>2359594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2359594</v>
      </c>
      <c r="W14" s="59">
        <v>2442042</v>
      </c>
      <c r="X14" s="59">
        <v>-82448</v>
      </c>
      <c r="Y14" s="60">
        <v>-3.38</v>
      </c>
      <c r="Z14" s="61">
        <v>9768167</v>
      </c>
    </row>
    <row r="15" spans="1:26" ht="13.5">
      <c r="A15" s="57" t="s">
        <v>39</v>
      </c>
      <c r="B15" s="18">
        <v>476456040</v>
      </c>
      <c r="C15" s="18">
        <v>0</v>
      </c>
      <c r="D15" s="58">
        <v>602553297</v>
      </c>
      <c r="E15" s="59">
        <v>602553297</v>
      </c>
      <c r="F15" s="59">
        <v>33481</v>
      </c>
      <c r="G15" s="59">
        <v>49710048</v>
      </c>
      <c r="H15" s="59">
        <v>67647689</v>
      </c>
      <c r="I15" s="59">
        <v>117391218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117391218</v>
      </c>
      <c r="W15" s="59">
        <v>150638324</v>
      </c>
      <c r="X15" s="59">
        <v>-33247106</v>
      </c>
      <c r="Y15" s="60">
        <v>-22.07</v>
      </c>
      <c r="Z15" s="61">
        <v>602553297</v>
      </c>
    </row>
    <row r="16" spans="1:26" ht="13.5">
      <c r="A16" s="68" t="s">
        <v>40</v>
      </c>
      <c r="B16" s="18">
        <v>31564185</v>
      </c>
      <c r="C16" s="18">
        <v>0</v>
      </c>
      <c r="D16" s="58">
        <v>308846746</v>
      </c>
      <c r="E16" s="59">
        <v>308846746</v>
      </c>
      <c r="F16" s="59">
        <v>40857</v>
      </c>
      <c r="G16" s="59">
        <v>71531</v>
      </c>
      <c r="H16" s="59">
        <v>1547073</v>
      </c>
      <c r="I16" s="59">
        <v>1659461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1659461</v>
      </c>
      <c r="W16" s="59">
        <v>77211687</v>
      </c>
      <c r="X16" s="59">
        <v>-75552226</v>
      </c>
      <c r="Y16" s="60">
        <v>-97.85</v>
      </c>
      <c r="Z16" s="61">
        <v>308846746</v>
      </c>
    </row>
    <row r="17" spans="1:26" ht="13.5">
      <c r="A17" s="57" t="s">
        <v>41</v>
      </c>
      <c r="B17" s="18">
        <v>45618991</v>
      </c>
      <c r="C17" s="18">
        <v>0</v>
      </c>
      <c r="D17" s="58">
        <v>252511033</v>
      </c>
      <c r="E17" s="59">
        <v>252511033</v>
      </c>
      <c r="F17" s="59">
        <v>5689805</v>
      </c>
      <c r="G17" s="59">
        <v>23523621</v>
      </c>
      <c r="H17" s="59">
        <v>32968255</v>
      </c>
      <c r="I17" s="59">
        <v>62181681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62181681</v>
      </c>
      <c r="W17" s="59">
        <v>63127758</v>
      </c>
      <c r="X17" s="59">
        <v>-946077</v>
      </c>
      <c r="Y17" s="60">
        <v>-1.5</v>
      </c>
      <c r="Z17" s="61">
        <v>252511033</v>
      </c>
    </row>
    <row r="18" spans="1:26" ht="13.5">
      <c r="A18" s="69" t="s">
        <v>42</v>
      </c>
      <c r="B18" s="70">
        <f>SUM(B11:B17)</f>
        <v>1190124201</v>
      </c>
      <c r="C18" s="70">
        <f>SUM(C11:C17)</f>
        <v>0</v>
      </c>
      <c r="D18" s="71">
        <f aca="true" t="shared" si="1" ref="D18:Z18">SUM(D11:D17)</f>
        <v>1607692999</v>
      </c>
      <c r="E18" s="72">
        <f t="shared" si="1"/>
        <v>1607692999</v>
      </c>
      <c r="F18" s="72">
        <f t="shared" si="1"/>
        <v>35561538</v>
      </c>
      <c r="G18" s="72">
        <f t="shared" si="1"/>
        <v>102505237</v>
      </c>
      <c r="H18" s="72">
        <f t="shared" si="1"/>
        <v>132021768</v>
      </c>
      <c r="I18" s="72">
        <f t="shared" si="1"/>
        <v>270088543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270088543</v>
      </c>
      <c r="W18" s="72">
        <f t="shared" si="1"/>
        <v>401923250</v>
      </c>
      <c r="X18" s="72">
        <f t="shared" si="1"/>
        <v>-131834707</v>
      </c>
      <c r="Y18" s="66">
        <f>+IF(W18&lt;&gt;0,(X18/W18)*100,0)</f>
        <v>-32.80096560723969</v>
      </c>
      <c r="Z18" s="73">
        <f t="shared" si="1"/>
        <v>1607692999</v>
      </c>
    </row>
    <row r="19" spans="1:26" ht="13.5">
      <c r="A19" s="69" t="s">
        <v>43</v>
      </c>
      <c r="B19" s="74">
        <f>+B10-B18</f>
        <v>3733773</v>
      </c>
      <c r="C19" s="74">
        <f>+C10-C18</f>
        <v>0</v>
      </c>
      <c r="D19" s="75">
        <f aca="true" t="shared" si="2" ref="D19:Z19">+D10-D18</f>
        <v>-240377243</v>
      </c>
      <c r="E19" s="76">
        <f t="shared" si="2"/>
        <v>-240377243</v>
      </c>
      <c r="F19" s="76">
        <f t="shared" si="2"/>
        <v>142473538</v>
      </c>
      <c r="G19" s="76">
        <f t="shared" si="2"/>
        <v>-3506509</v>
      </c>
      <c r="H19" s="76">
        <f t="shared" si="2"/>
        <v>-20770462</v>
      </c>
      <c r="I19" s="76">
        <f t="shared" si="2"/>
        <v>118196567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118196567</v>
      </c>
      <c r="W19" s="76">
        <f>IF(E10=E18,0,W10-W18)</f>
        <v>-60094310</v>
      </c>
      <c r="X19" s="76">
        <f t="shared" si="2"/>
        <v>178290877</v>
      </c>
      <c r="Y19" s="77">
        <f>+IF(W19&lt;&gt;0,(X19/W19)*100,0)</f>
        <v>-296.68512210224225</v>
      </c>
      <c r="Z19" s="78">
        <f t="shared" si="2"/>
        <v>-240377243</v>
      </c>
    </row>
    <row r="20" spans="1:26" ht="13.5">
      <c r="A20" s="57" t="s">
        <v>44</v>
      </c>
      <c r="B20" s="18">
        <v>107339730</v>
      </c>
      <c r="C20" s="18">
        <v>0</v>
      </c>
      <c r="D20" s="58">
        <v>227201000</v>
      </c>
      <c r="E20" s="59">
        <v>227201000</v>
      </c>
      <c r="F20" s="59">
        <v>650</v>
      </c>
      <c r="G20" s="59">
        <v>3665</v>
      </c>
      <c r="H20" s="59">
        <v>10873000</v>
      </c>
      <c r="I20" s="59">
        <v>10877315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10877315</v>
      </c>
      <c r="W20" s="59">
        <v>56800250</v>
      </c>
      <c r="X20" s="59">
        <v>-45922935</v>
      </c>
      <c r="Y20" s="60">
        <v>-80.85</v>
      </c>
      <c r="Z20" s="61">
        <v>227201000</v>
      </c>
    </row>
    <row r="21" spans="1:26" ht="13.5">
      <c r="A21" s="57" t="s">
        <v>98</v>
      </c>
      <c r="B21" s="79">
        <v>-10538952</v>
      </c>
      <c r="C21" s="79">
        <v>0</v>
      </c>
      <c r="D21" s="80">
        <v>0</v>
      </c>
      <c r="E21" s="81">
        <v>0</v>
      </c>
      <c r="F21" s="81">
        <v>-4660015</v>
      </c>
      <c r="G21" s="81">
        <v>0</v>
      </c>
      <c r="H21" s="81">
        <v>0</v>
      </c>
      <c r="I21" s="81">
        <v>-4660015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-4660015</v>
      </c>
      <c r="W21" s="81">
        <v>0</v>
      </c>
      <c r="X21" s="81">
        <v>-4660015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100534551</v>
      </c>
      <c r="C22" s="85">
        <f>SUM(C19:C21)</f>
        <v>0</v>
      </c>
      <c r="D22" s="86">
        <f aca="true" t="shared" si="3" ref="D22:Z22">SUM(D19:D21)</f>
        <v>-13176243</v>
      </c>
      <c r="E22" s="87">
        <f t="shared" si="3"/>
        <v>-13176243</v>
      </c>
      <c r="F22" s="87">
        <f t="shared" si="3"/>
        <v>137814173</v>
      </c>
      <c r="G22" s="87">
        <f t="shared" si="3"/>
        <v>-3502844</v>
      </c>
      <c r="H22" s="87">
        <f t="shared" si="3"/>
        <v>-9897462</v>
      </c>
      <c r="I22" s="87">
        <f t="shared" si="3"/>
        <v>124413867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124413867</v>
      </c>
      <c r="W22" s="87">
        <f t="shared" si="3"/>
        <v>-3294060</v>
      </c>
      <c r="X22" s="87">
        <f t="shared" si="3"/>
        <v>127707927</v>
      </c>
      <c r="Y22" s="88">
        <f>+IF(W22&lt;&gt;0,(X22/W22)*100,0)</f>
        <v>-3876.915629952096</v>
      </c>
      <c r="Z22" s="89">
        <f t="shared" si="3"/>
        <v>-13176243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100534551</v>
      </c>
      <c r="C24" s="74">
        <f>SUM(C22:C23)</f>
        <v>0</v>
      </c>
      <c r="D24" s="75">
        <f aca="true" t="shared" si="4" ref="D24:Z24">SUM(D22:D23)</f>
        <v>-13176243</v>
      </c>
      <c r="E24" s="76">
        <f t="shared" si="4"/>
        <v>-13176243</v>
      </c>
      <c r="F24" s="76">
        <f t="shared" si="4"/>
        <v>137814173</v>
      </c>
      <c r="G24" s="76">
        <f t="shared" si="4"/>
        <v>-3502844</v>
      </c>
      <c r="H24" s="76">
        <f t="shared" si="4"/>
        <v>-9897462</v>
      </c>
      <c r="I24" s="76">
        <f t="shared" si="4"/>
        <v>124413867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124413867</v>
      </c>
      <c r="W24" s="76">
        <f t="shared" si="4"/>
        <v>-3294060</v>
      </c>
      <c r="X24" s="76">
        <f t="shared" si="4"/>
        <v>127707927</v>
      </c>
      <c r="Y24" s="77">
        <f>+IF(W24&lt;&gt;0,(X24/W24)*100,0)</f>
        <v>-3876.915629952096</v>
      </c>
      <c r="Z24" s="78">
        <f t="shared" si="4"/>
        <v>-13176243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130561930</v>
      </c>
      <c r="C27" s="21">
        <v>0</v>
      </c>
      <c r="D27" s="98">
        <v>254288095</v>
      </c>
      <c r="E27" s="99">
        <v>254288095</v>
      </c>
      <c r="F27" s="99">
        <v>16312918</v>
      </c>
      <c r="G27" s="99">
        <v>7509555</v>
      </c>
      <c r="H27" s="99">
        <v>13782325</v>
      </c>
      <c r="I27" s="99">
        <v>37604798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37604798</v>
      </c>
      <c r="W27" s="99">
        <v>63572024</v>
      </c>
      <c r="X27" s="99">
        <v>-25967226</v>
      </c>
      <c r="Y27" s="100">
        <v>-40.85</v>
      </c>
      <c r="Z27" s="101">
        <v>254288095</v>
      </c>
    </row>
    <row r="28" spans="1:26" ht="13.5">
      <c r="A28" s="102" t="s">
        <v>44</v>
      </c>
      <c r="B28" s="18">
        <v>112919598</v>
      </c>
      <c r="C28" s="18">
        <v>0</v>
      </c>
      <c r="D28" s="58">
        <v>0</v>
      </c>
      <c r="E28" s="59">
        <v>0</v>
      </c>
      <c r="F28" s="59">
        <v>16312918</v>
      </c>
      <c r="G28" s="59">
        <v>6131304</v>
      </c>
      <c r="H28" s="59">
        <v>13002774</v>
      </c>
      <c r="I28" s="59">
        <v>35446996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35446996</v>
      </c>
      <c r="W28" s="59">
        <v>0</v>
      </c>
      <c r="X28" s="59">
        <v>35446996</v>
      </c>
      <c r="Y28" s="60">
        <v>0</v>
      </c>
      <c r="Z28" s="61">
        <v>0</v>
      </c>
    </row>
    <row r="29" spans="1:26" ht="13.5">
      <c r="A29" s="57" t="s">
        <v>101</v>
      </c>
      <c r="B29" s="18">
        <v>0</v>
      </c>
      <c r="C29" s="18">
        <v>0</v>
      </c>
      <c r="D29" s="58">
        <v>254288095</v>
      </c>
      <c r="E29" s="59">
        <v>254288095</v>
      </c>
      <c r="F29" s="59">
        <v>0</v>
      </c>
      <c r="G29" s="59">
        <v>314480</v>
      </c>
      <c r="H29" s="59">
        <v>0</v>
      </c>
      <c r="I29" s="59">
        <v>314480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314480</v>
      </c>
      <c r="W29" s="59">
        <v>63572024</v>
      </c>
      <c r="X29" s="59">
        <v>-63257544</v>
      </c>
      <c r="Y29" s="60">
        <v>-99.51</v>
      </c>
      <c r="Z29" s="61">
        <v>254288095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17642332</v>
      </c>
      <c r="C31" s="18">
        <v>0</v>
      </c>
      <c r="D31" s="58">
        <v>0</v>
      </c>
      <c r="E31" s="59">
        <v>0</v>
      </c>
      <c r="F31" s="59">
        <v>0</v>
      </c>
      <c r="G31" s="59">
        <v>1063771</v>
      </c>
      <c r="H31" s="59">
        <v>779551</v>
      </c>
      <c r="I31" s="59">
        <v>1843322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1843322</v>
      </c>
      <c r="W31" s="59">
        <v>0</v>
      </c>
      <c r="X31" s="59">
        <v>1843322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130561930</v>
      </c>
      <c r="C32" s="21">
        <f>SUM(C28:C31)</f>
        <v>0</v>
      </c>
      <c r="D32" s="98">
        <f aca="true" t="shared" si="5" ref="D32:Z32">SUM(D28:D31)</f>
        <v>254288095</v>
      </c>
      <c r="E32" s="99">
        <f t="shared" si="5"/>
        <v>254288095</v>
      </c>
      <c r="F32" s="99">
        <f t="shared" si="5"/>
        <v>16312918</v>
      </c>
      <c r="G32" s="99">
        <f t="shared" si="5"/>
        <v>7509555</v>
      </c>
      <c r="H32" s="99">
        <f t="shared" si="5"/>
        <v>13782325</v>
      </c>
      <c r="I32" s="99">
        <f t="shared" si="5"/>
        <v>37604798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37604798</v>
      </c>
      <c r="W32" s="99">
        <f t="shared" si="5"/>
        <v>63572024</v>
      </c>
      <c r="X32" s="99">
        <f t="shared" si="5"/>
        <v>-25967226</v>
      </c>
      <c r="Y32" s="100">
        <f>+IF(W32&lt;&gt;0,(X32/W32)*100,0)</f>
        <v>-40.84693921338732</v>
      </c>
      <c r="Z32" s="101">
        <f t="shared" si="5"/>
        <v>254288095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171039557</v>
      </c>
      <c r="C35" s="18">
        <v>0</v>
      </c>
      <c r="D35" s="58">
        <v>315752731</v>
      </c>
      <c r="E35" s="59">
        <v>315752731</v>
      </c>
      <c r="F35" s="59">
        <v>711490426</v>
      </c>
      <c r="G35" s="59">
        <v>617739668</v>
      </c>
      <c r="H35" s="59">
        <v>614166002</v>
      </c>
      <c r="I35" s="59">
        <v>614166002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614166002</v>
      </c>
      <c r="W35" s="59">
        <v>78938183</v>
      </c>
      <c r="X35" s="59">
        <v>535227819</v>
      </c>
      <c r="Y35" s="60">
        <v>678.03</v>
      </c>
      <c r="Z35" s="61">
        <v>315752731</v>
      </c>
    </row>
    <row r="36" spans="1:26" ht="13.5">
      <c r="A36" s="57" t="s">
        <v>53</v>
      </c>
      <c r="B36" s="18">
        <v>3291420449</v>
      </c>
      <c r="C36" s="18">
        <v>0</v>
      </c>
      <c r="D36" s="58">
        <v>3161088310</v>
      </c>
      <c r="E36" s="59">
        <v>3161088310</v>
      </c>
      <c r="F36" s="59">
        <v>3260369770</v>
      </c>
      <c r="G36" s="59">
        <v>3270740708</v>
      </c>
      <c r="H36" s="59">
        <v>3292628513</v>
      </c>
      <c r="I36" s="59">
        <v>3292628513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3292628513</v>
      </c>
      <c r="W36" s="59">
        <v>790272078</v>
      </c>
      <c r="X36" s="59">
        <v>2502356435</v>
      </c>
      <c r="Y36" s="60">
        <v>316.64</v>
      </c>
      <c r="Z36" s="61">
        <v>3161088310</v>
      </c>
    </row>
    <row r="37" spans="1:26" ht="13.5">
      <c r="A37" s="57" t="s">
        <v>54</v>
      </c>
      <c r="B37" s="18">
        <v>268533006</v>
      </c>
      <c r="C37" s="18">
        <v>0</v>
      </c>
      <c r="D37" s="58">
        <v>288153644</v>
      </c>
      <c r="E37" s="59">
        <v>288153644</v>
      </c>
      <c r="F37" s="59">
        <v>453639246</v>
      </c>
      <c r="G37" s="59">
        <v>374724823</v>
      </c>
      <c r="H37" s="59">
        <v>404167324</v>
      </c>
      <c r="I37" s="59">
        <v>404167324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404167324</v>
      </c>
      <c r="W37" s="59">
        <v>72038411</v>
      </c>
      <c r="X37" s="59">
        <v>332128913</v>
      </c>
      <c r="Y37" s="60">
        <v>461.04</v>
      </c>
      <c r="Z37" s="61">
        <v>288153644</v>
      </c>
    </row>
    <row r="38" spans="1:26" ht="13.5">
      <c r="A38" s="57" t="s">
        <v>55</v>
      </c>
      <c r="B38" s="18">
        <v>147740000</v>
      </c>
      <c r="C38" s="18">
        <v>0</v>
      </c>
      <c r="D38" s="58">
        <v>169201504</v>
      </c>
      <c r="E38" s="59">
        <v>169201504</v>
      </c>
      <c r="F38" s="59">
        <v>173547364</v>
      </c>
      <c r="G38" s="59">
        <v>173743680</v>
      </c>
      <c r="H38" s="59">
        <v>171078767</v>
      </c>
      <c r="I38" s="59">
        <v>171078767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171078767</v>
      </c>
      <c r="W38" s="59">
        <v>42300376</v>
      </c>
      <c r="X38" s="59">
        <v>128778391</v>
      </c>
      <c r="Y38" s="60">
        <v>304.44</v>
      </c>
      <c r="Z38" s="61">
        <v>169201504</v>
      </c>
    </row>
    <row r="39" spans="1:26" ht="13.5">
      <c r="A39" s="57" t="s">
        <v>56</v>
      </c>
      <c r="B39" s="18">
        <v>3046187000</v>
      </c>
      <c r="C39" s="18">
        <v>0</v>
      </c>
      <c r="D39" s="58">
        <v>3019485891</v>
      </c>
      <c r="E39" s="59">
        <v>3019485891</v>
      </c>
      <c r="F39" s="59">
        <v>3344673586</v>
      </c>
      <c r="G39" s="59">
        <v>3340011873</v>
      </c>
      <c r="H39" s="59">
        <v>3331548424</v>
      </c>
      <c r="I39" s="59">
        <v>3331548424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3331548424</v>
      </c>
      <c r="W39" s="59">
        <v>754871473</v>
      </c>
      <c r="X39" s="59">
        <v>2576676951</v>
      </c>
      <c r="Y39" s="60">
        <v>341.34</v>
      </c>
      <c r="Z39" s="61">
        <v>3019485891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167999283</v>
      </c>
      <c r="C42" s="18">
        <v>0</v>
      </c>
      <c r="D42" s="58">
        <v>193056038</v>
      </c>
      <c r="E42" s="59">
        <v>193056038</v>
      </c>
      <c r="F42" s="59">
        <v>-46183330</v>
      </c>
      <c r="G42" s="59">
        <v>6044409</v>
      </c>
      <c r="H42" s="59">
        <v>-43730985</v>
      </c>
      <c r="I42" s="59">
        <v>-83869906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-83869906</v>
      </c>
      <c r="W42" s="59">
        <v>32215023</v>
      </c>
      <c r="X42" s="59">
        <v>-116084929</v>
      </c>
      <c r="Y42" s="60">
        <v>-360.34</v>
      </c>
      <c r="Z42" s="61">
        <v>193056038</v>
      </c>
    </row>
    <row r="43" spans="1:26" ht="13.5">
      <c r="A43" s="57" t="s">
        <v>59</v>
      </c>
      <c r="B43" s="18">
        <v>-146929689</v>
      </c>
      <c r="C43" s="18">
        <v>0</v>
      </c>
      <c r="D43" s="58">
        <v>34838004</v>
      </c>
      <c r="E43" s="59">
        <v>34838004</v>
      </c>
      <c r="F43" s="59">
        <v>-13130282</v>
      </c>
      <c r="G43" s="59">
        <v>-7744172</v>
      </c>
      <c r="H43" s="59">
        <v>-19785011</v>
      </c>
      <c r="I43" s="59">
        <v>-40659465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-40659465</v>
      </c>
      <c r="W43" s="59">
        <v>5000001</v>
      </c>
      <c r="X43" s="59">
        <v>-45659466</v>
      </c>
      <c r="Y43" s="60">
        <v>-913.19</v>
      </c>
      <c r="Z43" s="61">
        <v>34838004</v>
      </c>
    </row>
    <row r="44" spans="1:26" ht="13.5">
      <c r="A44" s="57" t="s">
        <v>60</v>
      </c>
      <c r="B44" s="18">
        <v>-3700409</v>
      </c>
      <c r="C44" s="18">
        <v>0</v>
      </c>
      <c r="D44" s="58">
        <v>-30053000</v>
      </c>
      <c r="E44" s="59">
        <v>-30053000</v>
      </c>
      <c r="F44" s="59">
        <v>-163527</v>
      </c>
      <c r="G44" s="59">
        <v>66435</v>
      </c>
      <c r="H44" s="59">
        <v>-2759498</v>
      </c>
      <c r="I44" s="59">
        <v>-2856590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-2856590</v>
      </c>
      <c r="W44" s="59">
        <v>-1853745</v>
      </c>
      <c r="X44" s="59">
        <v>-1002845</v>
      </c>
      <c r="Y44" s="60">
        <v>54.1</v>
      </c>
      <c r="Z44" s="61">
        <v>-30053000</v>
      </c>
    </row>
    <row r="45" spans="1:26" ht="13.5">
      <c r="A45" s="69" t="s">
        <v>61</v>
      </c>
      <c r="B45" s="21">
        <v>35257480</v>
      </c>
      <c r="C45" s="21">
        <v>0</v>
      </c>
      <c r="D45" s="98">
        <v>435056425</v>
      </c>
      <c r="E45" s="99">
        <v>435056425</v>
      </c>
      <c r="F45" s="99">
        <v>-23988064</v>
      </c>
      <c r="G45" s="99">
        <v>-25621392</v>
      </c>
      <c r="H45" s="99">
        <v>-91896886</v>
      </c>
      <c r="I45" s="99">
        <v>-91896886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-91896886</v>
      </c>
      <c r="W45" s="99">
        <v>272576662</v>
      </c>
      <c r="X45" s="99">
        <v>-364473548</v>
      </c>
      <c r="Y45" s="100">
        <v>-133.71</v>
      </c>
      <c r="Z45" s="101">
        <v>435056425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32297111</v>
      </c>
      <c r="C49" s="51">
        <v>0</v>
      </c>
      <c r="D49" s="128">
        <v>20339786</v>
      </c>
      <c r="E49" s="53">
        <v>29531728</v>
      </c>
      <c r="F49" s="53">
        <v>0</v>
      </c>
      <c r="G49" s="53">
        <v>0</v>
      </c>
      <c r="H49" s="53">
        <v>0</v>
      </c>
      <c r="I49" s="53">
        <v>13122351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15052670</v>
      </c>
      <c r="W49" s="53">
        <v>11049816</v>
      </c>
      <c r="X49" s="53">
        <v>63206562</v>
      </c>
      <c r="Y49" s="53">
        <v>521082251</v>
      </c>
      <c r="Z49" s="129">
        <v>705682275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34912352</v>
      </c>
      <c r="C51" s="51">
        <v>0</v>
      </c>
      <c r="D51" s="128">
        <v>78472060</v>
      </c>
      <c r="E51" s="53">
        <v>7531252</v>
      </c>
      <c r="F51" s="53">
        <v>0</v>
      </c>
      <c r="G51" s="53">
        <v>0</v>
      </c>
      <c r="H51" s="53">
        <v>0</v>
      </c>
      <c r="I51" s="53">
        <v>2134928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67723624</v>
      </c>
      <c r="Y51" s="53">
        <v>0</v>
      </c>
      <c r="Z51" s="129">
        <v>190774216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96.80814006542425</v>
      </c>
      <c r="C58" s="5">
        <f>IF(C67=0,0,+(C76/C67)*100)</f>
        <v>0</v>
      </c>
      <c r="D58" s="6">
        <f aca="true" t="shared" si="6" ref="D58:Z58">IF(D67=0,0,+(D76/D67)*100)</f>
        <v>230.90287986187593</v>
      </c>
      <c r="E58" s="7">
        <f t="shared" si="6"/>
        <v>230.90287986187593</v>
      </c>
      <c r="F58" s="7">
        <f t="shared" si="6"/>
        <v>70.45610182489058</v>
      </c>
      <c r="G58" s="7">
        <f t="shared" si="6"/>
        <v>77.70931361113352</v>
      </c>
      <c r="H58" s="7">
        <f t="shared" si="6"/>
        <v>67.38256204911879</v>
      </c>
      <c r="I58" s="7">
        <f t="shared" si="6"/>
        <v>71.6363206732107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71.6363206732107</v>
      </c>
      <c r="W58" s="7">
        <f t="shared" si="6"/>
        <v>91.72044460222041</v>
      </c>
      <c r="X58" s="7">
        <f t="shared" si="6"/>
        <v>0</v>
      </c>
      <c r="Y58" s="7">
        <f t="shared" si="6"/>
        <v>0</v>
      </c>
      <c r="Z58" s="8">
        <f t="shared" si="6"/>
        <v>230.90287986187593</v>
      </c>
    </row>
    <row r="59" spans="1:26" ht="13.5">
      <c r="A59" s="36" t="s">
        <v>31</v>
      </c>
      <c r="B59" s="9">
        <f aca="true" t="shared" si="7" ref="B59:Z66">IF(B68=0,0,+(B77/B68)*100)</f>
        <v>82.99815615982004</v>
      </c>
      <c r="C59" s="9">
        <f t="shared" si="7"/>
        <v>0</v>
      </c>
      <c r="D59" s="2">
        <f t="shared" si="7"/>
        <v>965.8559374473008</v>
      </c>
      <c r="E59" s="10">
        <f t="shared" si="7"/>
        <v>965.8559374473008</v>
      </c>
      <c r="F59" s="10">
        <f t="shared" si="7"/>
        <v>82.05204538998849</v>
      </c>
      <c r="G59" s="10">
        <f t="shared" si="7"/>
        <v>92.43119044534001</v>
      </c>
      <c r="H59" s="10">
        <f t="shared" si="7"/>
        <v>87.72661662908493</v>
      </c>
      <c r="I59" s="10">
        <f t="shared" si="7"/>
        <v>87.40008446013108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87.40008446013108</v>
      </c>
      <c r="W59" s="10">
        <f t="shared" si="7"/>
        <v>94.77999593903058</v>
      </c>
      <c r="X59" s="10">
        <f t="shared" si="7"/>
        <v>0</v>
      </c>
      <c r="Y59" s="10">
        <f t="shared" si="7"/>
        <v>0</v>
      </c>
      <c r="Z59" s="11">
        <f t="shared" si="7"/>
        <v>965.8559374473008</v>
      </c>
    </row>
    <row r="60" spans="1:26" ht="13.5">
      <c r="A60" s="37" t="s">
        <v>32</v>
      </c>
      <c r="B60" s="12">
        <f t="shared" si="7"/>
        <v>100.01158761738868</v>
      </c>
      <c r="C60" s="12">
        <f t="shared" si="7"/>
        <v>0</v>
      </c>
      <c r="D60" s="3">
        <f t="shared" si="7"/>
        <v>94.77999948103202</v>
      </c>
      <c r="E60" s="13">
        <f t="shared" si="7"/>
        <v>94.77999948103202</v>
      </c>
      <c r="F60" s="13">
        <f t="shared" si="7"/>
        <v>70.97204337957423</v>
      </c>
      <c r="G60" s="13">
        <f t="shared" si="7"/>
        <v>77.27971753317928</v>
      </c>
      <c r="H60" s="13">
        <f t="shared" si="7"/>
        <v>65.46961513995991</v>
      </c>
      <c r="I60" s="13">
        <f t="shared" si="7"/>
        <v>70.90475670169512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70.90475670169512</v>
      </c>
      <c r="W60" s="13">
        <f t="shared" si="7"/>
        <v>94.77999888951986</v>
      </c>
      <c r="X60" s="13">
        <f t="shared" si="7"/>
        <v>0</v>
      </c>
      <c r="Y60" s="13">
        <f t="shared" si="7"/>
        <v>0</v>
      </c>
      <c r="Z60" s="14">
        <f t="shared" si="7"/>
        <v>94.77999948103202</v>
      </c>
    </row>
    <row r="61" spans="1:26" ht="13.5">
      <c r="A61" s="38" t="s">
        <v>104</v>
      </c>
      <c r="B61" s="12">
        <f t="shared" si="7"/>
        <v>99.30492520857295</v>
      </c>
      <c r="C61" s="12">
        <f t="shared" si="7"/>
        <v>0</v>
      </c>
      <c r="D61" s="3">
        <f t="shared" si="7"/>
        <v>94.16514218014066</v>
      </c>
      <c r="E61" s="13">
        <f t="shared" si="7"/>
        <v>94.16514218014066</v>
      </c>
      <c r="F61" s="13">
        <f t="shared" si="7"/>
        <v>54.52135134361772</v>
      </c>
      <c r="G61" s="13">
        <f t="shared" si="7"/>
        <v>60.76771996219426</v>
      </c>
      <c r="H61" s="13">
        <f t="shared" si="7"/>
        <v>58.12357234151161</v>
      </c>
      <c r="I61" s="13">
        <f t="shared" si="7"/>
        <v>57.891232465198506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57.891232465198506</v>
      </c>
      <c r="W61" s="13">
        <f t="shared" si="7"/>
        <v>94.16514169144654</v>
      </c>
      <c r="X61" s="13">
        <f t="shared" si="7"/>
        <v>0</v>
      </c>
      <c r="Y61" s="13">
        <f t="shared" si="7"/>
        <v>0</v>
      </c>
      <c r="Z61" s="14">
        <f t="shared" si="7"/>
        <v>94.16514218014066</v>
      </c>
    </row>
    <row r="62" spans="1:26" ht="13.5">
      <c r="A62" s="38" t="s">
        <v>105</v>
      </c>
      <c r="B62" s="12">
        <f t="shared" si="7"/>
        <v>100.80136182877793</v>
      </c>
      <c r="C62" s="12">
        <f t="shared" si="7"/>
        <v>0</v>
      </c>
      <c r="D62" s="3">
        <f t="shared" si="7"/>
        <v>93.90895648813927</v>
      </c>
      <c r="E62" s="13">
        <f t="shared" si="7"/>
        <v>93.90895648813927</v>
      </c>
      <c r="F62" s="13">
        <f t="shared" si="7"/>
        <v>102.20601649134449</v>
      </c>
      <c r="G62" s="13">
        <f t="shared" si="7"/>
        <v>127.40282037311977</v>
      </c>
      <c r="H62" s="13">
        <f t="shared" si="7"/>
        <v>73.66459894123086</v>
      </c>
      <c r="I62" s="13">
        <f t="shared" si="7"/>
        <v>96.53118117555263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96.53118117555263</v>
      </c>
      <c r="W62" s="13">
        <f t="shared" si="7"/>
        <v>93.90895648813927</v>
      </c>
      <c r="X62" s="13">
        <f t="shared" si="7"/>
        <v>0</v>
      </c>
      <c r="Y62" s="13">
        <f t="shared" si="7"/>
        <v>0</v>
      </c>
      <c r="Z62" s="14">
        <f t="shared" si="7"/>
        <v>93.90895648813927</v>
      </c>
    </row>
    <row r="63" spans="1:26" ht="13.5">
      <c r="A63" s="38" t="s">
        <v>106</v>
      </c>
      <c r="B63" s="12">
        <f t="shared" si="7"/>
        <v>100.86436268294972</v>
      </c>
      <c r="C63" s="12">
        <f t="shared" si="7"/>
        <v>0</v>
      </c>
      <c r="D63" s="3">
        <f t="shared" si="7"/>
        <v>90.95492525650967</v>
      </c>
      <c r="E63" s="13">
        <f t="shared" si="7"/>
        <v>90.95492525650967</v>
      </c>
      <c r="F63" s="13">
        <f t="shared" si="7"/>
        <v>67.68893167504562</v>
      </c>
      <c r="G63" s="13">
        <f t="shared" si="7"/>
        <v>50.37585378839622</v>
      </c>
      <c r="H63" s="13">
        <f t="shared" si="7"/>
        <v>69.47379952542843</v>
      </c>
      <c r="I63" s="13">
        <f t="shared" si="7"/>
        <v>62.00532265901841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62.00532265901841</v>
      </c>
      <c r="W63" s="13">
        <f t="shared" si="7"/>
        <v>90.95492231994112</v>
      </c>
      <c r="X63" s="13">
        <f t="shared" si="7"/>
        <v>0</v>
      </c>
      <c r="Y63" s="13">
        <f t="shared" si="7"/>
        <v>0</v>
      </c>
      <c r="Z63" s="14">
        <f t="shared" si="7"/>
        <v>90.95492525650967</v>
      </c>
    </row>
    <row r="64" spans="1:26" ht="13.5">
      <c r="A64" s="38" t="s">
        <v>107</v>
      </c>
      <c r="B64" s="12">
        <f t="shared" si="7"/>
        <v>100.09021263710576</v>
      </c>
      <c r="C64" s="12">
        <f t="shared" si="7"/>
        <v>0</v>
      </c>
      <c r="D64" s="3">
        <f t="shared" si="7"/>
        <v>94.78000263831142</v>
      </c>
      <c r="E64" s="13">
        <f t="shared" si="7"/>
        <v>94.78000263831142</v>
      </c>
      <c r="F64" s="13">
        <f t="shared" si="7"/>
        <v>65.44665792451814</v>
      </c>
      <c r="G64" s="13">
        <f t="shared" si="7"/>
        <v>82.7228140980022</v>
      </c>
      <c r="H64" s="13">
        <f t="shared" si="7"/>
        <v>72.46114392226603</v>
      </c>
      <c r="I64" s="13">
        <f t="shared" si="7"/>
        <v>73.45010475052148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73.45010475052148</v>
      </c>
      <c r="W64" s="13">
        <f t="shared" si="7"/>
        <v>94.78000144334267</v>
      </c>
      <c r="X64" s="13">
        <f t="shared" si="7"/>
        <v>0</v>
      </c>
      <c r="Y64" s="13">
        <f t="shared" si="7"/>
        <v>0</v>
      </c>
      <c r="Z64" s="14">
        <f t="shared" si="7"/>
        <v>94.78000263831142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379.11984</v>
      </c>
      <c r="E65" s="13">
        <f t="shared" si="7"/>
        <v>379.11984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379.11984</v>
      </c>
      <c r="X65" s="13">
        <f t="shared" si="7"/>
        <v>0</v>
      </c>
      <c r="Y65" s="13">
        <f t="shared" si="7"/>
        <v>0</v>
      </c>
      <c r="Z65" s="14">
        <f t="shared" si="7"/>
        <v>379.11984</v>
      </c>
    </row>
    <row r="66" spans="1:26" ht="13.5">
      <c r="A66" s="39" t="s">
        <v>109</v>
      </c>
      <c r="B66" s="15">
        <f t="shared" si="7"/>
        <v>101.75087942743326</v>
      </c>
      <c r="C66" s="15">
        <f t="shared" si="7"/>
        <v>0</v>
      </c>
      <c r="D66" s="4">
        <f t="shared" si="7"/>
        <v>10.0000111249555</v>
      </c>
      <c r="E66" s="16">
        <f t="shared" si="7"/>
        <v>10.0000111249555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10.0000111249555</v>
      </c>
      <c r="X66" s="16">
        <f t="shared" si="7"/>
        <v>0</v>
      </c>
      <c r="Y66" s="16">
        <f t="shared" si="7"/>
        <v>0</v>
      </c>
      <c r="Z66" s="17">
        <f t="shared" si="7"/>
        <v>10.0000111249555</v>
      </c>
    </row>
    <row r="67" spans="1:26" ht="13.5" hidden="1">
      <c r="A67" s="40" t="s">
        <v>110</v>
      </c>
      <c r="B67" s="23">
        <v>903115788</v>
      </c>
      <c r="C67" s="23"/>
      <c r="D67" s="24">
        <v>996315665</v>
      </c>
      <c r="E67" s="25">
        <v>996315665</v>
      </c>
      <c r="F67" s="25">
        <v>83264828</v>
      </c>
      <c r="G67" s="25">
        <v>80947292</v>
      </c>
      <c r="H67" s="25">
        <v>92464488</v>
      </c>
      <c r="I67" s="25">
        <v>256676608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256676608</v>
      </c>
      <c r="W67" s="25">
        <v>249078918</v>
      </c>
      <c r="X67" s="25"/>
      <c r="Y67" s="24"/>
      <c r="Z67" s="26">
        <v>996315665</v>
      </c>
    </row>
    <row r="68" spans="1:26" ht="13.5" hidden="1">
      <c r="A68" s="36" t="s">
        <v>31</v>
      </c>
      <c r="B68" s="18">
        <v>173240069</v>
      </c>
      <c r="C68" s="18"/>
      <c r="D68" s="19">
        <v>159193514</v>
      </c>
      <c r="E68" s="20">
        <v>159193514</v>
      </c>
      <c r="F68" s="20">
        <v>15968984</v>
      </c>
      <c r="G68" s="20">
        <v>15944806</v>
      </c>
      <c r="H68" s="20">
        <v>15872070</v>
      </c>
      <c r="I68" s="20">
        <v>47785860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47785860</v>
      </c>
      <c r="W68" s="20">
        <v>39798379</v>
      </c>
      <c r="X68" s="20"/>
      <c r="Y68" s="19"/>
      <c r="Z68" s="22">
        <v>159193514</v>
      </c>
    </row>
    <row r="69" spans="1:26" ht="13.5" hidden="1">
      <c r="A69" s="37" t="s">
        <v>32</v>
      </c>
      <c r="B69" s="18">
        <v>698642329</v>
      </c>
      <c r="C69" s="18"/>
      <c r="D69" s="19">
        <v>801166951</v>
      </c>
      <c r="E69" s="20">
        <v>801166951</v>
      </c>
      <c r="F69" s="20">
        <v>64197495</v>
      </c>
      <c r="G69" s="20">
        <v>62326329</v>
      </c>
      <c r="H69" s="20">
        <v>73898267</v>
      </c>
      <c r="I69" s="20">
        <v>200422091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200422091</v>
      </c>
      <c r="W69" s="20">
        <v>200291739</v>
      </c>
      <c r="X69" s="20"/>
      <c r="Y69" s="19"/>
      <c r="Z69" s="22">
        <v>801166951</v>
      </c>
    </row>
    <row r="70" spans="1:26" ht="13.5" hidden="1">
      <c r="A70" s="38" t="s">
        <v>104</v>
      </c>
      <c r="B70" s="18">
        <v>334268057</v>
      </c>
      <c r="C70" s="18"/>
      <c r="D70" s="19">
        <v>385374566</v>
      </c>
      <c r="E70" s="20">
        <v>385374566</v>
      </c>
      <c r="F70" s="20">
        <v>32990336</v>
      </c>
      <c r="G70" s="20">
        <v>35587195</v>
      </c>
      <c r="H70" s="20">
        <v>37907350</v>
      </c>
      <c r="I70" s="20">
        <v>106484881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106484881</v>
      </c>
      <c r="W70" s="20">
        <v>96343642</v>
      </c>
      <c r="X70" s="20"/>
      <c r="Y70" s="19"/>
      <c r="Z70" s="22">
        <v>385374566</v>
      </c>
    </row>
    <row r="71" spans="1:26" ht="13.5" hidden="1">
      <c r="A71" s="38" t="s">
        <v>105</v>
      </c>
      <c r="B71" s="18">
        <v>235354110</v>
      </c>
      <c r="C71" s="18"/>
      <c r="D71" s="19">
        <v>272030104</v>
      </c>
      <c r="E71" s="20">
        <v>272030104</v>
      </c>
      <c r="F71" s="20">
        <v>19119848</v>
      </c>
      <c r="G71" s="20">
        <v>13936383</v>
      </c>
      <c r="H71" s="20">
        <v>23560188</v>
      </c>
      <c r="I71" s="20">
        <v>56616419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56616419</v>
      </c>
      <c r="W71" s="20">
        <v>68007526</v>
      </c>
      <c r="X71" s="20"/>
      <c r="Y71" s="19"/>
      <c r="Z71" s="22">
        <v>272030104</v>
      </c>
    </row>
    <row r="72" spans="1:26" ht="13.5" hidden="1">
      <c r="A72" s="38" t="s">
        <v>106</v>
      </c>
      <c r="B72" s="18">
        <v>51926698</v>
      </c>
      <c r="C72" s="18"/>
      <c r="D72" s="19">
        <v>61946398</v>
      </c>
      <c r="E72" s="20">
        <v>61946398</v>
      </c>
      <c r="F72" s="20">
        <v>4627665</v>
      </c>
      <c r="G72" s="20">
        <v>5591403</v>
      </c>
      <c r="H72" s="20">
        <v>5184887</v>
      </c>
      <c r="I72" s="20">
        <v>15403955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15403955</v>
      </c>
      <c r="W72" s="20">
        <v>15486600</v>
      </c>
      <c r="X72" s="20"/>
      <c r="Y72" s="19"/>
      <c r="Z72" s="22">
        <v>61946398</v>
      </c>
    </row>
    <row r="73" spans="1:26" ht="13.5" hidden="1">
      <c r="A73" s="38" t="s">
        <v>107</v>
      </c>
      <c r="B73" s="18">
        <v>77093412</v>
      </c>
      <c r="C73" s="18"/>
      <c r="D73" s="19">
        <v>79315883</v>
      </c>
      <c r="E73" s="20">
        <v>79315883</v>
      </c>
      <c r="F73" s="20">
        <v>7459646</v>
      </c>
      <c r="G73" s="20">
        <v>7211348</v>
      </c>
      <c r="H73" s="20">
        <v>7245842</v>
      </c>
      <c r="I73" s="20">
        <v>21916836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21916836</v>
      </c>
      <c r="W73" s="20">
        <v>19828971</v>
      </c>
      <c r="X73" s="20"/>
      <c r="Y73" s="19"/>
      <c r="Z73" s="22">
        <v>79315883</v>
      </c>
    </row>
    <row r="74" spans="1:26" ht="13.5" hidden="1">
      <c r="A74" s="38" t="s">
        <v>108</v>
      </c>
      <c r="B74" s="18">
        <v>52</v>
      </c>
      <c r="C74" s="18"/>
      <c r="D74" s="19">
        <v>2500000</v>
      </c>
      <c r="E74" s="20">
        <v>2500000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625000</v>
      </c>
      <c r="X74" s="20"/>
      <c r="Y74" s="19"/>
      <c r="Z74" s="22">
        <v>2500000</v>
      </c>
    </row>
    <row r="75" spans="1:26" ht="13.5" hidden="1">
      <c r="A75" s="39" t="s">
        <v>109</v>
      </c>
      <c r="B75" s="27">
        <v>31233390</v>
      </c>
      <c r="C75" s="27"/>
      <c r="D75" s="28">
        <v>35955200</v>
      </c>
      <c r="E75" s="29">
        <v>35955200</v>
      </c>
      <c r="F75" s="29">
        <v>3098349</v>
      </c>
      <c r="G75" s="29">
        <v>2676157</v>
      </c>
      <c r="H75" s="29">
        <v>2694151</v>
      </c>
      <c r="I75" s="29">
        <v>8468657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8468657</v>
      </c>
      <c r="W75" s="29">
        <v>8988800</v>
      </c>
      <c r="X75" s="29"/>
      <c r="Y75" s="28"/>
      <c r="Z75" s="30">
        <v>35955200</v>
      </c>
    </row>
    <row r="76" spans="1:26" ht="13.5" hidden="1">
      <c r="A76" s="41" t="s">
        <v>111</v>
      </c>
      <c r="B76" s="31">
        <v>874289597</v>
      </c>
      <c r="C76" s="31"/>
      <c r="D76" s="32">
        <v>2300521563</v>
      </c>
      <c r="E76" s="33">
        <v>2300521563</v>
      </c>
      <c r="F76" s="33">
        <v>58665152</v>
      </c>
      <c r="G76" s="33">
        <v>62903585</v>
      </c>
      <c r="H76" s="33">
        <v>62304941</v>
      </c>
      <c r="I76" s="33">
        <v>183873678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183873678</v>
      </c>
      <c r="W76" s="33">
        <v>228456291</v>
      </c>
      <c r="X76" s="33"/>
      <c r="Y76" s="32"/>
      <c r="Z76" s="34">
        <v>2300521563</v>
      </c>
    </row>
    <row r="77" spans="1:26" ht="13.5" hidden="1">
      <c r="A77" s="36" t="s">
        <v>31</v>
      </c>
      <c r="B77" s="18">
        <v>143786063</v>
      </c>
      <c r="C77" s="18"/>
      <c r="D77" s="19">
        <v>1537580007</v>
      </c>
      <c r="E77" s="20">
        <v>1537580007</v>
      </c>
      <c r="F77" s="20">
        <v>13102878</v>
      </c>
      <c r="G77" s="20">
        <v>14737974</v>
      </c>
      <c r="H77" s="20">
        <v>13924030</v>
      </c>
      <c r="I77" s="20">
        <v>41764882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41764882</v>
      </c>
      <c r="W77" s="20">
        <v>37720902</v>
      </c>
      <c r="X77" s="20"/>
      <c r="Y77" s="19"/>
      <c r="Z77" s="22">
        <v>1537580007</v>
      </c>
    </row>
    <row r="78" spans="1:26" ht="13.5" hidden="1">
      <c r="A78" s="37" t="s">
        <v>32</v>
      </c>
      <c r="B78" s="18">
        <v>698723285</v>
      </c>
      <c r="C78" s="18"/>
      <c r="D78" s="19">
        <v>759346032</v>
      </c>
      <c r="E78" s="20">
        <v>759346032</v>
      </c>
      <c r="F78" s="20">
        <v>45562274</v>
      </c>
      <c r="G78" s="20">
        <v>48165611</v>
      </c>
      <c r="H78" s="20">
        <v>48380911</v>
      </c>
      <c r="I78" s="20">
        <v>142108796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142108796</v>
      </c>
      <c r="W78" s="20">
        <v>189836508</v>
      </c>
      <c r="X78" s="20"/>
      <c r="Y78" s="19"/>
      <c r="Z78" s="22">
        <v>759346032</v>
      </c>
    </row>
    <row r="79" spans="1:26" ht="13.5" hidden="1">
      <c r="A79" s="38" t="s">
        <v>104</v>
      </c>
      <c r="B79" s="18">
        <v>331944644</v>
      </c>
      <c r="C79" s="18"/>
      <c r="D79" s="19">
        <v>362888508</v>
      </c>
      <c r="E79" s="20">
        <v>362888508</v>
      </c>
      <c r="F79" s="20">
        <v>17986777</v>
      </c>
      <c r="G79" s="20">
        <v>21625527</v>
      </c>
      <c r="H79" s="20">
        <v>22033106</v>
      </c>
      <c r="I79" s="20">
        <v>61645410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61645410</v>
      </c>
      <c r="W79" s="20">
        <v>90722127</v>
      </c>
      <c r="X79" s="20"/>
      <c r="Y79" s="19"/>
      <c r="Z79" s="22">
        <v>362888508</v>
      </c>
    </row>
    <row r="80" spans="1:26" ht="13.5" hidden="1">
      <c r="A80" s="38" t="s">
        <v>105</v>
      </c>
      <c r="B80" s="18">
        <v>237240148</v>
      </c>
      <c r="C80" s="18"/>
      <c r="D80" s="19">
        <v>255460632</v>
      </c>
      <c r="E80" s="20">
        <v>255460632</v>
      </c>
      <c r="F80" s="20">
        <v>19541635</v>
      </c>
      <c r="G80" s="20">
        <v>17755345</v>
      </c>
      <c r="H80" s="20">
        <v>17355518</v>
      </c>
      <c r="I80" s="20">
        <v>54652498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54652498</v>
      </c>
      <c r="W80" s="20">
        <v>63865158</v>
      </c>
      <c r="X80" s="20"/>
      <c r="Y80" s="19"/>
      <c r="Z80" s="22">
        <v>255460632</v>
      </c>
    </row>
    <row r="81" spans="1:26" ht="13.5" hidden="1">
      <c r="A81" s="38" t="s">
        <v>106</v>
      </c>
      <c r="B81" s="18">
        <v>52375533</v>
      </c>
      <c r="C81" s="18"/>
      <c r="D81" s="19">
        <v>56343300</v>
      </c>
      <c r="E81" s="20">
        <v>56343300</v>
      </c>
      <c r="F81" s="20">
        <v>3132417</v>
      </c>
      <c r="G81" s="20">
        <v>2816717</v>
      </c>
      <c r="H81" s="20">
        <v>3602138</v>
      </c>
      <c r="I81" s="20">
        <v>9551272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9551272</v>
      </c>
      <c r="W81" s="20">
        <v>14085825</v>
      </c>
      <c r="X81" s="20"/>
      <c r="Y81" s="19"/>
      <c r="Z81" s="22">
        <v>56343300</v>
      </c>
    </row>
    <row r="82" spans="1:26" ht="13.5" hidden="1">
      <c r="A82" s="38" t="s">
        <v>107</v>
      </c>
      <c r="B82" s="18">
        <v>77162960</v>
      </c>
      <c r="C82" s="18"/>
      <c r="D82" s="19">
        <v>75175596</v>
      </c>
      <c r="E82" s="20">
        <v>75175596</v>
      </c>
      <c r="F82" s="20">
        <v>4882089</v>
      </c>
      <c r="G82" s="20">
        <v>5965430</v>
      </c>
      <c r="H82" s="20">
        <v>5250420</v>
      </c>
      <c r="I82" s="20">
        <v>16097939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16097939</v>
      </c>
      <c r="W82" s="20">
        <v>18793899</v>
      </c>
      <c r="X82" s="20"/>
      <c r="Y82" s="19"/>
      <c r="Z82" s="22">
        <v>75175596</v>
      </c>
    </row>
    <row r="83" spans="1:26" ht="13.5" hidden="1">
      <c r="A83" s="38" t="s">
        <v>108</v>
      </c>
      <c r="B83" s="18"/>
      <c r="C83" s="18"/>
      <c r="D83" s="19">
        <v>9477996</v>
      </c>
      <c r="E83" s="20">
        <v>9477996</v>
      </c>
      <c r="F83" s="20">
        <v>19356</v>
      </c>
      <c r="G83" s="20">
        <v>2592</v>
      </c>
      <c r="H83" s="20">
        <v>139729</v>
      </c>
      <c r="I83" s="20">
        <v>161677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161677</v>
      </c>
      <c r="W83" s="20">
        <v>2369499</v>
      </c>
      <c r="X83" s="20"/>
      <c r="Y83" s="19"/>
      <c r="Z83" s="22">
        <v>9477996</v>
      </c>
    </row>
    <row r="84" spans="1:26" ht="13.5" hidden="1">
      <c r="A84" s="39" t="s">
        <v>109</v>
      </c>
      <c r="B84" s="27">
        <v>31780249</v>
      </c>
      <c r="C84" s="27"/>
      <c r="D84" s="28">
        <v>3595524</v>
      </c>
      <c r="E84" s="29">
        <v>3595524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898881</v>
      </c>
      <c r="X84" s="29"/>
      <c r="Y84" s="28"/>
      <c r="Z84" s="30">
        <v>3595524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1500000</v>
      </c>
      <c r="E6" s="59">
        <v>1500000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375000</v>
      </c>
      <c r="X6" s="59">
        <v>-375000</v>
      </c>
      <c r="Y6" s="60">
        <v>-100</v>
      </c>
      <c r="Z6" s="61">
        <v>1500000</v>
      </c>
    </row>
    <row r="7" spans="1:26" ht="13.5">
      <c r="A7" s="57" t="s">
        <v>33</v>
      </c>
      <c r="B7" s="18">
        <v>4677772</v>
      </c>
      <c r="C7" s="18">
        <v>0</v>
      </c>
      <c r="D7" s="58">
        <v>2900000</v>
      </c>
      <c r="E7" s="59">
        <v>2900000</v>
      </c>
      <c r="F7" s="59">
        <v>177748</v>
      </c>
      <c r="G7" s="59">
        <v>74213</v>
      </c>
      <c r="H7" s="59">
        <v>249059</v>
      </c>
      <c r="I7" s="59">
        <v>501020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501020</v>
      </c>
      <c r="W7" s="59">
        <v>725000</v>
      </c>
      <c r="X7" s="59">
        <v>-223980</v>
      </c>
      <c r="Y7" s="60">
        <v>-30.89</v>
      </c>
      <c r="Z7" s="61">
        <v>2900000</v>
      </c>
    </row>
    <row r="8" spans="1:26" ht="13.5">
      <c r="A8" s="57" t="s">
        <v>34</v>
      </c>
      <c r="B8" s="18">
        <v>273824341</v>
      </c>
      <c r="C8" s="18">
        <v>0</v>
      </c>
      <c r="D8" s="58">
        <v>338245780</v>
      </c>
      <c r="E8" s="59">
        <v>338245780</v>
      </c>
      <c r="F8" s="59">
        <v>109525000</v>
      </c>
      <c r="G8" s="59">
        <v>2888246</v>
      </c>
      <c r="H8" s="59">
        <v>0</v>
      </c>
      <c r="I8" s="59">
        <v>112413246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112413246</v>
      </c>
      <c r="W8" s="59">
        <v>84561445</v>
      </c>
      <c r="X8" s="59">
        <v>27851801</v>
      </c>
      <c r="Y8" s="60">
        <v>32.94</v>
      </c>
      <c r="Z8" s="61">
        <v>338245780</v>
      </c>
    </row>
    <row r="9" spans="1:26" ht="13.5">
      <c r="A9" s="57" t="s">
        <v>35</v>
      </c>
      <c r="B9" s="18">
        <v>11398665</v>
      </c>
      <c r="C9" s="18">
        <v>0</v>
      </c>
      <c r="D9" s="58">
        <v>60840480</v>
      </c>
      <c r="E9" s="59">
        <v>60840480</v>
      </c>
      <c r="F9" s="59">
        <v>710102</v>
      </c>
      <c r="G9" s="59">
        <v>400981</v>
      </c>
      <c r="H9" s="59">
        <v>67041</v>
      </c>
      <c r="I9" s="59">
        <v>1178124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1178124</v>
      </c>
      <c r="W9" s="59">
        <v>15210120</v>
      </c>
      <c r="X9" s="59">
        <v>-14031996</v>
      </c>
      <c r="Y9" s="60">
        <v>-92.25</v>
      </c>
      <c r="Z9" s="61">
        <v>60840480</v>
      </c>
    </row>
    <row r="10" spans="1:26" ht="25.5">
      <c r="A10" s="62" t="s">
        <v>96</v>
      </c>
      <c r="B10" s="63">
        <f>SUM(B5:B9)</f>
        <v>289900778</v>
      </c>
      <c r="C10" s="63">
        <f>SUM(C5:C9)</f>
        <v>0</v>
      </c>
      <c r="D10" s="64">
        <f aca="true" t="shared" si="0" ref="D10:Z10">SUM(D5:D9)</f>
        <v>403486260</v>
      </c>
      <c r="E10" s="65">
        <f t="shared" si="0"/>
        <v>403486260</v>
      </c>
      <c r="F10" s="65">
        <f t="shared" si="0"/>
        <v>110412850</v>
      </c>
      <c r="G10" s="65">
        <f t="shared" si="0"/>
        <v>3363440</v>
      </c>
      <c r="H10" s="65">
        <f t="shared" si="0"/>
        <v>316100</v>
      </c>
      <c r="I10" s="65">
        <f t="shared" si="0"/>
        <v>114092390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114092390</v>
      </c>
      <c r="W10" s="65">
        <f t="shared" si="0"/>
        <v>100871565</v>
      </c>
      <c r="X10" s="65">
        <f t="shared" si="0"/>
        <v>13220825</v>
      </c>
      <c r="Y10" s="66">
        <f>+IF(W10&lt;&gt;0,(X10/W10)*100,0)</f>
        <v>13.106592526843416</v>
      </c>
      <c r="Z10" s="67">
        <f t="shared" si="0"/>
        <v>403486260</v>
      </c>
    </row>
    <row r="11" spans="1:26" ht="13.5">
      <c r="A11" s="57" t="s">
        <v>36</v>
      </c>
      <c r="B11" s="18">
        <v>65588162</v>
      </c>
      <c r="C11" s="18">
        <v>0</v>
      </c>
      <c r="D11" s="58">
        <v>109777100</v>
      </c>
      <c r="E11" s="59">
        <v>109777100</v>
      </c>
      <c r="F11" s="59">
        <v>6021474</v>
      </c>
      <c r="G11" s="59">
        <v>5981071</v>
      </c>
      <c r="H11" s="59">
        <v>7836635</v>
      </c>
      <c r="I11" s="59">
        <v>19839180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19839180</v>
      </c>
      <c r="W11" s="59">
        <v>27444275</v>
      </c>
      <c r="X11" s="59">
        <v>-7605095</v>
      </c>
      <c r="Y11" s="60">
        <v>-27.71</v>
      </c>
      <c r="Z11" s="61">
        <v>109777100</v>
      </c>
    </row>
    <row r="12" spans="1:26" ht="13.5">
      <c r="A12" s="57" t="s">
        <v>37</v>
      </c>
      <c r="B12" s="18">
        <v>9379877</v>
      </c>
      <c r="C12" s="18">
        <v>0</v>
      </c>
      <c r="D12" s="58">
        <v>12088690</v>
      </c>
      <c r="E12" s="59">
        <v>12088690</v>
      </c>
      <c r="F12" s="59">
        <v>787359</v>
      </c>
      <c r="G12" s="59">
        <v>916877</v>
      </c>
      <c r="H12" s="59">
        <v>784301</v>
      </c>
      <c r="I12" s="59">
        <v>2488537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2488537</v>
      </c>
      <c r="W12" s="59">
        <v>3022173</v>
      </c>
      <c r="X12" s="59">
        <v>-533636</v>
      </c>
      <c r="Y12" s="60">
        <v>-17.66</v>
      </c>
      <c r="Z12" s="61">
        <v>12088690</v>
      </c>
    </row>
    <row r="13" spans="1:26" ht="13.5">
      <c r="A13" s="57" t="s">
        <v>97</v>
      </c>
      <c r="B13" s="18">
        <v>16731178</v>
      </c>
      <c r="C13" s="18">
        <v>0</v>
      </c>
      <c r="D13" s="58">
        <v>14870080</v>
      </c>
      <c r="E13" s="59">
        <v>14870080</v>
      </c>
      <c r="F13" s="59">
        <v>1403931</v>
      </c>
      <c r="G13" s="59">
        <v>1403931</v>
      </c>
      <c r="H13" s="59">
        <v>1403931</v>
      </c>
      <c r="I13" s="59">
        <v>4211793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4211793</v>
      </c>
      <c r="W13" s="59">
        <v>3717520</v>
      </c>
      <c r="X13" s="59">
        <v>494273</v>
      </c>
      <c r="Y13" s="60">
        <v>13.3</v>
      </c>
      <c r="Z13" s="61">
        <v>14870080</v>
      </c>
    </row>
    <row r="14" spans="1:26" ht="13.5">
      <c r="A14" s="57" t="s">
        <v>38</v>
      </c>
      <c r="B14" s="18">
        <v>7738903</v>
      </c>
      <c r="C14" s="18">
        <v>0</v>
      </c>
      <c r="D14" s="58">
        <v>2000000</v>
      </c>
      <c r="E14" s="59">
        <v>2000000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500000</v>
      </c>
      <c r="X14" s="59">
        <v>-500000</v>
      </c>
      <c r="Y14" s="60">
        <v>-100</v>
      </c>
      <c r="Z14" s="61">
        <v>2000000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119791814</v>
      </c>
      <c r="C16" s="18">
        <v>0</v>
      </c>
      <c r="D16" s="58">
        <v>260625637</v>
      </c>
      <c r="E16" s="59">
        <v>260625637</v>
      </c>
      <c r="F16" s="59">
        <v>3270807</v>
      </c>
      <c r="G16" s="59">
        <v>9236339</v>
      </c>
      <c r="H16" s="59">
        <v>10483337</v>
      </c>
      <c r="I16" s="59">
        <v>22990483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22990483</v>
      </c>
      <c r="W16" s="59">
        <v>65156409</v>
      </c>
      <c r="X16" s="59">
        <v>-42165926</v>
      </c>
      <c r="Y16" s="60">
        <v>-64.71</v>
      </c>
      <c r="Z16" s="61">
        <v>260625637</v>
      </c>
    </row>
    <row r="17" spans="1:26" ht="13.5">
      <c r="A17" s="57" t="s">
        <v>41</v>
      </c>
      <c r="B17" s="18">
        <v>30805036</v>
      </c>
      <c r="C17" s="18">
        <v>0</v>
      </c>
      <c r="D17" s="58">
        <v>31182070</v>
      </c>
      <c r="E17" s="59">
        <v>31182070</v>
      </c>
      <c r="F17" s="59">
        <v>1512396</v>
      </c>
      <c r="G17" s="59">
        <v>1368400</v>
      </c>
      <c r="H17" s="59">
        <v>3884249</v>
      </c>
      <c r="I17" s="59">
        <v>6765045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6765045</v>
      </c>
      <c r="W17" s="59">
        <v>7795518</v>
      </c>
      <c r="X17" s="59">
        <v>-1030473</v>
      </c>
      <c r="Y17" s="60">
        <v>-13.22</v>
      </c>
      <c r="Z17" s="61">
        <v>31182070</v>
      </c>
    </row>
    <row r="18" spans="1:26" ht="13.5">
      <c r="A18" s="69" t="s">
        <v>42</v>
      </c>
      <c r="B18" s="70">
        <f>SUM(B11:B17)</f>
        <v>250034970</v>
      </c>
      <c r="C18" s="70">
        <f>SUM(C11:C17)</f>
        <v>0</v>
      </c>
      <c r="D18" s="71">
        <f aca="true" t="shared" si="1" ref="D18:Z18">SUM(D11:D17)</f>
        <v>430543577</v>
      </c>
      <c r="E18" s="72">
        <f t="shared" si="1"/>
        <v>430543577</v>
      </c>
      <c r="F18" s="72">
        <f t="shared" si="1"/>
        <v>12995967</v>
      </c>
      <c r="G18" s="72">
        <f t="shared" si="1"/>
        <v>18906618</v>
      </c>
      <c r="H18" s="72">
        <f t="shared" si="1"/>
        <v>24392453</v>
      </c>
      <c r="I18" s="72">
        <f t="shared" si="1"/>
        <v>56295038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56295038</v>
      </c>
      <c r="W18" s="72">
        <f t="shared" si="1"/>
        <v>107635895</v>
      </c>
      <c r="X18" s="72">
        <f t="shared" si="1"/>
        <v>-51340857</v>
      </c>
      <c r="Y18" s="66">
        <f>+IF(W18&lt;&gt;0,(X18/W18)*100,0)</f>
        <v>-47.698639008854805</v>
      </c>
      <c r="Z18" s="73">
        <f t="shared" si="1"/>
        <v>430543577</v>
      </c>
    </row>
    <row r="19" spans="1:26" ht="13.5">
      <c r="A19" s="69" t="s">
        <v>43</v>
      </c>
      <c r="B19" s="74">
        <f>+B10-B18</f>
        <v>39865808</v>
      </c>
      <c r="C19" s="74">
        <f>+C10-C18</f>
        <v>0</v>
      </c>
      <c r="D19" s="75">
        <f aca="true" t="shared" si="2" ref="D19:Z19">+D10-D18</f>
        <v>-27057317</v>
      </c>
      <c r="E19" s="76">
        <f t="shared" si="2"/>
        <v>-27057317</v>
      </c>
      <c r="F19" s="76">
        <f t="shared" si="2"/>
        <v>97416883</v>
      </c>
      <c r="G19" s="76">
        <f t="shared" si="2"/>
        <v>-15543178</v>
      </c>
      <c r="H19" s="76">
        <f t="shared" si="2"/>
        <v>-24076353</v>
      </c>
      <c r="I19" s="76">
        <f t="shared" si="2"/>
        <v>57797352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57797352</v>
      </c>
      <c r="W19" s="76">
        <f>IF(E10=E18,0,W10-W18)</f>
        <v>-6764330</v>
      </c>
      <c r="X19" s="76">
        <f t="shared" si="2"/>
        <v>64561682</v>
      </c>
      <c r="Y19" s="77">
        <f>+IF(W19&lt;&gt;0,(X19/W19)*100,0)</f>
        <v>-954.4431155783352</v>
      </c>
      <c r="Z19" s="78">
        <f t="shared" si="2"/>
        <v>-27057317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98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99</v>
      </c>
      <c r="B22" s="85">
        <f>SUM(B19:B21)</f>
        <v>39865808</v>
      </c>
      <c r="C22" s="85">
        <f>SUM(C19:C21)</f>
        <v>0</v>
      </c>
      <c r="D22" s="86">
        <f aca="true" t="shared" si="3" ref="D22:Z22">SUM(D19:D21)</f>
        <v>-27057317</v>
      </c>
      <c r="E22" s="87">
        <f t="shared" si="3"/>
        <v>-27057317</v>
      </c>
      <c r="F22" s="87">
        <f t="shared" si="3"/>
        <v>97416883</v>
      </c>
      <c r="G22" s="87">
        <f t="shared" si="3"/>
        <v>-15543178</v>
      </c>
      <c r="H22" s="87">
        <f t="shared" si="3"/>
        <v>-24076353</v>
      </c>
      <c r="I22" s="87">
        <f t="shared" si="3"/>
        <v>57797352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57797352</v>
      </c>
      <c r="W22" s="87">
        <f t="shared" si="3"/>
        <v>-6764330</v>
      </c>
      <c r="X22" s="87">
        <f t="shared" si="3"/>
        <v>64561682</v>
      </c>
      <c r="Y22" s="88">
        <f>+IF(W22&lt;&gt;0,(X22/W22)*100,0)</f>
        <v>-954.4431155783352</v>
      </c>
      <c r="Z22" s="89">
        <f t="shared" si="3"/>
        <v>-27057317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39865808</v>
      </c>
      <c r="C24" s="74">
        <f>SUM(C22:C23)</f>
        <v>0</v>
      </c>
      <c r="D24" s="75">
        <f aca="true" t="shared" si="4" ref="D24:Z24">SUM(D22:D23)</f>
        <v>-27057317</v>
      </c>
      <c r="E24" s="76">
        <f t="shared" si="4"/>
        <v>-27057317</v>
      </c>
      <c r="F24" s="76">
        <f t="shared" si="4"/>
        <v>97416883</v>
      </c>
      <c r="G24" s="76">
        <f t="shared" si="4"/>
        <v>-15543178</v>
      </c>
      <c r="H24" s="76">
        <f t="shared" si="4"/>
        <v>-24076353</v>
      </c>
      <c r="I24" s="76">
        <f t="shared" si="4"/>
        <v>57797352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57797352</v>
      </c>
      <c r="W24" s="76">
        <f t="shared" si="4"/>
        <v>-6764330</v>
      </c>
      <c r="X24" s="76">
        <f t="shared" si="4"/>
        <v>64561682</v>
      </c>
      <c r="Y24" s="77">
        <f>+IF(W24&lt;&gt;0,(X24/W24)*100,0)</f>
        <v>-954.4431155783352</v>
      </c>
      <c r="Z24" s="78">
        <f t="shared" si="4"/>
        <v>-27057317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19927040</v>
      </c>
      <c r="C27" s="21">
        <v>0</v>
      </c>
      <c r="D27" s="98">
        <v>40500300</v>
      </c>
      <c r="E27" s="99">
        <v>40500300</v>
      </c>
      <c r="F27" s="99">
        <v>0</v>
      </c>
      <c r="G27" s="99">
        <v>1209776</v>
      </c>
      <c r="H27" s="99">
        <v>1116237</v>
      </c>
      <c r="I27" s="99">
        <v>2326013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2326013</v>
      </c>
      <c r="W27" s="99">
        <v>10125075</v>
      </c>
      <c r="X27" s="99">
        <v>-7799062</v>
      </c>
      <c r="Y27" s="100">
        <v>-77.03</v>
      </c>
      <c r="Z27" s="101">
        <v>40500300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101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19927040</v>
      </c>
      <c r="C31" s="18">
        <v>0</v>
      </c>
      <c r="D31" s="58">
        <v>40500300</v>
      </c>
      <c r="E31" s="59">
        <v>40500300</v>
      </c>
      <c r="F31" s="59">
        <v>0</v>
      </c>
      <c r="G31" s="59">
        <v>1209776</v>
      </c>
      <c r="H31" s="59">
        <v>1116237</v>
      </c>
      <c r="I31" s="59">
        <v>2326013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2326013</v>
      </c>
      <c r="W31" s="59">
        <v>10125075</v>
      </c>
      <c r="X31" s="59">
        <v>-7799062</v>
      </c>
      <c r="Y31" s="60">
        <v>-77.03</v>
      </c>
      <c r="Z31" s="61">
        <v>40500300</v>
      </c>
    </row>
    <row r="32" spans="1:26" ht="13.5">
      <c r="A32" s="69" t="s">
        <v>50</v>
      </c>
      <c r="B32" s="21">
        <f>SUM(B28:B31)</f>
        <v>19927040</v>
      </c>
      <c r="C32" s="21">
        <f>SUM(C28:C31)</f>
        <v>0</v>
      </c>
      <c r="D32" s="98">
        <f aca="true" t="shared" si="5" ref="D32:Z32">SUM(D28:D31)</f>
        <v>40500300</v>
      </c>
      <c r="E32" s="99">
        <f t="shared" si="5"/>
        <v>40500300</v>
      </c>
      <c r="F32" s="99">
        <f t="shared" si="5"/>
        <v>0</v>
      </c>
      <c r="G32" s="99">
        <f t="shared" si="5"/>
        <v>1209776</v>
      </c>
      <c r="H32" s="99">
        <f t="shared" si="5"/>
        <v>1116237</v>
      </c>
      <c r="I32" s="99">
        <f t="shared" si="5"/>
        <v>2326013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2326013</v>
      </c>
      <c r="W32" s="99">
        <f t="shared" si="5"/>
        <v>10125075</v>
      </c>
      <c r="X32" s="99">
        <f t="shared" si="5"/>
        <v>-7799062</v>
      </c>
      <c r="Y32" s="100">
        <f>+IF(W32&lt;&gt;0,(X32/W32)*100,0)</f>
        <v>-77.02720226763753</v>
      </c>
      <c r="Z32" s="101">
        <f t="shared" si="5"/>
        <v>40500300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71996904</v>
      </c>
      <c r="C35" s="18">
        <v>0</v>
      </c>
      <c r="D35" s="58">
        <v>46880000</v>
      </c>
      <c r="E35" s="59">
        <v>46880000</v>
      </c>
      <c r="F35" s="59">
        <v>75757943</v>
      </c>
      <c r="G35" s="59">
        <v>64776444</v>
      </c>
      <c r="H35" s="59">
        <v>56079480</v>
      </c>
      <c r="I35" s="59">
        <v>56079480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56079480</v>
      </c>
      <c r="W35" s="59">
        <v>11720000</v>
      </c>
      <c r="X35" s="59">
        <v>44359480</v>
      </c>
      <c r="Y35" s="60">
        <v>378.49</v>
      </c>
      <c r="Z35" s="61">
        <v>46880000</v>
      </c>
    </row>
    <row r="36" spans="1:26" ht="13.5">
      <c r="A36" s="57" t="s">
        <v>53</v>
      </c>
      <c r="B36" s="18">
        <v>376080306</v>
      </c>
      <c r="C36" s="18">
        <v>0</v>
      </c>
      <c r="D36" s="58">
        <v>386110000</v>
      </c>
      <c r="E36" s="59">
        <v>386110000</v>
      </c>
      <c r="F36" s="59">
        <v>439726733</v>
      </c>
      <c r="G36" s="59">
        <v>435239110</v>
      </c>
      <c r="H36" s="59">
        <v>418951417</v>
      </c>
      <c r="I36" s="59">
        <v>418951417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418951417</v>
      </c>
      <c r="W36" s="59">
        <v>96527500</v>
      </c>
      <c r="X36" s="59">
        <v>322423917</v>
      </c>
      <c r="Y36" s="60">
        <v>334.02</v>
      </c>
      <c r="Z36" s="61">
        <v>386110000</v>
      </c>
    </row>
    <row r="37" spans="1:26" ht="13.5">
      <c r="A37" s="57" t="s">
        <v>54</v>
      </c>
      <c r="B37" s="18">
        <v>62168212</v>
      </c>
      <c r="C37" s="18">
        <v>0</v>
      </c>
      <c r="D37" s="58">
        <v>66700000</v>
      </c>
      <c r="E37" s="59">
        <v>66700000</v>
      </c>
      <c r="F37" s="59">
        <v>19093207</v>
      </c>
      <c r="G37" s="59">
        <v>25537885</v>
      </c>
      <c r="H37" s="59">
        <v>24454956</v>
      </c>
      <c r="I37" s="59">
        <v>24454956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24454956</v>
      </c>
      <c r="W37" s="59">
        <v>16675000</v>
      </c>
      <c r="X37" s="59">
        <v>7779956</v>
      </c>
      <c r="Y37" s="60">
        <v>46.66</v>
      </c>
      <c r="Z37" s="61">
        <v>66700000</v>
      </c>
    </row>
    <row r="38" spans="1:26" ht="13.5">
      <c r="A38" s="57" t="s">
        <v>55</v>
      </c>
      <c r="B38" s="18">
        <v>39868104</v>
      </c>
      <c r="C38" s="18">
        <v>0</v>
      </c>
      <c r="D38" s="58">
        <v>31453000</v>
      </c>
      <c r="E38" s="59">
        <v>31453000</v>
      </c>
      <c r="F38" s="59">
        <v>46331734</v>
      </c>
      <c r="G38" s="59">
        <v>46478802</v>
      </c>
      <c r="H38" s="59">
        <v>46478802</v>
      </c>
      <c r="I38" s="59">
        <v>46478802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46478802</v>
      </c>
      <c r="W38" s="59">
        <v>7863250</v>
      </c>
      <c r="X38" s="59">
        <v>38615552</v>
      </c>
      <c r="Y38" s="60">
        <v>491.09</v>
      </c>
      <c r="Z38" s="61">
        <v>31453000</v>
      </c>
    </row>
    <row r="39" spans="1:26" ht="13.5">
      <c r="A39" s="57" t="s">
        <v>56</v>
      </c>
      <c r="B39" s="18">
        <v>346040894</v>
      </c>
      <c r="C39" s="18">
        <v>0</v>
      </c>
      <c r="D39" s="58">
        <v>334837000</v>
      </c>
      <c r="E39" s="59">
        <v>334837000</v>
      </c>
      <c r="F39" s="59">
        <v>450059735</v>
      </c>
      <c r="G39" s="59">
        <v>427998867</v>
      </c>
      <c r="H39" s="59">
        <v>404097139</v>
      </c>
      <c r="I39" s="59">
        <v>404097139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404097139</v>
      </c>
      <c r="W39" s="59">
        <v>83709250</v>
      </c>
      <c r="X39" s="59">
        <v>320387889</v>
      </c>
      <c r="Y39" s="60">
        <v>382.74</v>
      </c>
      <c r="Z39" s="61">
        <v>334837000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41912801</v>
      </c>
      <c r="C42" s="18">
        <v>0</v>
      </c>
      <c r="D42" s="58">
        <v>-35337237</v>
      </c>
      <c r="E42" s="59">
        <v>-35337237</v>
      </c>
      <c r="F42" s="59">
        <v>73591621</v>
      </c>
      <c r="G42" s="59">
        <v>-16307988</v>
      </c>
      <c r="H42" s="59">
        <v>-25378698</v>
      </c>
      <c r="I42" s="59">
        <v>31904935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31904935</v>
      </c>
      <c r="W42" s="59">
        <v>24397007</v>
      </c>
      <c r="X42" s="59">
        <v>7507928</v>
      </c>
      <c r="Y42" s="60">
        <v>30.77</v>
      </c>
      <c r="Z42" s="61">
        <v>-35337237</v>
      </c>
    </row>
    <row r="43" spans="1:26" ht="13.5">
      <c r="A43" s="57" t="s">
        <v>59</v>
      </c>
      <c r="B43" s="18">
        <v>-10075662</v>
      </c>
      <c r="C43" s="18">
        <v>0</v>
      </c>
      <c r="D43" s="58">
        <v>-40500300</v>
      </c>
      <c r="E43" s="59">
        <v>-40500300</v>
      </c>
      <c r="F43" s="59">
        <v>-76000000</v>
      </c>
      <c r="G43" s="59">
        <v>4000000</v>
      </c>
      <c r="H43" s="59">
        <v>14883763</v>
      </c>
      <c r="I43" s="59">
        <v>-57116237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-57116237</v>
      </c>
      <c r="W43" s="59">
        <v>-4500000</v>
      </c>
      <c r="X43" s="59">
        <v>-52616237</v>
      </c>
      <c r="Y43" s="60">
        <v>1169.25</v>
      </c>
      <c r="Z43" s="61">
        <v>-40500300</v>
      </c>
    </row>
    <row r="44" spans="1:26" ht="13.5">
      <c r="A44" s="57" t="s">
        <v>60</v>
      </c>
      <c r="B44" s="18">
        <v>-5108774</v>
      </c>
      <c r="C44" s="18">
        <v>0</v>
      </c>
      <c r="D44" s="58">
        <v>23849000</v>
      </c>
      <c r="E44" s="59">
        <v>23849000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23849000</v>
      </c>
    </row>
    <row r="45" spans="1:26" ht="13.5">
      <c r="A45" s="69" t="s">
        <v>61</v>
      </c>
      <c r="B45" s="21">
        <v>60170523</v>
      </c>
      <c r="C45" s="21">
        <v>0</v>
      </c>
      <c r="D45" s="98">
        <v>19608463</v>
      </c>
      <c r="E45" s="99">
        <v>19608463</v>
      </c>
      <c r="F45" s="99">
        <v>57495563</v>
      </c>
      <c r="G45" s="99">
        <v>45187575</v>
      </c>
      <c r="H45" s="99">
        <v>34692640</v>
      </c>
      <c r="I45" s="99">
        <v>34692640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34692640</v>
      </c>
      <c r="W45" s="99">
        <v>91494007</v>
      </c>
      <c r="X45" s="99">
        <v>-56801367</v>
      </c>
      <c r="Y45" s="100">
        <v>-62.08</v>
      </c>
      <c r="Z45" s="101">
        <v>19608463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102</v>
      </c>
      <c r="B47" s="114" t="s">
        <v>87</v>
      </c>
      <c r="C47" s="114"/>
      <c r="D47" s="115" t="s">
        <v>88</v>
      </c>
      <c r="E47" s="116" t="s">
        <v>89</v>
      </c>
      <c r="F47" s="117"/>
      <c r="G47" s="117"/>
      <c r="H47" s="117"/>
      <c r="I47" s="118" t="s">
        <v>90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 t="s">
        <v>94</v>
      </c>
      <c r="Z47" s="120" t="s">
        <v>95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5019855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438458</v>
      </c>
      <c r="Y49" s="53">
        <v>2531255</v>
      </c>
      <c r="Z49" s="129">
        <v>7989568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3970837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20484117</v>
      </c>
      <c r="Z51" s="129">
        <v>24454954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108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110</v>
      </c>
      <c r="B67" s="23"/>
      <c r="C67" s="23"/>
      <c r="D67" s="24">
        <v>1500000</v>
      </c>
      <c r="E67" s="25">
        <v>1500000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375000</v>
      </c>
      <c r="X67" s="25"/>
      <c r="Y67" s="24"/>
      <c r="Z67" s="26">
        <v>1500000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>
        <v>1500000</v>
      </c>
      <c r="E69" s="20">
        <v>1500000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375000</v>
      </c>
      <c r="X69" s="20"/>
      <c r="Y69" s="19"/>
      <c r="Z69" s="22">
        <v>1500000</v>
      </c>
    </row>
    <row r="70" spans="1:26" ht="13.5" hidden="1">
      <c r="A70" s="38" t="s">
        <v>104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108</v>
      </c>
      <c r="B74" s="18"/>
      <c r="C74" s="18"/>
      <c r="D74" s="19">
        <v>1500000</v>
      </c>
      <c r="E74" s="20">
        <v>1500000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375000</v>
      </c>
      <c r="X74" s="20"/>
      <c r="Y74" s="19"/>
      <c r="Z74" s="22">
        <v>1500000</v>
      </c>
    </row>
    <row r="75" spans="1:26" ht="13.5" hidden="1">
      <c r="A75" s="39" t="s">
        <v>109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111</v>
      </c>
      <c r="B76" s="31"/>
      <c r="C76" s="31"/>
      <c r="D76" s="32">
        <v>1500000</v>
      </c>
      <c r="E76" s="33">
        <v>1500000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375000</v>
      </c>
      <c r="X76" s="33"/>
      <c r="Y76" s="32"/>
      <c r="Z76" s="34">
        <v>1500000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1500000</v>
      </c>
      <c r="E78" s="20">
        <v>1500000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375000</v>
      </c>
      <c r="X78" s="20"/>
      <c r="Y78" s="19"/>
      <c r="Z78" s="22">
        <v>1500000</v>
      </c>
    </row>
    <row r="79" spans="1:26" ht="13.5" hidden="1">
      <c r="A79" s="38" t="s">
        <v>104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108</v>
      </c>
      <c r="B83" s="18"/>
      <c r="C83" s="18"/>
      <c r="D83" s="19">
        <v>1500000</v>
      </c>
      <c r="E83" s="20">
        <v>1500000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375000</v>
      </c>
      <c r="X83" s="20"/>
      <c r="Y83" s="19"/>
      <c r="Z83" s="22">
        <v>1500000</v>
      </c>
    </row>
    <row r="84" spans="1:26" ht="13.5" hidden="1">
      <c r="A84" s="39" t="s">
        <v>109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2013-11-04T08:06:41Z</dcterms:created>
  <dcterms:modified xsi:type="dcterms:W3CDTF">2013-11-25T09:47:43Z</dcterms:modified>
  <cp:category/>
  <cp:version/>
  <cp:contentType/>
  <cp:contentStatus/>
</cp:coreProperties>
</file>