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'DC45'!$A$1:$Z$66</definedName>
    <definedName name="_xlnm.Print_Area" localSheetId="11">'DC6'!$A$1:$Z$66</definedName>
    <definedName name="_xlnm.Print_Area" localSheetId="20">'DC7'!$A$1:$Z$66</definedName>
    <definedName name="_xlnm.Print_Area" localSheetId="27">'DC8'!$A$1:$Z$66</definedName>
    <definedName name="_xlnm.Print_Area" localSheetId="32">'DC9'!$A$1:$Z$66</definedName>
    <definedName name="_xlnm.Print_Area" localSheetId="5">'NC061'!$A$1:$Z$66</definedName>
    <definedName name="_xlnm.Print_Area" localSheetId="6">'NC062'!$A$1:$Z$66</definedName>
    <definedName name="_xlnm.Print_Area" localSheetId="7">'NC064'!$A$1:$Z$66</definedName>
    <definedName name="_xlnm.Print_Area" localSheetId="8">'NC065'!$A$1:$Z$66</definedName>
    <definedName name="_xlnm.Print_Area" localSheetId="9">'NC066'!$A$1:$Z$66</definedName>
    <definedName name="_xlnm.Print_Area" localSheetId="10">'NC067'!$A$1:$Z$66</definedName>
    <definedName name="_xlnm.Print_Area" localSheetId="12">'NC071'!$A$1:$Z$66</definedName>
    <definedName name="_xlnm.Print_Area" localSheetId="13">'NC072'!$A$1:$Z$66</definedName>
    <definedName name="_xlnm.Print_Area" localSheetId="14">'NC073'!$A$1:$Z$66</definedName>
    <definedName name="_xlnm.Print_Area" localSheetId="15">'NC074'!$A$1:$Z$66</definedName>
    <definedName name="_xlnm.Print_Area" localSheetId="16">'NC075'!$A$1:$Z$66</definedName>
    <definedName name="_xlnm.Print_Area" localSheetId="17">'NC076'!$A$1:$Z$66</definedName>
    <definedName name="_xlnm.Print_Area" localSheetId="18">'NC077'!$A$1:$Z$66</definedName>
    <definedName name="_xlnm.Print_Area" localSheetId="19">'NC078'!$A$1:$Z$66</definedName>
    <definedName name="_xlnm.Print_Area" localSheetId="21">'NC081'!$A$1:$Z$66</definedName>
    <definedName name="_xlnm.Print_Area" localSheetId="22">'NC082'!$A$1:$Z$66</definedName>
    <definedName name="_xlnm.Print_Area" localSheetId="23">'NC083'!$A$1:$Z$66</definedName>
    <definedName name="_xlnm.Print_Area" localSheetId="24">'NC084'!$A$1:$Z$66</definedName>
    <definedName name="_xlnm.Print_Area" localSheetId="25">'NC085'!$A$1:$Z$66</definedName>
    <definedName name="_xlnm.Print_Area" localSheetId="26">'NC086'!$A$1:$Z$66</definedName>
    <definedName name="_xlnm.Print_Area" localSheetId="28">'NC091'!$A$1:$Z$66</definedName>
    <definedName name="_xlnm.Print_Area" localSheetId="29">'NC092'!$A$1:$Z$66</definedName>
    <definedName name="_xlnm.Print_Area" localSheetId="30">'NC093'!$A$1:$Z$66</definedName>
    <definedName name="_xlnm.Print_Area" localSheetId="31">'NC094'!$A$1:$Z$66</definedName>
    <definedName name="_xlnm.Print_Area" localSheetId="1">'NC451'!$A$1:$Z$66</definedName>
    <definedName name="_xlnm.Print_Area" localSheetId="2">'NC452'!$A$1:$Z$66</definedName>
    <definedName name="_xlnm.Print_Area" localSheetId="3">'NC453'!$A$1:$Z$66</definedName>
    <definedName name="_xlnm.Print_Area" localSheetId="0">'Summary'!$A$1:$Z$66</definedName>
  </definedNames>
  <calcPr fullCalcOnLoad="1"/>
</workbook>
</file>

<file path=xl/sharedStrings.xml><?xml version="1.0" encoding="utf-8"?>
<sst xmlns="http://schemas.openxmlformats.org/spreadsheetml/2006/main" count="3663" uniqueCount="123">
  <si>
    <t>Northern Cape: Joe Morolong(NC451)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</si>
  <si>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</si>
  <si>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</si>
  <si>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</si>
  <si>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</si>
  <si>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</si>
  <si>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</si>
  <si>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</si>
  <si>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</si>
  <si>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</si>
  <si>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</si>
  <si>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</si>
  <si>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</si>
  <si>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</si>
  <si>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</si>
  <si>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</si>
  <si>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</si>
  <si>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</si>
  <si>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</si>
  <si>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</si>
  <si>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</si>
  <si>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</si>
  <si>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</si>
  <si>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</si>
  <si>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</si>
  <si>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</si>
  <si>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</si>
  <si>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</si>
  <si>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</si>
  <si>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</si>
  <si>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</si>
  <si>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</si>
  <si>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</si>
  <si>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</si>
  <si>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</si>
  <si>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</si>
  <si>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Employee costs</t>
  </si>
  <si>
    <t>Remuneration of councillors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</si>
  <si>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</si>
  <si>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</si>
  <si>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</si>
  <si>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</si>
  <si>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</si>
  <si>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</si>
  <si>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</si>
  <si>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Share of surplus/ (deficit) of associate</t>
  </si>
  <si>
    <t>Surplus/(Deficit) for the year</t>
  </si>
  <si>
    <t>Capital expenditure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</si>
  <si>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</si>
  <si>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</si>
  <si>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</si>
  <si>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</si>
  <si>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</si>
  <si>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</si>
  <si>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</si>
  <si>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</si>
  <si>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</si>
  <si>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</si>
  <si>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</si>
  <si>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</si>
  <si>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</si>
  <si>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</si>
  <si>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</si>
  <si>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</si>
  <si>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</si>
  <si>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</si>
  <si>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Ga-Segonyana(NC452) - Table C1 Schedule Quarterly Budget Statement Summary for 1st Quarter ended 30 September 2013 (Figures Finalised as at 2013/11/01)</t>
  </si>
  <si>
    <t>Northern Cape: Gamagara(NC453) - Table C1 Schedule Quarterly Budget Statement Summary for 1st Quarter ended 30 September 2013 (Figures Finalised as at 2013/11/01)</t>
  </si>
  <si>
    <t>Northern Cape: John Taolo Gaetsewe(DC45) - Table C1 Schedule Quarterly Budget Statement Summary for 1st Quarter ended 30 September 2013 (Figures Finalised as at 2013/11/01)</t>
  </si>
  <si>
    <t>Northern Cape: Richtersveld(NC061) - Table C1 Schedule Quarterly Budget Statement Summary for 1st Quarter ended 30 September 2013 (Figures Finalised as at 2013/11/01)</t>
  </si>
  <si>
    <t>Northern Cape: Nama Khoi(NC062) - Table C1 Schedule Quarterly Budget Statement Summary for 1st Quarter ended 30 September 2013 (Figures Finalised as at 2013/11/01)</t>
  </si>
  <si>
    <t>Northern Cape: Kamiesberg(NC064) - Table C1 Schedule Quarterly Budget Statement Summary for 1st Quarter ended 30 September 2013 (Figures Finalised as at 2013/11/01)</t>
  </si>
  <si>
    <t>Northern Cape: Hantam(NC065) - Table C1 Schedule Quarterly Budget Statement Summary for 1st Quarter ended 30 September 2013 (Figures Finalised as at 2013/11/01)</t>
  </si>
  <si>
    <t>Northern Cape: Karoo Hoogland(NC066) - Table C1 Schedule Quarterly Budget Statement Summary for 1st Quarter ended 30 September 2013 (Figures Finalised as at 2013/11/01)</t>
  </si>
  <si>
    <t>Northern Cape: Khai-Ma(NC067) - Table C1 Schedule Quarterly Budget Statement Summary for 1st Quarter ended 30 September 2013 (Figures Finalised as at 2013/11/01)</t>
  </si>
  <si>
    <t>Northern Cape: Namakwa(DC6) - Table C1 Schedule Quarterly Budget Statement Summary for 1st Quarter ended 30 September 2013 (Figures Finalised as at 2013/11/01)</t>
  </si>
  <si>
    <t>Northern Cape: Ubuntu(NC071) - Table C1 Schedule Quarterly Budget Statement Summary for 1st Quarter ended 30 September 2013 (Figures Finalised as at 2013/11/01)</t>
  </si>
  <si>
    <t>Northern Cape: Umsobomvu(NC072) - Table C1 Schedule Quarterly Budget Statement Summary for 1st Quarter ended 30 September 2013 (Figures Finalised as at 2013/11/01)</t>
  </si>
  <si>
    <t>Northern Cape: Emthanjeni(NC073) - Table C1 Schedule Quarterly Budget Statement Summary for 1st Quarter ended 30 September 2013 (Figures Finalised as at 2013/11/01)</t>
  </si>
  <si>
    <t>Northern Cape: Kareeberg(NC074) - Table C1 Schedule Quarterly Budget Statement Summary for 1st Quarter ended 30 September 2013 (Figures Finalised as at 2013/11/01)</t>
  </si>
  <si>
    <t>Northern Cape: Renosterberg(NC075) - Table C1 Schedule Quarterly Budget Statement Summary for 1st Quarter ended 30 September 2013 (Figures Finalised as at 2013/11/01)</t>
  </si>
  <si>
    <t>Northern Cape: Thembelihle(NC076) - Table C1 Schedule Quarterly Budget Statement Summary for 1st Quarter ended 30 September 2013 (Figures Finalised as at 2013/11/01)</t>
  </si>
  <si>
    <t>Northern Cape: Siyathemba(NC077) - Table C1 Schedule Quarterly Budget Statement Summary for 1st Quarter ended 30 September 2013 (Figures Finalised as at 2013/11/01)</t>
  </si>
  <si>
    <t>Northern Cape: Siyancuma(NC078) - Table C1 Schedule Quarterly Budget Statement Summary for 1st Quarter ended 30 September 2013 (Figures Finalised as at 2013/11/01)</t>
  </si>
  <si>
    <t>Northern Cape: Pixley Ka Seme (Nc)(DC7) - Table C1 Schedule Quarterly Budget Statement Summary for 1st Quarter ended 30 September 2013 (Figures Finalised as at 2013/11/01)</t>
  </si>
  <si>
    <t>Northern Cape: Mier(NC081) - Table C1 Schedule Quarterly Budget Statement Summary for 1st Quarter ended 30 September 2013 (Figures Finalised as at 2013/11/01)</t>
  </si>
  <si>
    <t>Northern Cape: !Kai! Garib(NC082) - Table C1 Schedule Quarterly Budget Statement Summary for 1st Quarter ended 30 September 2013 (Figures Finalised as at 2013/11/01)</t>
  </si>
  <si>
    <t>Northern Cape: //Khara Hais(NC083) - Table C1 Schedule Quarterly Budget Statement Summary for 1st Quarter ended 30 September 2013 (Figures Finalised as at 2013/11/01)</t>
  </si>
  <si>
    <t>Northern Cape: !Kheis(NC084) - Table C1 Schedule Quarterly Budget Statement Summary for 1st Quarter ended 30 September 2013 (Figures Finalised as at 2013/11/01)</t>
  </si>
  <si>
    <t>Northern Cape: Tsantsabane(NC085) - Table C1 Schedule Quarterly Budget Statement Summary for 1st Quarter ended 30 September 2013 (Figures Finalised as at 2013/11/01)</t>
  </si>
  <si>
    <t>Northern Cape: Kgatelopele(NC086) - Table C1 Schedule Quarterly Budget Statement Summary for 1st Quarter ended 30 September 2013 (Figures Finalised as at 2013/11/01)</t>
  </si>
  <si>
    <t>Northern Cape: Z F Mgcawu(DC8) - Table C1 Schedule Quarterly Budget Statement Summary for 1st Quarter ended 30 September 2013 (Figures Finalised as at 2013/11/01)</t>
  </si>
  <si>
    <t>Northern Cape: Sol Plaatje(NC091) - Table C1 Schedule Quarterly Budget Statement Summary for 1st Quarter ended 30 September 2013 (Figures Finalised as at 2013/11/01)</t>
  </si>
  <si>
    <t>Northern Cape: Dikgatlong(NC092) - Table C1 Schedule Quarterly Budget Statement Summary for 1st Quarter ended 30 September 2013 (Figures Finalised as at 2013/11/01)</t>
  </si>
  <si>
    <t>Northern Cape: Magareng(NC093) - Table C1 Schedule Quarterly Budget Statement Summary for 1st Quarter ended 30 September 2013 (Figures Finalised as at 2013/11/01)</t>
  </si>
  <si>
    <t>Northern Cape: Phokwane(NC094) - Table C1 Schedule Quarterly Budget Statement Summary for 1st Quarter ended 30 September 2013 (Figures Finalised as at 2013/11/01)</t>
  </si>
  <si>
    <t>Northern Cape: Frances Baard(DC9) - Table C1 Schedule Quarterly Budget Statement Summary for 1st Quarter ended 30 September 2013 (Figures Finalised as at 2013/11/01)</t>
  </si>
  <si>
    <t>Summary - Table C1 Schedule Quarterly Budget Statement Summary for 1st Quarter ended 30 September 2013 (Figures Finalised as at 2013/11/01)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</si>
  <si>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</si>
  <si>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</si>
  <si>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</si>
  <si>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</si>
  <si>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</si>
  <si>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</si>
  <si>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</si>
  <si>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</si>
  <si>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</si>
  <si>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</si>
  <si>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</si>
  <si>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</si>
  <si>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</si>
  <si>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</si>
  <si>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</si>
  <si>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</si>
  <si>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</si>
  <si>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</si>
  <si>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</si>
  <si>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</si>
  <si>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</si>
  <si>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</si>
  <si>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Interest earned - outstanding debtors</t>
  </si>
  <si>
    <t>Financial Performance (Billing)</t>
  </si>
  <si>
    <t>Cash Flow (Receipts)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</si>
</sst>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_(* #,##0,,_);_(* \(#,##0,,\);_(* &quot;–&quot;?_);_(@_)"/>
    <numFmt numFmtId="172" formatCode="_ * #,##0.00_ ;_ * \(#,##0.00\)_ ;_ * &quot;-&quot;??_ ;_ @_ "/>
    <numFmt numFmtId="173" formatCode="_(* #,##0,_);_(* \(#,##0,\);_(* &quot;–&quot;?_);_(@_)"/>
    <numFmt numFmtId="174" formatCode="_(* #,##0,_);_(* \(#,##0,\);_(* &quot;- &quot;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5" fillId="0" borderId="17" xfId="0" applyNumberFormat="1" applyFont="1" applyBorder="1" applyAlignment="1">
      <alignment/>
    </xf>
    <xf numFmtId="172" fontId="5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20" xfId="0" applyNumberFormat="1" applyFont="1" applyBorder="1" applyAlignment="1">
      <alignment/>
    </xf>
    <xf numFmtId="172" fontId="5" fillId="0" borderId="21" xfId="0" applyNumberFormat="1" applyFont="1" applyBorder="1" applyAlignment="1">
      <alignment/>
    </xf>
    <xf numFmtId="172" fontId="5" fillId="0" borderId="22" xfId="0" applyNumberFormat="1" applyFont="1" applyBorder="1" applyAlignment="1">
      <alignment/>
    </xf>
    <xf numFmtId="172" fontId="5" fillId="0" borderId="23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25" xfId="0" applyNumberFormat="1" applyFont="1" applyBorder="1" applyAlignment="1">
      <alignment/>
    </xf>
    <xf numFmtId="174" fontId="5" fillId="0" borderId="20" xfId="0" applyNumberFormat="1" applyFont="1" applyFill="1" applyBorder="1" applyAlignment="1" applyProtection="1">
      <alignment/>
      <protection/>
    </xf>
    <xf numFmtId="174" fontId="5" fillId="0" borderId="11" xfId="0" applyNumberFormat="1" applyFont="1" applyFill="1" applyBorder="1" applyAlignment="1">
      <alignment/>
    </xf>
    <xf numFmtId="174" fontId="5" fillId="0" borderId="21" xfId="0" applyNumberFormat="1" applyFont="1" applyFill="1" applyBorder="1" applyAlignment="1">
      <alignment/>
    </xf>
    <xf numFmtId="174" fontId="3" fillId="0" borderId="20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>
      <alignment/>
    </xf>
    <xf numFmtId="174" fontId="5" fillId="0" borderId="13" xfId="0" applyNumberFormat="1" applyFont="1" applyFill="1" applyBorder="1" applyAlignment="1" applyProtection="1">
      <alignment/>
      <protection/>
    </xf>
    <xf numFmtId="174" fontId="5" fillId="0" borderId="14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27" xfId="0" applyNumberFormat="1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4" fontId="5" fillId="0" borderId="12" xfId="0" applyNumberFormat="1" applyFont="1" applyFill="1" applyBorder="1" applyAlignment="1">
      <alignment/>
    </xf>
    <xf numFmtId="174" fontId="5" fillId="0" borderId="24" xfId="0" applyNumberFormat="1" applyFont="1" applyFill="1" applyBorder="1" applyAlignment="1">
      <alignment/>
    </xf>
    <xf numFmtId="174" fontId="5" fillId="0" borderId="28" xfId="0" applyNumberFormat="1" applyFont="1" applyFill="1" applyBorder="1" applyAlignment="1">
      <alignment/>
    </xf>
    <xf numFmtId="174" fontId="5" fillId="0" borderId="13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4" fontId="5" fillId="0" borderId="15" xfId="0" applyNumberFormat="1" applyFont="1" applyBorder="1" applyAlignment="1">
      <alignment/>
    </xf>
    <xf numFmtId="174" fontId="5" fillId="0" borderId="27" xfId="0" applyNumberFormat="1" applyFont="1" applyBorder="1" applyAlignment="1">
      <alignment/>
    </xf>
    <xf numFmtId="0" fontId="3" fillId="0" borderId="29" xfId="0" applyFont="1" applyFill="1" applyBorder="1" applyAlignment="1" applyProtection="1">
      <alignment/>
      <protection/>
    </xf>
    <xf numFmtId="0" fontId="5" fillId="0" borderId="17" xfId="0" applyNumberFormat="1" applyFont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1"/>
      <protection/>
    </xf>
    <xf numFmtId="0" fontId="5" fillId="0" borderId="20" xfId="0" applyNumberFormat="1" applyFont="1" applyFill="1" applyBorder="1" applyAlignment="1" applyProtection="1">
      <alignment horizontal="left" indent="2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3" fillId="0" borderId="13" xfId="0" applyNumberFormat="1" applyFont="1" applyBorder="1" applyAlignment="1" applyProtection="1">
      <alignment horizontal="left"/>
      <protection/>
    </xf>
    <xf numFmtId="0" fontId="6" fillId="0" borderId="13" xfId="0" applyNumberFormat="1" applyFont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21" xfId="0" applyNumberFormat="1" applyFont="1" applyBorder="1" applyAlignment="1" applyProtection="1">
      <alignment/>
      <protection/>
    </xf>
    <xf numFmtId="174" fontId="5" fillId="0" borderId="18" xfId="0" applyNumberFormat="1" applyFont="1" applyBorder="1" applyAlignment="1" applyProtection="1">
      <alignment/>
      <protection/>
    </xf>
    <xf numFmtId="172" fontId="5" fillId="0" borderId="10" xfId="0" applyNumberFormat="1" applyFont="1" applyBorder="1" applyAlignment="1" applyProtection="1">
      <alignment/>
      <protection/>
    </xf>
    <xf numFmtId="174" fontId="5" fillId="0" borderId="35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indent="1"/>
      <protection/>
    </xf>
    <xf numFmtId="174" fontId="5" fillId="0" borderId="11" xfId="0" applyNumberFormat="1" applyFont="1" applyFill="1" applyBorder="1" applyAlignment="1" applyProtection="1">
      <alignment/>
      <protection/>
    </xf>
    <xf numFmtId="174" fontId="5" fillId="0" borderId="21" xfId="0" applyNumberFormat="1" applyFont="1" applyFill="1" applyBorder="1" applyAlignment="1" applyProtection="1">
      <alignment/>
      <protection/>
    </xf>
    <xf numFmtId="172" fontId="5" fillId="0" borderId="11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 vertical="top" wrapText="1"/>
      <protection/>
    </xf>
    <xf numFmtId="174" fontId="3" fillId="0" borderId="37" xfId="0" applyNumberFormat="1" applyFont="1" applyFill="1" applyBorder="1" applyAlignment="1" applyProtection="1">
      <alignment vertical="top"/>
      <protection/>
    </xf>
    <xf numFmtId="174" fontId="3" fillId="0" borderId="38" xfId="0" applyNumberFormat="1" applyFont="1" applyFill="1" applyBorder="1" applyAlignment="1" applyProtection="1">
      <alignment vertical="top"/>
      <protection/>
    </xf>
    <xf numFmtId="174" fontId="3" fillId="0" borderId="39" xfId="0" applyNumberFormat="1" applyFont="1" applyFill="1" applyBorder="1" applyAlignment="1" applyProtection="1">
      <alignment vertical="top"/>
      <protection/>
    </xf>
    <xf numFmtId="172" fontId="3" fillId="0" borderId="38" xfId="0" applyNumberFormat="1" applyFont="1" applyFill="1" applyBorder="1" applyAlignment="1" applyProtection="1">
      <alignment vertical="top"/>
      <protection/>
    </xf>
    <xf numFmtId="174" fontId="3" fillId="0" borderId="40" xfId="0" applyNumberFormat="1" applyFont="1" applyFill="1" applyBorder="1" applyAlignment="1" applyProtection="1">
      <alignment vertical="top"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3" fillId="0" borderId="20" xfId="0" applyFont="1" applyBorder="1" applyAlignment="1" applyProtection="1">
      <alignment/>
      <protection/>
    </xf>
    <xf numFmtId="174" fontId="3" fillId="0" borderId="37" xfId="0" applyNumberFormat="1" applyFont="1" applyFill="1" applyBorder="1" applyAlignment="1" applyProtection="1">
      <alignment/>
      <protection/>
    </xf>
    <xf numFmtId="174" fontId="3" fillId="0" borderId="38" xfId="0" applyNumberFormat="1" applyFont="1" applyFill="1" applyBorder="1" applyAlignment="1" applyProtection="1">
      <alignment/>
      <protection/>
    </xf>
    <xf numFmtId="174" fontId="3" fillId="0" borderId="39" xfId="0" applyNumberFormat="1" applyFont="1" applyFill="1" applyBorder="1" applyAlignment="1" applyProtection="1">
      <alignment/>
      <protection/>
    </xf>
    <xf numFmtId="174" fontId="3" fillId="0" borderId="40" xfId="0" applyNumberFormat="1" applyFont="1" applyFill="1" applyBorder="1" applyAlignment="1" applyProtection="1">
      <alignment/>
      <protection/>
    </xf>
    <xf numFmtId="174" fontId="3" fillId="0" borderId="41" xfId="0" applyNumberFormat="1" applyFont="1" applyFill="1" applyBorder="1" applyAlignment="1" applyProtection="1">
      <alignment/>
      <protection/>
    </xf>
    <xf numFmtId="174" fontId="3" fillId="0" borderId="42" xfId="0" applyNumberFormat="1" applyFont="1" applyFill="1" applyBorder="1" applyAlignment="1" applyProtection="1">
      <alignment/>
      <protection/>
    </xf>
    <xf numFmtId="174" fontId="3" fillId="0" borderId="43" xfId="0" applyNumberFormat="1" applyFont="1" applyFill="1" applyBorder="1" applyAlignment="1" applyProtection="1">
      <alignment/>
      <protection/>
    </xf>
    <xf numFmtId="172" fontId="3" fillId="0" borderId="42" xfId="0" applyNumberFormat="1" applyFont="1" applyFill="1" applyBorder="1" applyAlignment="1" applyProtection="1">
      <alignment/>
      <protection/>
    </xf>
    <xf numFmtId="174" fontId="3" fillId="0" borderId="44" xfId="0" applyNumberFormat="1" applyFont="1" applyFill="1" applyBorder="1" applyAlignment="1" applyProtection="1">
      <alignment/>
      <protection/>
    </xf>
    <xf numFmtId="174" fontId="5" fillId="0" borderId="45" xfId="0" applyNumberFormat="1" applyFont="1" applyFill="1" applyBorder="1" applyAlignment="1" applyProtection="1">
      <alignment/>
      <protection/>
    </xf>
    <xf numFmtId="174" fontId="5" fillId="0" borderId="46" xfId="0" applyNumberFormat="1" applyFont="1" applyFill="1" applyBorder="1" applyAlignment="1" applyProtection="1">
      <alignment/>
      <protection/>
    </xf>
    <xf numFmtId="174" fontId="5" fillId="0" borderId="47" xfId="0" applyNumberFormat="1" applyFont="1" applyFill="1" applyBorder="1" applyAlignment="1" applyProtection="1">
      <alignment/>
      <protection/>
    </xf>
    <xf numFmtId="172" fontId="5" fillId="0" borderId="46" xfId="0" applyNumberFormat="1" applyFont="1" applyFill="1" applyBorder="1" applyAlignment="1" applyProtection="1">
      <alignment/>
      <protection/>
    </xf>
    <xf numFmtId="174" fontId="5" fillId="0" borderId="48" xfId="0" applyNumberFormat="1" applyFon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 wrapText="1"/>
      <protection/>
    </xf>
    <xf numFmtId="174" fontId="3" fillId="0" borderId="41" xfId="0" applyNumberFormat="1" applyFont="1" applyFill="1" applyBorder="1" applyAlignment="1" applyProtection="1">
      <alignment vertical="top"/>
      <protection/>
    </xf>
    <xf numFmtId="174" fontId="3" fillId="0" borderId="42" xfId="0" applyNumberFormat="1" applyFont="1" applyFill="1" applyBorder="1" applyAlignment="1" applyProtection="1">
      <alignment vertical="top"/>
      <protection/>
    </xf>
    <xf numFmtId="174" fontId="3" fillId="0" borderId="43" xfId="0" applyNumberFormat="1" applyFont="1" applyFill="1" applyBorder="1" applyAlignment="1" applyProtection="1">
      <alignment vertical="top"/>
      <protection/>
    </xf>
    <xf numFmtId="172" fontId="3" fillId="0" borderId="42" xfId="0" applyNumberFormat="1" applyFont="1" applyFill="1" applyBorder="1" applyAlignment="1" applyProtection="1">
      <alignment vertical="top"/>
      <protection/>
    </xf>
    <xf numFmtId="174" fontId="3" fillId="0" borderId="44" xfId="0" applyNumberFormat="1" applyFont="1" applyFill="1" applyBorder="1" applyAlignment="1" applyProtection="1">
      <alignment vertical="top"/>
      <protection/>
    </xf>
    <xf numFmtId="0" fontId="5" fillId="0" borderId="20" xfId="0" applyFont="1" applyBorder="1" applyAlignment="1" applyProtection="1">
      <alignment horizontal="left" wrapText="1" indent="1"/>
      <protection/>
    </xf>
    <xf numFmtId="0" fontId="3" fillId="0" borderId="20" xfId="0" applyFont="1" applyBorder="1" applyAlignment="1" applyProtection="1">
      <alignment wrapText="1"/>
      <protection/>
    </xf>
    <xf numFmtId="0" fontId="5" fillId="0" borderId="20" xfId="0" applyFont="1" applyBorder="1" applyAlignment="1" applyProtection="1">
      <alignment/>
      <protection/>
    </xf>
    <xf numFmtId="172" fontId="5" fillId="0" borderId="11" xfId="0" applyNumberFormat="1" applyFont="1" applyBorder="1" applyAlignment="1" applyProtection="1">
      <alignment/>
      <protection/>
    </xf>
    <xf numFmtId="174" fontId="5" fillId="0" borderId="26" xfId="0" applyNumberFormat="1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174" fontId="5" fillId="0" borderId="17" xfId="0" applyNumberFormat="1" applyFont="1" applyBorder="1" applyAlignment="1" applyProtection="1">
      <alignment/>
      <protection/>
    </xf>
    <xf numFmtId="174" fontId="5" fillId="0" borderId="10" xfId="0" applyNumberFormat="1" applyFont="1" applyBorder="1" applyAlignment="1" applyProtection="1">
      <alignment/>
      <protection/>
    </xf>
    <xf numFmtId="174" fontId="3" fillId="0" borderId="11" xfId="0" applyNumberFormat="1" applyFont="1" applyFill="1" applyBorder="1" applyAlignment="1" applyProtection="1">
      <alignment/>
      <protection/>
    </xf>
    <xf numFmtId="174" fontId="3" fillId="0" borderId="21" xfId="0" applyNumberFormat="1" applyFont="1" applyFill="1" applyBorder="1" applyAlignment="1" applyProtection="1">
      <alignment/>
      <protection/>
    </xf>
    <xf numFmtId="172" fontId="3" fillId="0" borderId="11" xfId="0" applyNumberFormat="1" applyFont="1" applyFill="1" applyBorder="1" applyAlignment="1" applyProtection="1">
      <alignment/>
      <protection/>
    </xf>
    <xf numFmtId="174" fontId="3" fillId="0" borderId="26" xfId="0" applyNumberFormat="1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left" vertical="top" indent="1"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11" xfId="0" applyNumberFormat="1" applyFont="1" applyBorder="1" applyAlignment="1" applyProtection="1">
      <alignment/>
      <protection/>
    </xf>
    <xf numFmtId="174" fontId="3" fillId="0" borderId="21" xfId="0" applyNumberFormat="1" applyFont="1" applyBorder="1" applyAlignment="1" applyProtection="1">
      <alignment/>
      <protection/>
    </xf>
    <xf numFmtId="172" fontId="3" fillId="0" borderId="11" xfId="0" applyNumberFormat="1" applyFont="1" applyBorder="1" applyAlignment="1" applyProtection="1">
      <alignment/>
      <protection/>
    </xf>
    <xf numFmtId="174" fontId="3" fillId="0" borderId="26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174" fontId="5" fillId="0" borderId="23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24" xfId="0" applyNumberFormat="1" applyFont="1" applyBorder="1" applyAlignment="1" applyProtection="1">
      <alignment/>
      <protection/>
    </xf>
    <xf numFmtId="172" fontId="5" fillId="0" borderId="12" xfId="0" applyNumberFormat="1" applyFont="1" applyBorder="1" applyAlignment="1" applyProtection="1">
      <alignment/>
      <protection/>
    </xf>
    <xf numFmtId="174" fontId="5" fillId="0" borderId="28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/>
      <protection/>
    </xf>
    <xf numFmtId="174" fontId="5" fillId="0" borderId="20" xfId="0" applyNumberFormat="1" applyFont="1" applyBorder="1" applyAlignment="1" applyProtection="1">
      <alignment horizontal="left" wrapText="1"/>
      <protection/>
    </xf>
    <xf numFmtId="174" fontId="5" fillId="0" borderId="51" xfId="0" applyNumberFormat="1" applyFont="1" applyBorder="1" applyAlignment="1" applyProtection="1">
      <alignment horizontal="left" wrapText="1"/>
      <protection/>
    </xf>
    <xf numFmtId="174" fontId="5" fillId="0" borderId="21" xfId="0" applyNumberFormat="1" applyFont="1" applyBorder="1" applyAlignment="1" applyProtection="1">
      <alignment horizontal="left" wrapText="1"/>
      <protection/>
    </xf>
    <xf numFmtId="174" fontId="0" fillId="0" borderId="21" xfId="0" applyNumberFormat="1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4" fontId="5" fillId="0" borderId="51" xfId="0" applyNumberFormat="1" applyFont="1" applyBorder="1" applyAlignment="1" applyProtection="1">
      <alignment/>
      <protection/>
    </xf>
    <xf numFmtId="174" fontId="5" fillId="0" borderId="22" xfId="0" applyNumberFormat="1" applyFont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174" fontId="5" fillId="0" borderId="52" xfId="0" applyNumberFormat="1" applyFont="1" applyBorder="1" applyAlignment="1" applyProtection="1">
      <alignment/>
      <protection/>
    </xf>
    <xf numFmtId="174" fontId="5" fillId="0" borderId="25" xfId="0" applyNumberFormat="1" applyFont="1" applyBorder="1" applyAlignment="1" applyProtection="1">
      <alignment/>
      <protection/>
    </xf>
    <xf numFmtId="0" fontId="2" fillId="0" borderId="53" xfId="0" applyFont="1" applyFill="1" applyBorder="1" applyAlignment="1" applyProtection="1">
      <alignment horizontal="left"/>
      <protection/>
    </xf>
    <xf numFmtId="0" fontId="0" fillId="0" borderId="53" xfId="0" applyBorder="1" applyAlignment="1" applyProtection="1">
      <alignment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465245170</v>
      </c>
      <c r="C5" s="18">
        <v>0</v>
      </c>
      <c r="D5" s="58">
        <v>675189664</v>
      </c>
      <c r="E5" s="59">
        <v>675189664</v>
      </c>
      <c r="F5" s="59">
        <v>280597090</v>
      </c>
      <c r="G5" s="59">
        <v>48554837</v>
      </c>
      <c r="H5" s="59">
        <v>43509557</v>
      </c>
      <c r="I5" s="59">
        <v>372661484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372661484</v>
      </c>
      <c r="W5" s="59">
        <v>168797418</v>
      </c>
      <c r="X5" s="59">
        <v>203864066</v>
      </c>
      <c r="Y5" s="60">
        <v>120.77</v>
      </c>
      <c r="Z5" s="61">
        <v>675189664</v>
      </c>
    </row>
    <row r="6" spans="1:26" ht="13.5">
      <c r="A6" s="57" t="s">
        <v>32</v>
      </c>
      <c r="B6" s="18">
        <v>1659062219</v>
      </c>
      <c r="C6" s="18">
        <v>0</v>
      </c>
      <c r="D6" s="58">
        <v>2327187647</v>
      </c>
      <c r="E6" s="59">
        <v>2327187647</v>
      </c>
      <c r="F6" s="59">
        <v>162256100</v>
      </c>
      <c r="G6" s="59">
        <v>139107543</v>
      </c>
      <c r="H6" s="59">
        <v>581789829</v>
      </c>
      <c r="I6" s="59">
        <v>883153472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883153472</v>
      </c>
      <c r="W6" s="59">
        <v>581796915</v>
      </c>
      <c r="X6" s="59">
        <v>301356557</v>
      </c>
      <c r="Y6" s="60">
        <v>51.8</v>
      </c>
      <c r="Z6" s="61">
        <v>2327187647</v>
      </c>
    </row>
    <row r="7" spans="1:26" ht="13.5">
      <c r="A7" s="57" t="s">
        <v>33</v>
      </c>
      <c r="B7" s="18">
        <v>34047338</v>
      </c>
      <c r="C7" s="18">
        <v>0</v>
      </c>
      <c r="D7" s="58">
        <v>28705523</v>
      </c>
      <c r="E7" s="59">
        <v>28705523</v>
      </c>
      <c r="F7" s="59">
        <v>-1364410</v>
      </c>
      <c r="G7" s="59">
        <v>2000492</v>
      </c>
      <c r="H7" s="59">
        <v>3258334</v>
      </c>
      <c r="I7" s="59">
        <v>3894416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3894416</v>
      </c>
      <c r="W7" s="59">
        <v>7176382</v>
      </c>
      <c r="X7" s="59">
        <v>-3281966</v>
      </c>
      <c r="Y7" s="60">
        <v>-45.73</v>
      </c>
      <c r="Z7" s="61">
        <v>28705523</v>
      </c>
    </row>
    <row r="8" spans="1:26" ht="13.5">
      <c r="A8" s="57" t="s">
        <v>34</v>
      </c>
      <c r="B8" s="18">
        <v>838285064</v>
      </c>
      <c r="C8" s="18">
        <v>0</v>
      </c>
      <c r="D8" s="58">
        <v>1406085859</v>
      </c>
      <c r="E8" s="59">
        <v>1406085859</v>
      </c>
      <c r="F8" s="59">
        <v>417311717</v>
      </c>
      <c r="G8" s="59">
        <v>35575698</v>
      </c>
      <c r="H8" s="59">
        <v>15859401</v>
      </c>
      <c r="I8" s="59">
        <v>468746816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468746816</v>
      </c>
      <c r="W8" s="59">
        <v>351521466</v>
      </c>
      <c r="X8" s="59">
        <v>117225350</v>
      </c>
      <c r="Y8" s="60">
        <v>33.35</v>
      </c>
      <c r="Z8" s="61">
        <v>1406085859</v>
      </c>
    </row>
    <row r="9" spans="1:26" ht="13.5">
      <c r="A9" s="57" t="s">
        <v>35</v>
      </c>
      <c r="B9" s="18">
        <v>213641692</v>
      </c>
      <c r="C9" s="18">
        <v>0</v>
      </c>
      <c r="D9" s="58">
        <v>459568615</v>
      </c>
      <c r="E9" s="59">
        <v>459568615</v>
      </c>
      <c r="F9" s="59">
        <v>33993058</v>
      </c>
      <c r="G9" s="59">
        <v>20161592</v>
      </c>
      <c r="H9" s="59">
        <v>47722498</v>
      </c>
      <c r="I9" s="59">
        <v>101877148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101877148</v>
      </c>
      <c r="W9" s="59">
        <v>114892156</v>
      </c>
      <c r="X9" s="59">
        <v>-13015008</v>
      </c>
      <c r="Y9" s="60">
        <v>-11.33</v>
      </c>
      <c r="Z9" s="61">
        <v>459568615</v>
      </c>
    </row>
    <row r="10" spans="1:26" ht="25.5">
      <c r="A10" s="62" t="s">
        <v>107</v>
      </c>
      <c r="B10" s="63">
        <f>SUM(B5:B9)</f>
        <v>3210281483</v>
      </c>
      <c r="C10" s="63">
        <f>SUM(C5:C9)</f>
        <v>0</v>
      </c>
      <c r="D10" s="64">
        <f aca="true" t="shared" si="0" ref="D10:Z10">SUM(D5:D9)</f>
        <v>4896737308</v>
      </c>
      <c r="E10" s="65">
        <f t="shared" si="0"/>
        <v>4896737308</v>
      </c>
      <c r="F10" s="65">
        <f t="shared" si="0"/>
        <v>892793555</v>
      </c>
      <c r="G10" s="65">
        <f t="shared" si="0"/>
        <v>245400162</v>
      </c>
      <c r="H10" s="65">
        <f t="shared" si="0"/>
        <v>692139619</v>
      </c>
      <c r="I10" s="65">
        <f t="shared" si="0"/>
        <v>1830333336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1830333336</v>
      </c>
      <c r="W10" s="65">
        <f t="shared" si="0"/>
        <v>1224184337</v>
      </c>
      <c r="X10" s="65">
        <f t="shared" si="0"/>
        <v>606148999</v>
      </c>
      <c r="Y10" s="66">
        <f>+IF(W10&lt;&gt;0,(X10/W10)*100,0)</f>
        <v>49.51452005058614</v>
      </c>
      <c r="Z10" s="67">
        <f t="shared" si="0"/>
        <v>4896737308</v>
      </c>
    </row>
    <row r="11" spans="1:26" ht="13.5">
      <c r="A11" s="57" t="s">
        <v>36</v>
      </c>
      <c r="B11" s="18">
        <v>1052681120</v>
      </c>
      <c r="C11" s="18">
        <v>0</v>
      </c>
      <c r="D11" s="58">
        <v>1712314396</v>
      </c>
      <c r="E11" s="59">
        <v>1712314396</v>
      </c>
      <c r="F11" s="59">
        <v>150570545</v>
      </c>
      <c r="G11" s="59">
        <v>101525243</v>
      </c>
      <c r="H11" s="59">
        <v>122731983</v>
      </c>
      <c r="I11" s="59">
        <v>374827771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374827771</v>
      </c>
      <c r="W11" s="59">
        <v>428078603</v>
      </c>
      <c r="X11" s="59">
        <v>-53250832</v>
      </c>
      <c r="Y11" s="60">
        <v>-12.44</v>
      </c>
      <c r="Z11" s="61">
        <v>1712314396</v>
      </c>
    </row>
    <row r="12" spans="1:26" ht="13.5">
      <c r="A12" s="57" t="s">
        <v>37</v>
      </c>
      <c r="B12" s="18">
        <v>67181806</v>
      </c>
      <c r="C12" s="18">
        <v>0</v>
      </c>
      <c r="D12" s="58">
        <v>120996256</v>
      </c>
      <c r="E12" s="59">
        <v>120996256</v>
      </c>
      <c r="F12" s="59">
        <v>9011386</v>
      </c>
      <c r="G12" s="59">
        <v>8409904</v>
      </c>
      <c r="H12" s="59">
        <v>8837019</v>
      </c>
      <c r="I12" s="59">
        <v>26258309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26258309</v>
      </c>
      <c r="W12" s="59">
        <v>30249066</v>
      </c>
      <c r="X12" s="59">
        <v>-3990757</v>
      </c>
      <c r="Y12" s="60">
        <v>-13.19</v>
      </c>
      <c r="Z12" s="61">
        <v>120996256</v>
      </c>
    </row>
    <row r="13" spans="1:26" ht="13.5">
      <c r="A13" s="57" t="s">
        <v>108</v>
      </c>
      <c r="B13" s="18">
        <v>448699298</v>
      </c>
      <c r="C13" s="18">
        <v>0</v>
      </c>
      <c r="D13" s="58">
        <v>394283596</v>
      </c>
      <c r="E13" s="59">
        <v>394283596</v>
      </c>
      <c r="F13" s="59">
        <v>16802</v>
      </c>
      <c r="G13" s="59">
        <v>16802</v>
      </c>
      <c r="H13" s="59">
        <v>8882871</v>
      </c>
      <c r="I13" s="59">
        <v>8916475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8916475</v>
      </c>
      <c r="W13" s="59">
        <v>98570900</v>
      </c>
      <c r="X13" s="59">
        <v>-89654425</v>
      </c>
      <c r="Y13" s="60">
        <v>-90.95</v>
      </c>
      <c r="Z13" s="61">
        <v>394283596</v>
      </c>
    </row>
    <row r="14" spans="1:26" ht="13.5">
      <c r="A14" s="57" t="s">
        <v>38</v>
      </c>
      <c r="B14" s="18">
        <v>57648866</v>
      </c>
      <c r="C14" s="18">
        <v>0</v>
      </c>
      <c r="D14" s="58">
        <v>81297165</v>
      </c>
      <c r="E14" s="59">
        <v>81297165</v>
      </c>
      <c r="F14" s="59">
        <v>462594</v>
      </c>
      <c r="G14" s="59">
        <v>820707</v>
      </c>
      <c r="H14" s="59">
        <v>1022895</v>
      </c>
      <c r="I14" s="59">
        <v>2306196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2306196</v>
      </c>
      <c r="W14" s="59">
        <v>20324292</v>
      </c>
      <c r="X14" s="59">
        <v>-18018096</v>
      </c>
      <c r="Y14" s="60">
        <v>-88.65</v>
      </c>
      <c r="Z14" s="61">
        <v>81297165</v>
      </c>
    </row>
    <row r="15" spans="1:26" ht="13.5">
      <c r="A15" s="57" t="s">
        <v>39</v>
      </c>
      <c r="B15" s="18">
        <v>793333753</v>
      </c>
      <c r="C15" s="18">
        <v>0</v>
      </c>
      <c r="D15" s="58">
        <v>1224566358</v>
      </c>
      <c r="E15" s="59">
        <v>1224566358</v>
      </c>
      <c r="F15" s="59">
        <v>46014653</v>
      </c>
      <c r="G15" s="59">
        <v>129568889</v>
      </c>
      <c r="H15" s="59">
        <v>125266335</v>
      </c>
      <c r="I15" s="59">
        <v>300849877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300849877</v>
      </c>
      <c r="W15" s="59">
        <v>306141592</v>
      </c>
      <c r="X15" s="59">
        <v>-5291715</v>
      </c>
      <c r="Y15" s="60">
        <v>-1.73</v>
      </c>
      <c r="Z15" s="61">
        <v>1224566358</v>
      </c>
    </row>
    <row r="16" spans="1:26" ht="13.5">
      <c r="A16" s="68" t="s">
        <v>40</v>
      </c>
      <c r="B16" s="18">
        <v>137671165</v>
      </c>
      <c r="C16" s="18">
        <v>0</v>
      </c>
      <c r="D16" s="58">
        <v>234563317</v>
      </c>
      <c r="E16" s="59">
        <v>234563317</v>
      </c>
      <c r="F16" s="59">
        <v>27262935</v>
      </c>
      <c r="G16" s="59">
        <v>13463011</v>
      </c>
      <c r="H16" s="59">
        <v>15760205</v>
      </c>
      <c r="I16" s="59">
        <v>56486151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56486151</v>
      </c>
      <c r="W16" s="59">
        <v>58640831</v>
      </c>
      <c r="X16" s="59">
        <v>-2154680</v>
      </c>
      <c r="Y16" s="60">
        <v>-3.67</v>
      </c>
      <c r="Z16" s="61">
        <v>234563317</v>
      </c>
    </row>
    <row r="17" spans="1:26" ht="13.5">
      <c r="A17" s="57" t="s">
        <v>41</v>
      </c>
      <c r="B17" s="18">
        <v>960069822</v>
      </c>
      <c r="C17" s="18">
        <v>0</v>
      </c>
      <c r="D17" s="58">
        <v>1403227649</v>
      </c>
      <c r="E17" s="59">
        <v>1403227649</v>
      </c>
      <c r="F17" s="59">
        <v>72850528</v>
      </c>
      <c r="G17" s="59">
        <v>79495838</v>
      </c>
      <c r="H17" s="59">
        <v>231074662</v>
      </c>
      <c r="I17" s="59">
        <v>383421028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383421028</v>
      </c>
      <c r="W17" s="59">
        <v>350806915</v>
      </c>
      <c r="X17" s="59">
        <v>32614113</v>
      </c>
      <c r="Y17" s="60">
        <v>9.3</v>
      </c>
      <c r="Z17" s="61">
        <v>1403227649</v>
      </c>
    </row>
    <row r="18" spans="1:26" ht="13.5">
      <c r="A18" s="69" t="s">
        <v>42</v>
      </c>
      <c r="B18" s="70">
        <f>SUM(B11:B17)</f>
        <v>3517285830</v>
      </c>
      <c r="C18" s="70">
        <f>SUM(C11:C17)</f>
        <v>0</v>
      </c>
      <c r="D18" s="71">
        <f aca="true" t="shared" si="1" ref="D18:Z18">SUM(D11:D17)</f>
        <v>5171248737</v>
      </c>
      <c r="E18" s="72">
        <f t="shared" si="1"/>
        <v>5171248737</v>
      </c>
      <c r="F18" s="72">
        <f t="shared" si="1"/>
        <v>306189443</v>
      </c>
      <c r="G18" s="72">
        <f t="shared" si="1"/>
        <v>333300394</v>
      </c>
      <c r="H18" s="72">
        <f t="shared" si="1"/>
        <v>513575970</v>
      </c>
      <c r="I18" s="72">
        <f t="shared" si="1"/>
        <v>1153065807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1153065807</v>
      </c>
      <c r="W18" s="72">
        <f t="shared" si="1"/>
        <v>1292812199</v>
      </c>
      <c r="X18" s="72">
        <f t="shared" si="1"/>
        <v>-139746392</v>
      </c>
      <c r="Y18" s="66">
        <f>+IF(W18&lt;&gt;0,(X18/W18)*100,0)</f>
        <v>-10.80948896584476</v>
      </c>
      <c r="Z18" s="73">
        <f t="shared" si="1"/>
        <v>5171248737</v>
      </c>
    </row>
    <row r="19" spans="1:26" ht="13.5">
      <c r="A19" s="69" t="s">
        <v>43</v>
      </c>
      <c r="B19" s="74">
        <f>+B10-B18</f>
        <v>-307004347</v>
      </c>
      <c r="C19" s="74">
        <f>+C10-C18</f>
        <v>0</v>
      </c>
      <c r="D19" s="75">
        <f aca="true" t="shared" si="2" ref="D19:Z19">+D10-D18</f>
        <v>-274511429</v>
      </c>
      <c r="E19" s="76">
        <f t="shared" si="2"/>
        <v>-274511429</v>
      </c>
      <c r="F19" s="76">
        <f t="shared" si="2"/>
        <v>586604112</v>
      </c>
      <c r="G19" s="76">
        <f t="shared" si="2"/>
        <v>-87900232</v>
      </c>
      <c r="H19" s="76">
        <f t="shared" si="2"/>
        <v>178563649</v>
      </c>
      <c r="I19" s="76">
        <f t="shared" si="2"/>
        <v>677267529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677267529</v>
      </c>
      <c r="W19" s="76">
        <f>IF(E10=E18,0,W10-W18)</f>
        <v>-68627862</v>
      </c>
      <c r="X19" s="76">
        <f t="shared" si="2"/>
        <v>745895391</v>
      </c>
      <c r="Y19" s="77">
        <f>+IF(W19&lt;&gt;0,(X19/W19)*100,0)</f>
        <v>-1086.8696317539368</v>
      </c>
      <c r="Z19" s="78">
        <f t="shared" si="2"/>
        <v>-274511429</v>
      </c>
    </row>
    <row r="20" spans="1:26" ht="13.5">
      <c r="A20" s="57" t="s">
        <v>44</v>
      </c>
      <c r="B20" s="18">
        <v>451850445</v>
      </c>
      <c r="C20" s="18">
        <v>0</v>
      </c>
      <c r="D20" s="58">
        <v>755427491</v>
      </c>
      <c r="E20" s="59">
        <v>755427491</v>
      </c>
      <c r="F20" s="59">
        <v>71425451</v>
      </c>
      <c r="G20" s="59">
        <v>33815113</v>
      </c>
      <c r="H20" s="59">
        <v>15062967</v>
      </c>
      <c r="I20" s="59">
        <v>120303531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120303531</v>
      </c>
      <c r="W20" s="59">
        <v>188856873</v>
      </c>
      <c r="X20" s="59">
        <v>-68553342</v>
      </c>
      <c r="Y20" s="60">
        <v>-36.3</v>
      </c>
      <c r="Z20" s="61">
        <v>755427491</v>
      </c>
    </row>
    <row r="21" spans="1:26" ht="13.5">
      <c r="A21" s="57" t="s">
        <v>109</v>
      </c>
      <c r="B21" s="79">
        <v>0</v>
      </c>
      <c r="C21" s="79">
        <v>0</v>
      </c>
      <c r="D21" s="80">
        <v>116327000</v>
      </c>
      <c r="E21" s="81">
        <v>116327000</v>
      </c>
      <c r="F21" s="81">
        <v>1438225</v>
      </c>
      <c r="G21" s="81">
        <v>36973</v>
      </c>
      <c r="H21" s="81">
        <v>226878</v>
      </c>
      <c r="I21" s="81">
        <v>1702076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1702076</v>
      </c>
      <c r="W21" s="81">
        <v>29081750</v>
      </c>
      <c r="X21" s="81">
        <v>-27379674</v>
      </c>
      <c r="Y21" s="82">
        <v>-94.15</v>
      </c>
      <c r="Z21" s="83">
        <v>116327000</v>
      </c>
    </row>
    <row r="22" spans="1:26" ht="25.5">
      <c r="A22" s="84" t="s">
        <v>110</v>
      </c>
      <c r="B22" s="85">
        <f>SUM(B19:B21)</f>
        <v>144846098</v>
      </c>
      <c r="C22" s="85">
        <f>SUM(C19:C21)</f>
        <v>0</v>
      </c>
      <c r="D22" s="86">
        <f aca="true" t="shared" si="3" ref="D22:Z22">SUM(D19:D21)</f>
        <v>597243062</v>
      </c>
      <c r="E22" s="87">
        <f t="shared" si="3"/>
        <v>597243062</v>
      </c>
      <c r="F22" s="87">
        <f t="shared" si="3"/>
        <v>659467788</v>
      </c>
      <c r="G22" s="87">
        <f t="shared" si="3"/>
        <v>-54048146</v>
      </c>
      <c r="H22" s="87">
        <f t="shared" si="3"/>
        <v>193853494</v>
      </c>
      <c r="I22" s="87">
        <f t="shared" si="3"/>
        <v>799273136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799273136</v>
      </c>
      <c r="W22" s="87">
        <f t="shared" si="3"/>
        <v>149310761</v>
      </c>
      <c r="X22" s="87">
        <f t="shared" si="3"/>
        <v>649962375</v>
      </c>
      <c r="Y22" s="88">
        <f>+IF(W22&lt;&gt;0,(X22/W22)*100,0)</f>
        <v>435.30846045316184</v>
      </c>
      <c r="Z22" s="89">
        <f t="shared" si="3"/>
        <v>597243062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144846098</v>
      </c>
      <c r="C24" s="74">
        <f>SUM(C22:C23)</f>
        <v>0</v>
      </c>
      <c r="D24" s="75">
        <f aca="true" t="shared" si="4" ref="D24:Z24">SUM(D22:D23)</f>
        <v>597243062</v>
      </c>
      <c r="E24" s="76">
        <f t="shared" si="4"/>
        <v>597243062</v>
      </c>
      <c r="F24" s="76">
        <f t="shared" si="4"/>
        <v>659467788</v>
      </c>
      <c r="G24" s="76">
        <f t="shared" si="4"/>
        <v>-54048146</v>
      </c>
      <c r="H24" s="76">
        <f t="shared" si="4"/>
        <v>193853494</v>
      </c>
      <c r="I24" s="76">
        <f t="shared" si="4"/>
        <v>799273136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799273136</v>
      </c>
      <c r="W24" s="76">
        <f t="shared" si="4"/>
        <v>149310761</v>
      </c>
      <c r="X24" s="76">
        <f t="shared" si="4"/>
        <v>649962375</v>
      </c>
      <c r="Y24" s="77">
        <f>+IF(W24&lt;&gt;0,(X24/W24)*100,0)</f>
        <v>435.30846045316184</v>
      </c>
      <c r="Z24" s="78">
        <f t="shared" si="4"/>
        <v>597243062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699564172</v>
      </c>
      <c r="C27" s="21">
        <v>0</v>
      </c>
      <c r="D27" s="98">
        <v>1254732032</v>
      </c>
      <c r="E27" s="99">
        <v>1254732032</v>
      </c>
      <c r="F27" s="99">
        <v>32948255</v>
      </c>
      <c r="G27" s="99">
        <v>66789676</v>
      </c>
      <c r="H27" s="99">
        <v>64718113</v>
      </c>
      <c r="I27" s="99">
        <v>164456044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164456044</v>
      </c>
      <c r="W27" s="99">
        <v>313683010</v>
      </c>
      <c r="X27" s="99">
        <v>-149226966</v>
      </c>
      <c r="Y27" s="100">
        <v>-47.57</v>
      </c>
      <c r="Z27" s="101">
        <v>1254732032</v>
      </c>
    </row>
    <row r="28" spans="1:26" ht="13.5">
      <c r="A28" s="102" t="s">
        <v>44</v>
      </c>
      <c r="B28" s="18">
        <v>442027615</v>
      </c>
      <c r="C28" s="18">
        <v>0</v>
      </c>
      <c r="D28" s="58">
        <v>788623597</v>
      </c>
      <c r="E28" s="59">
        <v>788623597</v>
      </c>
      <c r="F28" s="59">
        <v>28871463</v>
      </c>
      <c r="G28" s="59">
        <v>47625092</v>
      </c>
      <c r="H28" s="59">
        <v>45551376</v>
      </c>
      <c r="I28" s="59">
        <v>122047931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122047931</v>
      </c>
      <c r="W28" s="59">
        <v>197155900</v>
      </c>
      <c r="X28" s="59">
        <v>-75107969</v>
      </c>
      <c r="Y28" s="60">
        <v>-38.1</v>
      </c>
      <c r="Z28" s="61">
        <v>788623597</v>
      </c>
    </row>
    <row r="29" spans="1:26" ht="13.5">
      <c r="A29" s="57" t="s">
        <v>112</v>
      </c>
      <c r="B29" s="18">
        <v>14239019</v>
      </c>
      <c r="C29" s="18">
        <v>0</v>
      </c>
      <c r="D29" s="58">
        <v>49220000</v>
      </c>
      <c r="E29" s="59">
        <v>49220000</v>
      </c>
      <c r="F29" s="59">
        <v>0</v>
      </c>
      <c r="G29" s="59">
        <v>6413147</v>
      </c>
      <c r="H29" s="59">
        <v>3422032</v>
      </c>
      <c r="I29" s="59">
        <v>9835179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9835179</v>
      </c>
      <c r="W29" s="59">
        <v>12305000</v>
      </c>
      <c r="X29" s="59">
        <v>-2469821</v>
      </c>
      <c r="Y29" s="60">
        <v>-20.07</v>
      </c>
      <c r="Z29" s="61">
        <v>49220000</v>
      </c>
    </row>
    <row r="30" spans="1:26" ht="13.5">
      <c r="A30" s="57" t="s">
        <v>48</v>
      </c>
      <c r="B30" s="18">
        <v>93973792</v>
      </c>
      <c r="C30" s="18">
        <v>0</v>
      </c>
      <c r="D30" s="58">
        <v>173651334</v>
      </c>
      <c r="E30" s="59">
        <v>173651334</v>
      </c>
      <c r="F30" s="59">
        <v>3164188</v>
      </c>
      <c r="G30" s="59">
        <v>9357344</v>
      </c>
      <c r="H30" s="59">
        <v>5207084</v>
      </c>
      <c r="I30" s="59">
        <v>17728616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17728616</v>
      </c>
      <c r="W30" s="59">
        <v>43412834</v>
      </c>
      <c r="X30" s="59">
        <v>-25684218</v>
      </c>
      <c r="Y30" s="60">
        <v>-59.16</v>
      </c>
      <c r="Z30" s="61">
        <v>173651334</v>
      </c>
    </row>
    <row r="31" spans="1:26" ht="13.5">
      <c r="A31" s="57" t="s">
        <v>49</v>
      </c>
      <c r="B31" s="18">
        <v>149323747</v>
      </c>
      <c r="C31" s="18">
        <v>0</v>
      </c>
      <c r="D31" s="58">
        <v>243237101</v>
      </c>
      <c r="E31" s="59">
        <v>243237101</v>
      </c>
      <c r="F31" s="59">
        <v>912604</v>
      </c>
      <c r="G31" s="59">
        <v>3394093</v>
      </c>
      <c r="H31" s="59">
        <v>10537621</v>
      </c>
      <c r="I31" s="59">
        <v>14844318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14844318</v>
      </c>
      <c r="W31" s="59">
        <v>60809277</v>
      </c>
      <c r="X31" s="59">
        <v>-45964959</v>
      </c>
      <c r="Y31" s="60">
        <v>-75.59</v>
      </c>
      <c r="Z31" s="61">
        <v>243237101</v>
      </c>
    </row>
    <row r="32" spans="1:26" ht="13.5">
      <c r="A32" s="69" t="s">
        <v>50</v>
      </c>
      <c r="B32" s="21">
        <f>SUM(B28:B31)</f>
        <v>699564173</v>
      </c>
      <c r="C32" s="21">
        <f>SUM(C28:C31)</f>
        <v>0</v>
      </c>
      <c r="D32" s="98">
        <f aca="true" t="shared" si="5" ref="D32:Z32">SUM(D28:D31)</f>
        <v>1254732032</v>
      </c>
      <c r="E32" s="99">
        <f t="shared" si="5"/>
        <v>1254732032</v>
      </c>
      <c r="F32" s="99">
        <f t="shared" si="5"/>
        <v>32948255</v>
      </c>
      <c r="G32" s="99">
        <f t="shared" si="5"/>
        <v>66789676</v>
      </c>
      <c r="H32" s="99">
        <f t="shared" si="5"/>
        <v>64718113</v>
      </c>
      <c r="I32" s="99">
        <f t="shared" si="5"/>
        <v>164456044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164456044</v>
      </c>
      <c r="W32" s="99">
        <f t="shared" si="5"/>
        <v>313683011</v>
      </c>
      <c r="X32" s="99">
        <f t="shared" si="5"/>
        <v>-149226967</v>
      </c>
      <c r="Y32" s="100">
        <f>+IF(W32&lt;&gt;0,(X32/W32)*100,0)</f>
        <v>-47.57253716874071</v>
      </c>
      <c r="Z32" s="101">
        <f t="shared" si="5"/>
        <v>1254732032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1445341113</v>
      </c>
      <c r="C35" s="18">
        <v>0</v>
      </c>
      <c r="D35" s="58">
        <v>1448471171</v>
      </c>
      <c r="E35" s="59">
        <v>1448471171</v>
      </c>
      <c r="F35" s="59">
        <v>1796453422</v>
      </c>
      <c r="G35" s="59">
        <v>1476001287</v>
      </c>
      <c r="H35" s="59">
        <v>1656171553</v>
      </c>
      <c r="I35" s="59">
        <v>1880777908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1880777908</v>
      </c>
      <c r="W35" s="59">
        <v>362117796</v>
      </c>
      <c r="X35" s="59">
        <v>1518660112</v>
      </c>
      <c r="Y35" s="60">
        <v>419.38</v>
      </c>
      <c r="Z35" s="61">
        <v>1448471171</v>
      </c>
    </row>
    <row r="36" spans="1:26" ht="13.5">
      <c r="A36" s="57" t="s">
        <v>53</v>
      </c>
      <c r="B36" s="18">
        <v>7809150744</v>
      </c>
      <c r="C36" s="18">
        <v>0</v>
      </c>
      <c r="D36" s="58">
        <v>12920761144</v>
      </c>
      <c r="E36" s="59">
        <v>12920761144</v>
      </c>
      <c r="F36" s="59">
        <v>7150304704</v>
      </c>
      <c r="G36" s="59">
        <v>6293916307</v>
      </c>
      <c r="H36" s="59">
        <v>3897969501</v>
      </c>
      <c r="I36" s="59">
        <v>7381823728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7381823728</v>
      </c>
      <c r="W36" s="59">
        <v>3230190286</v>
      </c>
      <c r="X36" s="59">
        <v>4151633442</v>
      </c>
      <c r="Y36" s="60">
        <v>128.53</v>
      </c>
      <c r="Z36" s="61">
        <v>12920761144</v>
      </c>
    </row>
    <row r="37" spans="1:26" ht="13.5">
      <c r="A37" s="57" t="s">
        <v>54</v>
      </c>
      <c r="B37" s="18">
        <v>803265468</v>
      </c>
      <c r="C37" s="18">
        <v>0</v>
      </c>
      <c r="D37" s="58">
        <v>876885433</v>
      </c>
      <c r="E37" s="59">
        <v>876885433</v>
      </c>
      <c r="F37" s="59">
        <v>601379187</v>
      </c>
      <c r="G37" s="59">
        <v>559723159</v>
      </c>
      <c r="H37" s="59">
        <v>419490930</v>
      </c>
      <c r="I37" s="59">
        <v>624143578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624143578</v>
      </c>
      <c r="W37" s="59">
        <v>219221361</v>
      </c>
      <c r="X37" s="59">
        <v>404922217</v>
      </c>
      <c r="Y37" s="60">
        <v>184.71</v>
      </c>
      <c r="Z37" s="61">
        <v>876885433</v>
      </c>
    </row>
    <row r="38" spans="1:26" ht="13.5">
      <c r="A38" s="57" t="s">
        <v>55</v>
      </c>
      <c r="B38" s="18">
        <v>961814166</v>
      </c>
      <c r="C38" s="18">
        <v>0</v>
      </c>
      <c r="D38" s="58">
        <v>1355710703</v>
      </c>
      <c r="E38" s="59">
        <v>1355710703</v>
      </c>
      <c r="F38" s="59">
        <v>832608613</v>
      </c>
      <c r="G38" s="59">
        <v>880751618</v>
      </c>
      <c r="H38" s="59">
        <v>660290316</v>
      </c>
      <c r="I38" s="59">
        <v>893612634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893612634</v>
      </c>
      <c r="W38" s="59">
        <v>338927678</v>
      </c>
      <c r="X38" s="59">
        <v>554684956</v>
      </c>
      <c r="Y38" s="60">
        <v>163.66</v>
      </c>
      <c r="Z38" s="61">
        <v>1355710703</v>
      </c>
    </row>
    <row r="39" spans="1:26" ht="13.5">
      <c r="A39" s="57" t="s">
        <v>56</v>
      </c>
      <c r="B39" s="18">
        <v>7489412223</v>
      </c>
      <c r="C39" s="18">
        <v>0</v>
      </c>
      <c r="D39" s="58">
        <v>12136636181</v>
      </c>
      <c r="E39" s="59">
        <v>12136636181</v>
      </c>
      <c r="F39" s="59">
        <v>7512770325</v>
      </c>
      <c r="G39" s="59">
        <v>6329442820</v>
      </c>
      <c r="H39" s="59">
        <v>4474359808</v>
      </c>
      <c r="I39" s="59">
        <v>7744845426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7744845426</v>
      </c>
      <c r="W39" s="59">
        <v>3034159046</v>
      </c>
      <c r="X39" s="59">
        <v>4710686380</v>
      </c>
      <c r="Y39" s="60">
        <v>155.26</v>
      </c>
      <c r="Z39" s="61">
        <v>12136636181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593406009</v>
      </c>
      <c r="C42" s="18">
        <v>0</v>
      </c>
      <c r="D42" s="58">
        <v>876485428</v>
      </c>
      <c r="E42" s="59">
        <v>876485428</v>
      </c>
      <c r="F42" s="59">
        <v>399148064</v>
      </c>
      <c r="G42" s="59">
        <v>-35587010</v>
      </c>
      <c r="H42" s="59">
        <v>-16790269</v>
      </c>
      <c r="I42" s="59">
        <v>346770785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346770785</v>
      </c>
      <c r="W42" s="59">
        <v>560756785</v>
      </c>
      <c r="X42" s="59">
        <v>-213986000</v>
      </c>
      <c r="Y42" s="60">
        <v>-38.16</v>
      </c>
      <c r="Z42" s="61">
        <v>876485428</v>
      </c>
    </row>
    <row r="43" spans="1:26" ht="13.5">
      <c r="A43" s="57" t="s">
        <v>59</v>
      </c>
      <c r="B43" s="18">
        <v>-508995591</v>
      </c>
      <c r="C43" s="18">
        <v>0</v>
      </c>
      <c r="D43" s="58">
        <v>-980146508</v>
      </c>
      <c r="E43" s="59">
        <v>-980146508</v>
      </c>
      <c r="F43" s="59">
        <v>-37876172</v>
      </c>
      <c r="G43" s="59">
        <v>-50959079</v>
      </c>
      <c r="H43" s="59">
        <v>-59118428</v>
      </c>
      <c r="I43" s="59">
        <v>-147953679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-147953679</v>
      </c>
      <c r="W43" s="59">
        <v>-174585572</v>
      </c>
      <c r="X43" s="59">
        <v>26631893</v>
      </c>
      <c r="Y43" s="60">
        <v>-15.25</v>
      </c>
      <c r="Z43" s="61">
        <v>-980146508</v>
      </c>
    </row>
    <row r="44" spans="1:26" ht="13.5">
      <c r="A44" s="57" t="s">
        <v>60</v>
      </c>
      <c r="B44" s="18">
        <v>87217938</v>
      </c>
      <c r="C44" s="18">
        <v>0</v>
      </c>
      <c r="D44" s="58">
        <v>91527302</v>
      </c>
      <c r="E44" s="59">
        <v>91527302</v>
      </c>
      <c r="F44" s="59">
        <v>3835736</v>
      </c>
      <c r="G44" s="59">
        <v>6551004</v>
      </c>
      <c r="H44" s="59">
        <v>560276</v>
      </c>
      <c r="I44" s="59">
        <v>10947016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10947016</v>
      </c>
      <c r="W44" s="59">
        <v>65304923</v>
      </c>
      <c r="X44" s="59">
        <v>-54357907</v>
      </c>
      <c r="Y44" s="60">
        <v>-83.24</v>
      </c>
      <c r="Z44" s="61">
        <v>91527302</v>
      </c>
    </row>
    <row r="45" spans="1:26" ht="13.5">
      <c r="A45" s="69" t="s">
        <v>61</v>
      </c>
      <c r="B45" s="21">
        <v>506278809</v>
      </c>
      <c r="C45" s="21">
        <v>0</v>
      </c>
      <c r="D45" s="98">
        <v>616776988</v>
      </c>
      <c r="E45" s="99">
        <v>616776988</v>
      </c>
      <c r="F45" s="99">
        <v>919636318</v>
      </c>
      <c r="G45" s="99">
        <v>836948630</v>
      </c>
      <c r="H45" s="99">
        <v>761289302</v>
      </c>
      <c r="I45" s="99">
        <v>764292812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764292812</v>
      </c>
      <c r="W45" s="99">
        <v>1080386902</v>
      </c>
      <c r="X45" s="99">
        <v>-316094090</v>
      </c>
      <c r="Y45" s="100">
        <v>-29.26</v>
      </c>
      <c r="Z45" s="101">
        <v>616776988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591216276</v>
      </c>
      <c r="C49" s="51">
        <v>0</v>
      </c>
      <c r="D49" s="128">
        <v>101252841</v>
      </c>
      <c r="E49" s="53">
        <v>152076391</v>
      </c>
      <c r="F49" s="53">
        <v>0</v>
      </c>
      <c r="G49" s="53">
        <v>0</v>
      </c>
      <c r="H49" s="53">
        <v>0</v>
      </c>
      <c r="I49" s="53">
        <v>900458390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94655015</v>
      </c>
      <c r="W49" s="53">
        <v>173201638</v>
      </c>
      <c r="X49" s="53">
        <v>78846570</v>
      </c>
      <c r="Y49" s="53">
        <v>212891692</v>
      </c>
      <c r="Z49" s="129">
        <v>2304598813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114648875</v>
      </c>
      <c r="C51" s="51">
        <v>0</v>
      </c>
      <c r="D51" s="128">
        <v>23442850</v>
      </c>
      <c r="E51" s="53">
        <v>36151383</v>
      </c>
      <c r="F51" s="53">
        <v>0</v>
      </c>
      <c r="G51" s="53">
        <v>0</v>
      </c>
      <c r="H51" s="53">
        <v>0</v>
      </c>
      <c r="I51" s="53">
        <v>42466215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26579825</v>
      </c>
      <c r="W51" s="53">
        <v>5419436</v>
      </c>
      <c r="X51" s="53">
        <v>9812408</v>
      </c>
      <c r="Y51" s="53">
        <v>28673920</v>
      </c>
      <c r="Z51" s="129">
        <v>287194912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86.47659323499619</v>
      </c>
      <c r="C58" s="5">
        <f>IF(C67=0,0,+(C76/C67)*100)</f>
        <v>0</v>
      </c>
      <c r="D58" s="6">
        <f aca="true" t="shared" si="6" ref="D58:Z58">IF(D67=0,0,+(D76/D67)*100)</f>
        <v>88.03965583035432</v>
      </c>
      <c r="E58" s="7">
        <f t="shared" si="6"/>
        <v>88.03965583035432</v>
      </c>
      <c r="F58" s="7">
        <f t="shared" si="6"/>
        <v>40.70728412852788</v>
      </c>
      <c r="G58" s="7">
        <f t="shared" si="6"/>
        <v>134.8285209297284</v>
      </c>
      <c r="H58" s="7">
        <f t="shared" si="6"/>
        <v>34.611562550218075</v>
      </c>
      <c r="I58" s="7">
        <f t="shared" si="6"/>
        <v>51.59307762399579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51.59307762399579</v>
      </c>
      <c r="W58" s="7">
        <f t="shared" si="6"/>
        <v>101.75350059432459</v>
      </c>
      <c r="X58" s="7">
        <f t="shared" si="6"/>
        <v>0</v>
      </c>
      <c r="Y58" s="7">
        <f t="shared" si="6"/>
        <v>0</v>
      </c>
      <c r="Z58" s="8">
        <f t="shared" si="6"/>
        <v>88.03965583035432</v>
      </c>
    </row>
    <row r="59" spans="1:26" ht="13.5">
      <c r="A59" s="36" t="s">
        <v>31</v>
      </c>
      <c r="B59" s="9">
        <f aca="true" t="shared" si="7" ref="B59:Z66">IF(B68=0,0,+(B77/B68)*100)</f>
        <v>85.55718681924198</v>
      </c>
      <c r="C59" s="9">
        <f t="shared" si="7"/>
        <v>0</v>
      </c>
      <c r="D59" s="2">
        <f t="shared" si="7"/>
        <v>90.14233488478894</v>
      </c>
      <c r="E59" s="10">
        <f t="shared" si="7"/>
        <v>90.14233488478894</v>
      </c>
      <c r="F59" s="10">
        <f t="shared" si="7"/>
        <v>14.61570366771156</v>
      </c>
      <c r="G59" s="10">
        <f t="shared" si="7"/>
        <v>211.95275697767832</v>
      </c>
      <c r="H59" s="10">
        <f t="shared" si="7"/>
        <v>121.89701515528266</v>
      </c>
      <c r="I59" s="10">
        <f t="shared" si="7"/>
        <v>52.50052818573836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52.50052818573836</v>
      </c>
      <c r="W59" s="10">
        <f t="shared" si="7"/>
        <v>158.20709987043548</v>
      </c>
      <c r="X59" s="10">
        <f t="shared" si="7"/>
        <v>0</v>
      </c>
      <c r="Y59" s="10">
        <f t="shared" si="7"/>
        <v>0</v>
      </c>
      <c r="Z59" s="11">
        <f t="shared" si="7"/>
        <v>90.14233488478894</v>
      </c>
    </row>
    <row r="60" spans="1:26" ht="13.5">
      <c r="A60" s="37" t="s">
        <v>32</v>
      </c>
      <c r="B60" s="12">
        <f t="shared" si="7"/>
        <v>86.67542925947373</v>
      </c>
      <c r="C60" s="12">
        <f t="shared" si="7"/>
        <v>0</v>
      </c>
      <c r="D60" s="3">
        <f t="shared" si="7"/>
        <v>89.42866131499365</v>
      </c>
      <c r="E60" s="13">
        <f t="shared" si="7"/>
        <v>89.42866131499365</v>
      </c>
      <c r="F60" s="13">
        <f t="shared" si="7"/>
        <v>84.95261564896481</v>
      </c>
      <c r="G60" s="13">
        <f t="shared" si="7"/>
        <v>109.4044871456036</v>
      </c>
      <c r="H60" s="13">
        <f t="shared" si="7"/>
        <v>26.961639784871522</v>
      </c>
      <c r="I60" s="13">
        <f t="shared" si="7"/>
        <v>50.60171161281467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50.60171161281467</v>
      </c>
      <c r="W60" s="13">
        <f t="shared" si="7"/>
        <v>87.97008335506429</v>
      </c>
      <c r="X60" s="13">
        <f t="shared" si="7"/>
        <v>0</v>
      </c>
      <c r="Y60" s="13">
        <f t="shared" si="7"/>
        <v>0</v>
      </c>
      <c r="Z60" s="14">
        <f t="shared" si="7"/>
        <v>89.42866131499365</v>
      </c>
    </row>
    <row r="61" spans="1:26" ht="13.5">
      <c r="A61" s="38" t="s">
        <v>115</v>
      </c>
      <c r="B61" s="12">
        <f t="shared" si="7"/>
        <v>88.48901384228672</v>
      </c>
      <c r="C61" s="12">
        <f t="shared" si="7"/>
        <v>0</v>
      </c>
      <c r="D61" s="3">
        <f t="shared" si="7"/>
        <v>90.45025260926494</v>
      </c>
      <c r="E61" s="13">
        <f t="shared" si="7"/>
        <v>90.45025260926494</v>
      </c>
      <c r="F61" s="13">
        <f t="shared" si="7"/>
        <v>91.99967166533719</v>
      </c>
      <c r="G61" s="13">
        <f t="shared" si="7"/>
        <v>113.17801699741791</v>
      </c>
      <c r="H61" s="13">
        <f t="shared" si="7"/>
        <v>20.53917509579288</v>
      </c>
      <c r="I61" s="13">
        <f t="shared" si="7"/>
        <v>42.69584810860837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42.69584810860837</v>
      </c>
      <c r="W61" s="13">
        <f t="shared" si="7"/>
        <v>91.45151984599232</v>
      </c>
      <c r="X61" s="13">
        <f t="shared" si="7"/>
        <v>0</v>
      </c>
      <c r="Y61" s="13">
        <f t="shared" si="7"/>
        <v>0</v>
      </c>
      <c r="Z61" s="14">
        <f t="shared" si="7"/>
        <v>90.45025260926494</v>
      </c>
    </row>
    <row r="62" spans="1:26" ht="13.5">
      <c r="A62" s="38" t="s">
        <v>116</v>
      </c>
      <c r="B62" s="12">
        <f t="shared" si="7"/>
        <v>75.00976025564452</v>
      </c>
      <c r="C62" s="12">
        <f t="shared" si="7"/>
        <v>0</v>
      </c>
      <c r="D62" s="3">
        <f t="shared" si="7"/>
        <v>85.18660445089748</v>
      </c>
      <c r="E62" s="13">
        <f t="shared" si="7"/>
        <v>85.18660445089748</v>
      </c>
      <c r="F62" s="13">
        <f t="shared" si="7"/>
        <v>89.91059804317597</v>
      </c>
      <c r="G62" s="13">
        <f t="shared" si="7"/>
        <v>109.67349095423012</v>
      </c>
      <c r="H62" s="13">
        <f t="shared" si="7"/>
        <v>65.6598161927396</v>
      </c>
      <c r="I62" s="13">
        <f t="shared" si="7"/>
        <v>84.11232691050444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84.11232691050444</v>
      </c>
      <c r="W62" s="13">
        <f t="shared" si="7"/>
        <v>73.9575275622283</v>
      </c>
      <c r="X62" s="13">
        <f t="shared" si="7"/>
        <v>0</v>
      </c>
      <c r="Y62" s="13">
        <f t="shared" si="7"/>
        <v>0</v>
      </c>
      <c r="Z62" s="14">
        <f t="shared" si="7"/>
        <v>85.18660445089748</v>
      </c>
    </row>
    <row r="63" spans="1:26" ht="13.5">
      <c r="A63" s="38" t="s">
        <v>117</v>
      </c>
      <c r="B63" s="12">
        <f t="shared" si="7"/>
        <v>80.02555691560838</v>
      </c>
      <c r="C63" s="12">
        <f t="shared" si="7"/>
        <v>0</v>
      </c>
      <c r="D63" s="3">
        <f t="shared" si="7"/>
        <v>87.72869834744603</v>
      </c>
      <c r="E63" s="13">
        <f t="shared" si="7"/>
        <v>87.72869834744603</v>
      </c>
      <c r="F63" s="13">
        <f t="shared" si="7"/>
        <v>62.31622520490509</v>
      </c>
      <c r="G63" s="13">
        <f t="shared" si="7"/>
        <v>89.42191549355383</v>
      </c>
      <c r="H63" s="13">
        <f t="shared" si="7"/>
        <v>61.08534870125045</v>
      </c>
      <c r="I63" s="13">
        <f t="shared" si="7"/>
        <v>68.56787401712864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68.56787401712864</v>
      </c>
      <c r="W63" s="13">
        <f t="shared" si="7"/>
        <v>90.33619315522868</v>
      </c>
      <c r="X63" s="13">
        <f t="shared" si="7"/>
        <v>0</v>
      </c>
      <c r="Y63" s="13">
        <f t="shared" si="7"/>
        <v>0</v>
      </c>
      <c r="Z63" s="14">
        <f t="shared" si="7"/>
        <v>87.72869834744603</v>
      </c>
    </row>
    <row r="64" spans="1:26" ht="13.5">
      <c r="A64" s="38" t="s">
        <v>118</v>
      </c>
      <c r="B64" s="12">
        <f t="shared" si="7"/>
        <v>87.79981015440906</v>
      </c>
      <c r="C64" s="12">
        <f t="shared" si="7"/>
        <v>0</v>
      </c>
      <c r="D64" s="3">
        <f t="shared" si="7"/>
        <v>84.9009822615361</v>
      </c>
      <c r="E64" s="13">
        <f t="shared" si="7"/>
        <v>84.9009822615361</v>
      </c>
      <c r="F64" s="13">
        <f t="shared" si="7"/>
        <v>68.32284167092376</v>
      </c>
      <c r="G64" s="13">
        <f t="shared" si="7"/>
        <v>106.360369155815</v>
      </c>
      <c r="H64" s="13">
        <f t="shared" si="7"/>
        <v>59.96410817496373</v>
      </c>
      <c r="I64" s="13">
        <f t="shared" si="7"/>
        <v>73.38260138457264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73.38260138457264</v>
      </c>
      <c r="W64" s="13">
        <f t="shared" si="7"/>
        <v>86.7034307464287</v>
      </c>
      <c r="X64" s="13">
        <f t="shared" si="7"/>
        <v>0</v>
      </c>
      <c r="Y64" s="13">
        <f t="shared" si="7"/>
        <v>0</v>
      </c>
      <c r="Z64" s="14">
        <f t="shared" si="7"/>
        <v>84.9009822615361</v>
      </c>
    </row>
    <row r="65" spans="1:26" ht="13.5">
      <c r="A65" s="38" t="s">
        <v>119</v>
      </c>
      <c r="B65" s="12">
        <f t="shared" si="7"/>
        <v>-768.8536340129855</v>
      </c>
      <c r="C65" s="12">
        <f t="shared" si="7"/>
        <v>0</v>
      </c>
      <c r="D65" s="3">
        <f t="shared" si="7"/>
        <v>135.6953491428875</v>
      </c>
      <c r="E65" s="13">
        <f t="shared" si="7"/>
        <v>135.6953491428875</v>
      </c>
      <c r="F65" s="13">
        <f t="shared" si="7"/>
        <v>39.37827828126512</v>
      </c>
      <c r="G65" s="13">
        <f t="shared" si="7"/>
        <v>76.52223407781624</v>
      </c>
      <c r="H65" s="13">
        <f t="shared" si="7"/>
        <v>92.26154705748758</v>
      </c>
      <c r="I65" s="13">
        <f t="shared" si="7"/>
        <v>60.03662465149189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60.03662465149189</v>
      </c>
      <c r="W65" s="13">
        <f t="shared" si="7"/>
        <v>135.7110605214192</v>
      </c>
      <c r="X65" s="13">
        <f t="shared" si="7"/>
        <v>0</v>
      </c>
      <c r="Y65" s="13">
        <f t="shared" si="7"/>
        <v>0</v>
      </c>
      <c r="Z65" s="14">
        <f t="shared" si="7"/>
        <v>135.6953491428875</v>
      </c>
    </row>
    <row r="66" spans="1:26" ht="13.5">
      <c r="A66" s="39" t="s">
        <v>120</v>
      </c>
      <c r="B66" s="15">
        <f t="shared" si="7"/>
        <v>88.94502275042424</v>
      </c>
      <c r="C66" s="15">
        <f t="shared" si="7"/>
        <v>0</v>
      </c>
      <c r="D66" s="4">
        <f t="shared" si="7"/>
        <v>31.704571606258487</v>
      </c>
      <c r="E66" s="16">
        <f t="shared" si="7"/>
        <v>31.704571606258487</v>
      </c>
      <c r="F66" s="16">
        <f t="shared" si="7"/>
        <v>53.74456603062262</v>
      </c>
      <c r="G66" s="16">
        <f t="shared" si="7"/>
        <v>75.95601313935441</v>
      </c>
      <c r="H66" s="16">
        <f t="shared" si="7"/>
        <v>88.17231731263739</v>
      </c>
      <c r="I66" s="16">
        <f t="shared" si="7"/>
        <v>72.93725833376931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72.93725833376931</v>
      </c>
      <c r="W66" s="16">
        <f t="shared" si="7"/>
        <v>31.62136806492019</v>
      </c>
      <c r="X66" s="16">
        <f t="shared" si="7"/>
        <v>0</v>
      </c>
      <c r="Y66" s="16">
        <f t="shared" si="7"/>
        <v>0</v>
      </c>
      <c r="Z66" s="17">
        <f t="shared" si="7"/>
        <v>31.704571606258487</v>
      </c>
    </row>
    <row r="67" spans="1:26" ht="13.5" hidden="1">
      <c r="A67" s="40" t="s">
        <v>121</v>
      </c>
      <c r="B67" s="23">
        <v>2163340363</v>
      </c>
      <c r="C67" s="23"/>
      <c r="D67" s="24">
        <v>3080165184</v>
      </c>
      <c r="E67" s="25">
        <v>3080165184</v>
      </c>
      <c r="F67" s="25">
        <v>452839456</v>
      </c>
      <c r="G67" s="25">
        <v>189305610</v>
      </c>
      <c r="H67" s="25">
        <v>637600327</v>
      </c>
      <c r="I67" s="25">
        <v>1279745393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1279745393</v>
      </c>
      <c r="W67" s="25">
        <v>770041313</v>
      </c>
      <c r="X67" s="25"/>
      <c r="Y67" s="24"/>
      <c r="Z67" s="26">
        <v>3080165184</v>
      </c>
    </row>
    <row r="68" spans="1:26" ht="13.5" hidden="1">
      <c r="A68" s="36" t="s">
        <v>31</v>
      </c>
      <c r="B68" s="18">
        <v>464797122</v>
      </c>
      <c r="C68" s="18"/>
      <c r="D68" s="19">
        <v>670569412</v>
      </c>
      <c r="E68" s="20">
        <v>670569412</v>
      </c>
      <c r="F68" s="20">
        <v>280291616</v>
      </c>
      <c r="G68" s="20">
        <v>47736150</v>
      </c>
      <c r="H68" s="20">
        <v>43333075</v>
      </c>
      <c r="I68" s="20">
        <v>371360841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371360841</v>
      </c>
      <c r="W68" s="20">
        <v>167642355</v>
      </c>
      <c r="X68" s="20"/>
      <c r="Y68" s="19"/>
      <c r="Z68" s="22">
        <v>670569412</v>
      </c>
    </row>
    <row r="69" spans="1:26" ht="13.5" hidden="1">
      <c r="A69" s="37" t="s">
        <v>32</v>
      </c>
      <c r="B69" s="18">
        <v>1659062219</v>
      </c>
      <c r="C69" s="18"/>
      <c r="D69" s="19">
        <v>2327187647</v>
      </c>
      <c r="E69" s="20">
        <v>2327187647</v>
      </c>
      <c r="F69" s="20">
        <v>162256100</v>
      </c>
      <c r="G69" s="20">
        <v>139107543</v>
      </c>
      <c r="H69" s="20">
        <v>581789829</v>
      </c>
      <c r="I69" s="20">
        <v>883153472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883153472</v>
      </c>
      <c r="W69" s="20">
        <v>581796924</v>
      </c>
      <c r="X69" s="20"/>
      <c r="Y69" s="19"/>
      <c r="Z69" s="22">
        <v>2327187647</v>
      </c>
    </row>
    <row r="70" spans="1:26" ht="13.5" hidden="1">
      <c r="A70" s="38" t="s">
        <v>115</v>
      </c>
      <c r="B70" s="18">
        <v>1042738262</v>
      </c>
      <c r="C70" s="18"/>
      <c r="D70" s="19">
        <v>1423106156</v>
      </c>
      <c r="E70" s="20">
        <v>1423106156</v>
      </c>
      <c r="F70" s="20">
        <v>93599621</v>
      </c>
      <c r="G70" s="20">
        <v>90372550</v>
      </c>
      <c r="H70" s="20">
        <v>495763625</v>
      </c>
      <c r="I70" s="20">
        <v>679735796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679735796</v>
      </c>
      <c r="W70" s="20">
        <v>355776541</v>
      </c>
      <c r="X70" s="20"/>
      <c r="Y70" s="19"/>
      <c r="Z70" s="22">
        <v>1423106156</v>
      </c>
    </row>
    <row r="71" spans="1:26" ht="13.5" hidden="1">
      <c r="A71" s="38" t="s">
        <v>116</v>
      </c>
      <c r="B71" s="18">
        <v>363335770</v>
      </c>
      <c r="C71" s="18"/>
      <c r="D71" s="19">
        <v>501905338</v>
      </c>
      <c r="E71" s="20">
        <v>501905338</v>
      </c>
      <c r="F71" s="20">
        <v>33194911</v>
      </c>
      <c r="G71" s="20">
        <v>24868530</v>
      </c>
      <c r="H71" s="20">
        <v>44879620</v>
      </c>
      <c r="I71" s="20">
        <v>102943061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102943061</v>
      </c>
      <c r="W71" s="20">
        <v>125476339</v>
      </c>
      <c r="X71" s="20"/>
      <c r="Y71" s="19"/>
      <c r="Z71" s="22">
        <v>501905338</v>
      </c>
    </row>
    <row r="72" spans="1:26" ht="13.5" hidden="1">
      <c r="A72" s="38" t="s">
        <v>117</v>
      </c>
      <c r="B72" s="18">
        <v>149112673</v>
      </c>
      <c r="C72" s="18"/>
      <c r="D72" s="19">
        <v>198497663</v>
      </c>
      <c r="E72" s="20">
        <v>198497663</v>
      </c>
      <c r="F72" s="20">
        <v>17716861</v>
      </c>
      <c r="G72" s="20">
        <v>13326581</v>
      </c>
      <c r="H72" s="20">
        <v>22339180</v>
      </c>
      <c r="I72" s="20">
        <v>53382622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53382622</v>
      </c>
      <c r="W72" s="20">
        <v>49624419</v>
      </c>
      <c r="X72" s="20"/>
      <c r="Y72" s="19"/>
      <c r="Z72" s="22">
        <v>198497663</v>
      </c>
    </row>
    <row r="73" spans="1:26" ht="13.5" hidden="1">
      <c r="A73" s="38" t="s">
        <v>118</v>
      </c>
      <c r="B73" s="18">
        <v>107636948</v>
      </c>
      <c r="C73" s="18"/>
      <c r="D73" s="19">
        <v>165585533</v>
      </c>
      <c r="E73" s="20">
        <v>165585533</v>
      </c>
      <c r="F73" s="20">
        <v>13320895</v>
      </c>
      <c r="G73" s="20">
        <v>8886654</v>
      </c>
      <c r="H73" s="20">
        <v>16817200</v>
      </c>
      <c r="I73" s="20">
        <v>39024749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39024749</v>
      </c>
      <c r="W73" s="20">
        <v>41396385</v>
      </c>
      <c r="X73" s="20"/>
      <c r="Y73" s="19"/>
      <c r="Z73" s="22">
        <v>165585533</v>
      </c>
    </row>
    <row r="74" spans="1:26" ht="13.5" hidden="1">
      <c r="A74" s="38" t="s">
        <v>119</v>
      </c>
      <c r="B74" s="18">
        <v>-3761434</v>
      </c>
      <c r="C74" s="18"/>
      <c r="D74" s="19">
        <v>38092957</v>
      </c>
      <c r="E74" s="20">
        <v>38092957</v>
      </c>
      <c r="F74" s="20">
        <v>4423812</v>
      </c>
      <c r="G74" s="20">
        <v>1653228</v>
      </c>
      <c r="H74" s="20">
        <v>1990204</v>
      </c>
      <c r="I74" s="20">
        <v>8067244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8067244</v>
      </c>
      <c r="W74" s="20">
        <v>9523240</v>
      </c>
      <c r="X74" s="20"/>
      <c r="Y74" s="19"/>
      <c r="Z74" s="22">
        <v>38092957</v>
      </c>
    </row>
    <row r="75" spans="1:26" ht="13.5" hidden="1">
      <c r="A75" s="39" t="s">
        <v>120</v>
      </c>
      <c r="B75" s="27">
        <v>39481022</v>
      </c>
      <c r="C75" s="27"/>
      <c r="D75" s="28">
        <v>82408125</v>
      </c>
      <c r="E75" s="29">
        <v>82408125</v>
      </c>
      <c r="F75" s="29">
        <v>10291740</v>
      </c>
      <c r="G75" s="29">
        <v>2461917</v>
      </c>
      <c r="H75" s="29">
        <v>12477423</v>
      </c>
      <c r="I75" s="29">
        <v>25231080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25231080</v>
      </c>
      <c r="W75" s="29">
        <v>20602034</v>
      </c>
      <c r="X75" s="29"/>
      <c r="Y75" s="28"/>
      <c r="Z75" s="30">
        <v>82408125</v>
      </c>
    </row>
    <row r="76" spans="1:26" ht="13.5" hidden="1">
      <c r="A76" s="41" t="s">
        <v>122</v>
      </c>
      <c r="B76" s="31">
        <v>1870783046</v>
      </c>
      <c r="C76" s="31"/>
      <c r="D76" s="32">
        <v>2711766827</v>
      </c>
      <c r="E76" s="33">
        <v>2711766827</v>
      </c>
      <c r="F76" s="33">
        <v>184338644</v>
      </c>
      <c r="G76" s="33">
        <v>255237954</v>
      </c>
      <c r="H76" s="33">
        <v>220683436</v>
      </c>
      <c r="I76" s="33">
        <v>660260034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660260034</v>
      </c>
      <c r="W76" s="33">
        <v>783543992</v>
      </c>
      <c r="X76" s="33"/>
      <c r="Y76" s="32"/>
      <c r="Z76" s="34">
        <v>2711766827</v>
      </c>
    </row>
    <row r="77" spans="1:26" ht="13.5" hidden="1">
      <c r="A77" s="36" t="s">
        <v>31</v>
      </c>
      <c r="B77" s="18">
        <v>397667342</v>
      </c>
      <c r="C77" s="18"/>
      <c r="D77" s="19">
        <v>604466925</v>
      </c>
      <c r="E77" s="20">
        <v>604466925</v>
      </c>
      <c r="F77" s="20">
        <v>40966592</v>
      </c>
      <c r="G77" s="20">
        <v>101178086</v>
      </c>
      <c r="H77" s="20">
        <v>52821725</v>
      </c>
      <c r="I77" s="20">
        <v>194966403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194966403</v>
      </c>
      <c r="W77" s="20">
        <v>265222108</v>
      </c>
      <c r="X77" s="20"/>
      <c r="Y77" s="19"/>
      <c r="Z77" s="22">
        <v>604466925</v>
      </c>
    </row>
    <row r="78" spans="1:26" ht="13.5" hidden="1">
      <c r="A78" s="37" t="s">
        <v>32</v>
      </c>
      <c r="B78" s="18">
        <v>1437999300</v>
      </c>
      <c r="C78" s="18"/>
      <c r="D78" s="19">
        <v>2081172759</v>
      </c>
      <c r="E78" s="20">
        <v>2081172759</v>
      </c>
      <c r="F78" s="20">
        <v>137840801</v>
      </c>
      <c r="G78" s="20">
        <v>152189894</v>
      </c>
      <c r="H78" s="20">
        <v>156860078</v>
      </c>
      <c r="I78" s="20">
        <v>446890773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446890773</v>
      </c>
      <c r="W78" s="20">
        <v>511807239</v>
      </c>
      <c r="X78" s="20"/>
      <c r="Y78" s="19"/>
      <c r="Z78" s="22">
        <v>2081172759</v>
      </c>
    </row>
    <row r="79" spans="1:26" ht="13.5" hidden="1">
      <c r="A79" s="38" t="s">
        <v>115</v>
      </c>
      <c r="B79" s="18">
        <v>922708805</v>
      </c>
      <c r="C79" s="18"/>
      <c r="D79" s="19">
        <v>1287203113</v>
      </c>
      <c r="E79" s="20">
        <v>1287203113</v>
      </c>
      <c r="F79" s="20">
        <v>86111344</v>
      </c>
      <c r="G79" s="20">
        <v>102281860</v>
      </c>
      <c r="H79" s="20">
        <v>101825759</v>
      </c>
      <c r="I79" s="20">
        <v>290218963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290218963</v>
      </c>
      <c r="W79" s="20">
        <v>325363054</v>
      </c>
      <c r="X79" s="20"/>
      <c r="Y79" s="19"/>
      <c r="Z79" s="22">
        <v>1287203113</v>
      </c>
    </row>
    <row r="80" spans="1:26" ht="13.5" hidden="1">
      <c r="A80" s="38" t="s">
        <v>116</v>
      </c>
      <c r="B80" s="18">
        <v>272537290</v>
      </c>
      <c r="C80" s="18"/>
      <c r="D80" s="19">
        <v>427556115</v>
      </c>
      <c r="E80" s="20">
        <v>427556115</v>
      </c>
      <c r="F80" s="20">
        <v>29845743</v>
      </c>
      <c r="G80" s="20">
        <v>27274185</v>
      </c>
      <c r="H80" s="20">
        <v>29467876</v>
      </c>
      <c r="I80" s="20">
        <v>86587804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86587804</v>
      </c>
      <c r="W80" s="20">
        <v>92799198</v>
      </c>
      <c r="X80" s="20"/>
      <c r="Y80" s="19"/>
      <c r="Z80" s="22">
        <v>427556115</v>
      </c>
    </row>
    <row r="81" spans="1:26" ht="13.5" hidden="1">
      <c r="A81" s="38" t="s">
        <v>117</v>
      </c>
      <c r="B81" s="18">
        <v>119328247</v>
      </c>
      <c r="C81" s="18"/>
      <c r="D81" s="19">
        <v>174139416</v>
      </c>
      <c r="E81" s="20">
        <v>174139416</v>
      </c>
      <c r="F81" s="20">
        <v>11040479</v>
      </c>
      <c r="G81" s="20">
        <v>11916884</v>
      </c>
      <c r="H81" s="20">
        <v>13645966</v>
      </c>
      <c r="I81" s="20">
        <v>36603329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36603329</v>
      </c>
      <c r="W81" s="20">
        <v>44828811</v>
      </c>
      <c r="X81" s="20"/>
      <c r="Y81" s="19"/>
      <c r="Z81" s="22">
        <v>174139416</v>
      </c>
    </row>
    <row r="82" spans="1:26" ht="13.5" hidden="1">
      <c r="A82" s="38" t="s">
        <v>118</v>
      </c>
      <c r="B82" s="18">
        <v>94505036</v>
      </c>
      <c r="C82" s="18"/>
      <c r="D82" s="19">
        <v>140583744</v>
      </c>
      <c r="E82" s="20">
        <v>140583744</v>
      </c>
      <c r="F82" s="20">
        <v>9101214</v>
      </c>
      <c r="G82" s="20">
        <v>9451878</v>
      </c>
      <c r="H82" s="20">
        <v>10084284</v>
      </c>
      <c r="I82" s="20">
        <v>28637376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28637376</v>
      </c>
      <c r="W82" s="20">
        <v>35892086</v>
      </c>
      <c r="X82" s="20"/>
      <c r="Y82" s="19"/>
      <c r="Z82" s="22">
        <v>140583744</v>
      </c>
    </row>
    <row r="83" spans="1:26" ht="13.5" hidden="1">
      <c r="A83" s="38" t="s">
        <v>119</v>
      </c>
      <c r="B83" s="18">
        <v>28919922</v>
      </c>
      <c r="C83" s="18"/>
      <c r="D83" s="19">
        <v>51690371</v>
      </c>
      <c r="E83" s="20">
        <v>51690371</v>
      </c>
      <c r="F83" s="20">
        <v>1742021</v>
      </c>
      <c r="G83" s="20">
        <v>1265087</v>
      </c>
      <c r="H83" s="20">
        <v>1836193</v>
      </c>
      <c r="I83" s="20">
        <v>4843301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4843301</v>
      </c>
      <c r="W83" s="20">
        <v>12924090</v>
      </c>
      <c r="X83" s="20"/>
      <c r="Y83" s="19"/>
      <c r="Z83" s="22">
        <v>51690371</v>
      </c>
    </row>
    <row r="84" spans="1:26" ht="13.5" hidden="1">
      <c r="A84" s="39" t="s">
        <v>120</v>
      </c>
      <c r="B84" s="27">
        <v>35116404</v>
      </c>
      <c r="C84" s="27"/>
      <c r="D84" s="28">
        <v>26127143</v>
      </c>
      <c r="E84" s="29">
        <v>26127143</v>
      </c>
      <c r="F84" s="29">
        <v>5531251</v>
      </c>
      <c r="G84" s="29">
        <v>1869974</v>
      </c>
      <c r="H84" s="29">
        <v>11001633</v>
      </c>
      <c r="I84" s="29">
        <v>18402858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18402858</v>
      </c>
      <c r="W84" s="29">
        <v>6514645</v>
      </c>
      <c r="X84" s="29"/>
      <c r="Y84" s="28"/>
      <c r="Z84" s="30">
        <v>26127143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5340301</v>
      </c>
      <c r="E5" s="59">
        <v>5340301</v>
      </c>
      <c r="F5" s="59">
        <v>2995818</v>
      </c>
      <c r="G5" s="59">
        <v>1641907</v>
      </c>
      <c r="H5" s="59">
        <v>7645</v>
      </c>
      <c r="I5" s="59">
        <v>4645370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4645370</v>
      </c>
      <c r="W5" s="59">
        <v>1335075</v>
      </c>
      <c r="X5" s="59">
        <v>3310295</v>
      </c>
      <c r="Y5" s="60">
        <v>247.95</v>
      </c>
      <c r="Z5" s="61">
        <v>5340301</v>
      </c>
    </row>
    <row r="6" spans="1:26" ht="13.5">
      <c r="A6" s="57" t="s">
        <v>32</v>
      </c>
      <c r="B6" s="18">
        <v>0</v>
      </c>
      <c r="C6" s="18">
        <v>0</v>
      </c>
      <c r="D6" s="58">
        <v>15269920</v>
      </c>
      <c r="E6" s="59">
        <v>15269920</v>
      </c>
      <c r="F6" s="59">
        <v>1176644</v>
      </c>
      <c r="G6" s="59">
        <v>1146822</v>
      </c>
      <c r="H6" s="59">
        <v>962381</v>
      </c>
      <c r="I6" s="59">
        <v>3285847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3285847</v>
      </c>
      <c r="W6" s="59">
        <v>3817480</v>
      </c>
      <c r="X6" s="59">
        <v>-531633</v>
      </c>
      <c r="Y6" s="60">
        <v>-13.93</v>
      </c>
      <c r="Z6" s="61">
        <v>15269920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17339000</v>
      </c>
      <c r="E8" s="59">
        <v>17339000</v>
      </c>
      <c r="F8" s="59">
        <v>6933095</v>
      </c>
      <c r="G8" s="59">
        <v>1295686</v>
      </c>
      <c r="H8" s="59">
        <v>170</v>
      </c>
      <c r="I8" s="59">
        <v>8228951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8228951</v>
      </c>
      <c r="W8" s="59">
        <v>4334750</v>
      </c>
      <c r="X8" s="59">
        <v>3894201</v>
      </c>
      <c r="Y8" s="60">
        <v>89.84</v>
      </c>
      <c r="Z8" s="61">
        <v>17339000</v>
      </c>
    </row>
    <row r="9" spans="1:26" ht="13.5">
      <c r="A9" s="57" t="s">
        <v>35</v>
      </c>
      <c r="B9" s="18">
        <v>0</v>
      </c>
      <c r="C9" s="18">
        <v>0</v>
      </c>
      <c r="D9" s="58">
        <v>1746000</v>
      </c>
      <c r="E9" s="59">
        <v>1746000</v>
      </c>
      <c r="F9" s="59">
        <v>254132</v>
      </c>
      <c r="G9" s="59">
        <v>171157</v>
      </c>
      <c r="H9" s="59">
        <v>393401</v>
      </c>
      <c r="I9" s="59">
        <v>818690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818690</v>
      </c>
      <c r="W9" s="59">
        <v>436500</v>
      </c>
      <c r="X9" s="59">
        <v>382190</v>
      </c>
      <c r="Y9" s="60">
        <v>87.56</v>
      </c>
      <c r="Z9" s="61">
        <v>1746000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39695221</v>
      </c>
      <c r="E10" s="65">
        <f t="shared" si="0"/>
        <v>39695221</v>
      </c>
      <c r="F10" s="65">
        <f t="shared" si="0"/>
        <v>11359689</v>
      </c>
      <c r="G10" s="65">
        <f t="shared" si="0"/>
        <v>4255572</v>
      </c>
      <c r="H10" s="65">
        <f t="shared" si="0"/>
        <v>1363597</v>
      </c>
      <c r="I10" s="65">
        <f t="shared" si="0"/>
        <v>16978858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16978858</v>
      </c>
      <c r="W10" s="65">
        <f t="shared" si="0"/>
        <v>9923805</v>
      </c>
      <c r="X10" s="65">
        <f t="shared" si="0"/>
        <v>7055053</v>
      </c>
      <c r="Y10" s="66">
        <f>+IF(W10&lt;&gt;0,(X10/W10)*100,0)</f>
        <v>71.09221714856348</v>
      </c>
      <c r="Z10" s="67">
        <f t="shared" si="0"/>
        <v>39695221</v>
      </c>
    </row>
    <row r="11" spans="1:26" ht="13.5">
      <c r="A11" s="57" t="s">
        <v>36</v>
      </c>
      <c r="B11" s="18">
        <v>0</v>
      </c>
      <c r="C11" s="18">
        <v>0</v>
      </c>
      <c r="D11" s="58">
        <v>22440845</v>
      </c>
      <c r="E11" s="59">
        <v>22440845</v>
      </c>
      <c r="F11" s="59">
        <v>1488061</v>
      </c>
      <c r="G11" s="59">
        <v>1430531</v>
      </c>
      <c r="H11" s="59">
        <v>1160606</v>
      </c>
      <c r="I11" s="59">
        <v>4079198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4079198</v>
      </c>
      <c r="W11" s="59">
        <v>5610211</v>
      </c>
      <c r="X11" s="59">
        <v>-1531013</v>
      </c>
      <c r="Y11" s="60">
        <v>-27.29</v>
      </c>
      <c r="Z11" s="61">
        <v>22440845</v>
      </c>
    </row>
    <row r="12" spans="1:26" ht="13.5">
      <c r="A12" s="57" t="s">
        <v>37</v>
      </c>
      <c r="B12" s="18">
        <v>0</v>
      </c>
      <c r="C12" s="18">
        <v>0</v>
      </c>
      <c r="D12" s="58">
        <v>0</v>
      </c>
      <c r="E12" s="59">
        <v>0</v>
      </c>
      <c r="F12" s="59">
        <v>145007</v>
      </c>
      <c r="G12" s="59">
        <v>143793</v>
      </c>
      <c r="H12" s="59">
        <v>153807</v>
      </c>
      <c r="I12" s="59">
        <v>442607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442607</v>
      </c>
      <c r="W12" s="59">
        <v>0</v>
      </c>
      <c r="X12" s="59">
        <v>442607</v>
      </c>
      <c r="Y12" s="60">
        <v>0</v>
      </c>
      <c r="Z12" s="61">
        <v>0</v>
      </c>
    </row>
    <row r="13" spans="1:26" ht="13.5">
      <c r="A13" s="57" t="s">
        <v>108</v>
      </c>
      <c r="B13" s="18">
        <v>0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37764</v>
      </c>
      <c r="G14" s="59">
        <v>12459</v>
      </c>
      <c r="H14" s="59">
        <v>0</v>
      </c>
      <c r="I14" s="59">
        <v>50223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50223</v>
      </c>
      <c r="W14" s="59">
        <v>0</v>
      </c>
      <c r="X14" s="59">
        <v>50223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5534083</v>
      </c>
      <c r="E15" s="59">
        <v>5534083</v>
      </c>
      <c r="F15" s="59">
        <v>731800</v>
      </c>
      <c r="G15" s="59">
        <v>520300</v>
      </c>
      <c r="H15" s="59">
        <v>1105824</v>
      </c>
      <c r="I15" s="59">
        <v>2357924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2357924</v>
      </c>
      <c r="W15" s="59">
        <v>1383521</v>
      </c>
      <c r="X15" s="59">
        <v>974403</v>
      </c>
      <c r="Y15" s="60">
        <v>70.43</v>
      </c>
      <c r="Z15" s="61">
        <v>5534083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26537035</v>
      </c>
      <c r="E17" s="59">
        <v>26537035</v>
      </c>
      <c r="F17" s="59">
        <v>106099</v>
      </c>
      <c r="G17" s="59">
        <v>206914</v>
      </c>
      <c r="H17" s="59">
        <v>159701</v>
      </c>
      <c r="I17" s="59">
        <v>472714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472714</v>
      </c>
      <c r="W17" s="59">
        <v>6634259</v>
      </c>
      <c r="X17" s="59">
        <v>-6161545</v>
      </c>
      <c r="Y17" s="60">
        <v>-92.87</v>
      </c>
      <c r="Z17" s="61">
        <v>26537035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54511963</v>
      </c>
      <c r="E18" s="72">
        <f t="shared" si="1"/>
        <v>54511963</v>
      </c>
      <c r="F18" s="72">
        <f t="shared" si="1"/>
        <v>2508731</v>
      </c>
      <c r="G18" s="72">
        <f t="shared" si="1"/>
        <v>2313997</v>
      </c>
      <c r="H18" s="72">
        <f t="shared" si="1"/>
        <v>2579938</v>
      </c>
      <c r="I18" s="72">
        <f t="shared" si="1"/>
        <v>7402666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7402666</v>
      </c>
      <c r="W18" s="72">
        <f t="shared" si="1"/>
        <v>13627991</v>
      </c>
      <c r="X18" s="72">
        <f t="shared" si="1"/>
        <v>-6225325</v>
      </c>
      <c r="Y18" s="66">
        <f>+IF(W18&lt;&gt;0,(X18/W18)*100,0)</f>
        <v>-45.680430813316505</v>
      </c>
      <c r="Z18" s="73">
        <f t="shared" si="1"/>
        <v>54511963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-14816742</v>
      </c>
      <c r="E19" s="76">
        <f t="shared" si="2"/>
        <v>-14816742</v>
      </c>
      <c r="F19" s="76">
        <f t="shared" si="2"/>
        <v>8850958</v>
      </c>
      <c r="G19" s="76">
        <f t="shared" si="2"/>
        <v>1941575</v>
      </c>
      <c r="H19" s="76">
        <f t="shared" si="2"/>
        <v>-1216341</v>
      </c>
      <c r="I19" s="76">
        <f t="shared" si="2"/>
        <v>9576192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9576192</v>
      </c>
      <c r="W19" s="76">
        <f>IF(E10=E18,0,W10-W18)</f>
        <v>-3704186</v>
      </c>
      <c r="X19" s="76">
        <f t="shared" si="2"/>
        <v>13280378</v>
      </c>
      <c r="Y19" s="77">
        <f>+IF(W19&lt;&gt;0,(X19/W19)*100,0)</f>
        <v>-358.523519067347</v>
      </c>
      <c r="Z19" s="78">
        <f t="shared" si="2"/>
        <v>-14816742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1433333</v>
      </c>
      <c r="G21" s="81">
        <v>0</v>
      </c>
      <c r="H21" s="81">
        <v>189905</v>
      </c>
      <c r="I21" s="81">
        <v>1623238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1623238</v>
      </c>
      <c r="W21" s="81">
        <v>0</v>
      </c>
      <c r="X21" s="81">
        <v>1623238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-14816742</v>
      </c>
      <c r="E22" s="87">
        <f t="shared" si="3"/>
        <v>-14816742</v>
      </c>
      <c r="F22" s="87">
        <f t="shared" si="3"/>
        <v>10284291</v>
      </c>
      <c r="G22" s="87">
        <f t="shared" si="3"/>
        <v>1941575</v>
      </c>
      <c r="H22" s="87">
        <f t="shared" si="3"/>
        <v>-1026436</v>
      </c>
      <c r="I22" s="87">
        <f t="shared" si="3"/>
        <v>11199430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11199430</v>
      </c>
      <c r="W22" s="87">
        <f t="shared" si="3"/>
        <v>-3704186</v>
      </c>
      <c r="X22" s="87">
        <f t="shared" si="3"/>
        <v>14903616</v>
      </c>
      <c r="Y22" s="88">
        <f>+IF(W22&lt;&gt;0,(X22/W22)*100,0)</f>
        <v>-402.3452386030291</v>
      </c>
      <c r="Z22" s="89">
        <f t="shared" si="3"/>
        <v>-14816742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-14816742</v>
      </c>
      <c r="E24" s="76">
        <f t="shared" si="4"/>
        <v>-14816742</v>
      </c>
      <c r="F24" s="76">
        <f t="shared" si="4"/>
        <v>10284291</v>
      </c>
      <c r="G24" s="76">
        <f t="shared" si="4"/>
        <v>1941575</v>
      </c>
      <c r="H24" s="76">
        <f t="shared" si="4"/>
        <v>-1026436</v>
      </c>
      <c r="I24" s="76">
        <f t="shared" si="4"/>
        <v>11199430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11199430</v>
      </c>
      <c r="W24" s="76">
        <f t="shared" si="4"/>
        <v>-3704186</v>
      </c>
      <c r="X24" s="76">
        <f t="shared" si="4"/>
        <v>14903616</v>
      </c>
      <c r="Y24" s="77">
        <f>+IF(W24&lt;&gt;0,(X24/W24)*100,0)</f>
        <v>-402.3452386030291</v>
      </c>
      <c r="Z24" s="78">
        <f t="shared" si="4"/>
        <v>-14816742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11805000</v>
      </c>
      <c r="E27" s="99">
        <v>11805000</v>
      </c>
      <c r="F27" s="99">
        <v>0</v>
      </c>
      <c r="G27" s="99">
        <v>0</v>
      </c>
      <c r="H27" s="99">
        <v>216492</v>
      </c>
      <c r="I27" s="99">
        <v>216492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216492</v>
      </c>
      <c r="W27" s="99">
        <v>2951250</v>
      </c>
      <c r="X27" s="99">
        <v>-2734758</v>
      </c>
      <c r="Y27" s="100">
        <v>-92.66</v>
      </c>
      <c r="Z27" s="101">
        <v>11805000</v>
      </c>
    </row>
    <row r="28" spans="1:26" ht="13.5">
      <c r="A28" s="102" t="s">
        <v>44</v>
      </c>
      <c r="B28" s="18">
        <v>0</v>
      </c>
      <c r="C28" s="18">
        <v>0</v>
      </c>
      <c r="D28" s="58">
        <v>11805000</v>
      </c>
      <c r="E28" s="59">
        <v>11805000</v>
      </c>
      <c r="F28" s="59">
        <v>0</v>
      </c>
      <c r="G28" s="59">
        <v>0</v>
      </c>
      <c r="H28" s="59">
        <v>216492</v>
      </c>
      <c r="I28" s="59">
        <v>216492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216492</v>
      </c>
      <c r="W28" s="59">
        <v>2951250</v>
      </c>
      <c r="X28" s="59">
        <v>-2734758</v>
      </c>
      <c r="Y28" s="60">
        <v>-92.66</v>
      </c>
      <c r="Z28" s="61">
        <v>11805000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11805000</v>
      </c>
      <c r="E32" s="99">
        <f t="shared" si="5"/>
        <v>11805000</v>
      </c>
      <c r="F32" s="99">
        <f t="shared" si="5"/>
        <v>0</v>
      </c>
      <c r="G32" s="99">
        <f t="shared" si="5"/>
        <v>0</v>
      </c>
      <c r="H32" s="99">
        <f t="shared" si="5"/>
        <v>216492</v>
      </c>
      <c r="I32" s="99">
        <f t="shared" si="5"/>
        <v>216492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216492</v>
      </c>
      <c r="W32" s="99">
        <f t="shared" si="5"/>
        <v>2951250</v>
      </c>
      <c r="X32" s="99">
        <f t="shared" si="5"/>
        <v>-2734758</v>
      </c>
      <c r="Y32" s="100">
        <f>+IF(W32&lt;&gt;0,(X32/W32)*100,0)</f>
        <v>-92.66439644218552</v>
      </c>
      <c r="Z32" s="101">
        <f t="shared" si="5"/>
        <v>11805000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4532673</v>
      </c>
      <c r="E35" s="59">
        <v>4532673</v>
      </c>
      <c r="F35" s="59">
        <v>4165731</v>
      </c>
      <c r="G35" s="59">
        <v>680022</v>
      </c>
      <c r="H35" s="59">
        <v>752752</v>
      </c>
      <c r="I35" s="59">
        <v>752752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752752</v>
      </c>
      <c r="W35" s="59">
        <v>1133168</v>
      </c>
      <c r="X35" s="59">
        <v>-380416</v>
      </c>
      <c r="Y35" s="60">
        <v>-33.57</v>
      </c>
      <c r="Z35" s="61">
        <v>4532673</v>
      </c>
    </row>
    <row r="36" spans="1:26" ht="13.5">
      <c r="A36" s="57" t="s">
        <v>53</v>
      </c>
      <c r="B36" s="18">
        <v>0</v>
      </c>
      <c r="C36" s="18">
        <v>0</v>
      </c>
      <c r="D36" s="58">
        <v>162690125</v>
      </c>
      <c r="E36" s="59">
        <v>162690125</v>
      </c>
      <c r="F36" s="59">
        <v>107898</v>
      </c>
      <c r="G36" s="59">
        <v>-33023</v>
      </c>
      <c r="H36" s="59">
        <v>-31214</v>
      </c>
      <c r="I36" s="59">
        <v>-31214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-31214</v>
      </c>
      <c r="W36" s="59">
        <v>40672531</v>
      </c>
      <c r="X36" s="59">
        <v>-40703745</v>
      </c>
      <c r="Y36" s="60">
        <v>-100.08</v>
      </c>
      <c r="Z36" s="61">
        <v>162690125</v>
      </c>
    </row>
    <row r="37" spans="1:26" ht="13.5">
      <c r="A37" s="57" t="s">
        <v>54</v>
      </c>
      <c r="B37" s="18">
        <v>0</v>
      </c>
      <c r="C37" s="18">
        <v>0</v>
      </c>
      <c r="D37" s="58">
        <v>12945259</v>
      </c>
      <c r="E37" s="59">
        <v>12945259</v>
      </c>
      <c r="F37" s="59">
        <v>-5708559</v>
      </c>
      <c r="G37" s="59">
        <v>-1257472</v>
      </c>
      <c r="H37" s="59">
        <v>2450137</v>
      </c>
      <c r="I37" s="59">
        <v>2450137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2450137</v>
      </c>
      <c r="W37" s="59">
        <v>3236315</v>
      </c>
      <c r="X37" s="59">
        <v>-786178</v>
      </c>
      <c r="Y37" s="60">
        <v>-24.29</v>
      </c>
      <c r="Z37" s="61">
        <v>12945259</v>
      </c>
    </row>
    <row r="38" spans="1:26" ht="13.5">
      <c r="A38" s="57" t="s">
        <v>55</v>
      </c>
      <c r="B38" s="18">
        <v>0</v>
      </c>
      <c r="C38" s="18">
        <v>0</v>
      </c>
      <c r="D38" s="58">
        <v>6297059</v>
      </c>
      <c r="E38" s="59">
        <v>6297059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1574265</v>
      </c>
      <c r="X38" s="59">
        <v>-1574265</v>
      </c>
      <c r="Y38" s="60">
        <v>-100</v>
      </c>
      <c r="Z38" s="61">
        <v>6297059</v>
      </c>
    </row>
    <row r="39" spans="1:26" ht="13.5">
      <c r="A39" s="57" t="s">
        <v>56</v>
      </c>
      <c r="B39" s="18">
        <v>0</v>
      </c>
      <c r="C39" s="18">
        <v>0</v>
      </c>
      <c r="D39" s="58">
        <v>147980480</v>
      </c>
      <c r="E39" s="59">
        <v>147980480</v>
      </c>
      <c r="F39" s="59">
        <v>9982188</v>
      </c>
      <c r="G39" s="59">
        <v>1904471</v>
      </c>
      <c r="H39" s="59">
        <v>-1728599</v>
      </c>
      <c r="I39" s="59">
        <v>-1728599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-1728599</v>
      </c>
      <c r="W39" s="59">
        <v>36995120</v>
      </c>
      <c r="X39" s="59">
        <v>-38723719</v>
      </c>
      <c r="Y39" s="60">
        <v>-104.67</v>
      </c>
      <c r="Z39" s="61">
        <v>147980480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71751</v>
      </c>
      <c r="E42" s="59">
        <v>71751</v>
      </c>
      <c r="F42" s="59">
        <v>4334497</v>
      </c>
      <c r="G42" s="59">
        <v>-3728058</v>
      </c>
      <c r="H42" s="59">
        <v>-1710907</v>
      </c>
      <c r="I42" s="59">
        <v>-1104468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-1104468</v>
      </c>
      <c r="W42" s="59">
        <v>2444956</v>
      </c>
      <c r="X42" s="59">
        <v>-3549424</v>
      </c>
      <c r="Y42" s="60">
        <v>-145.17</v>
      </c>
      <c r="Z42" s="61">
        <v>71751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0</v>
      </c>
      <c r="G43" s="59">
        <v>0</v>
      </c>
      <c r="H43" s="59">
        <v>-216492</v>
      </c>
      <c r="I43" s="59">
        <v>-216492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-216492</v>
      </c>
      <c r="W43" s="59">
        <v>0</v>
      </c>
      <c r="X43" s="59">
        <v>-216492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-37764</v>
      </c>
      <c r="G44" s="59">
        <v>-12459</v>
      </c>
      <c r="H44" s="59">
        <v>0</v>
      </c>
      <c r="I44" s="59">
        <v>-50223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-50223</v>
      </c>
      <c r="W44" s="59">
        <v>0</v>
      </c>
      <c r="X44" s="59">
        <v>-50223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71751</v>
      </c>
      <c r="E45" s="99">
        <v>71751</v>
      </c>
      <c r="F45" s="99">
        <v>4557557</v>
      </c>
      <c r="G45" s="99">
        <v>817040</v>
      </c>
      <c r="H45" s="99">
        <v>-1110359</v>
      </c>
      <c r="I45" s="99">
        <v>-1110359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-1110359</v>
      </c>
      <c r="W45" s="99">
        <v>2444956</v>
      </c>
      <c r="X45" s="99">
        <v>-3555315</v>
      </c>
      <c r="Y45" s="100">
        <v>-145.41</v>
      </c>
      <c r="Z45" s="101">
        <v>71751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2020290</v>
      </c>
      <c r="C49" s="51">
        <v>0</v>
      </c>
      <c r="D49" s="128">
        <v>452438</v>
      </c>
      <c r="E49" s="53">
        <v>337467</v>
      </c>
      <c r="F49" s="53">
        <v>0</v>
      </c>
      <c r="G49" s="53">
        <v>0</v>
      </c>
      <c r="H49" s="53">
        <v>0</v>
      </c>
      <c r="I49" s="53">
        <v>398902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-249604</v>
      </c>
      <c r="W49" s="53">
        <v>212035</v>
      </c>
      <c r="X49" s="53">
        <v>1828522</v>
      </c>
      <c r="Y49" s="53">
        <v>8281843</v>
      </c>
      <c r="Z49" s="129">
        <v>13281893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3474851</v>
      </c>
      <c r="C51" s="51">
        <v>0</v>
      </c>
      <c r="D51" s="128">
        <v>25138</v>
      </c>
      <c r="E51" s="53">
        <v>0</v>
      </c>
      <c r="F51" s="53">
        <v>0</v>
      </c>
      <c r="G51" s="53">
        <v>0</v>
      </c>
      <c r="H51" s="53">
        <v>0</v>
      </c>
      <c r="I51" s="53">
        <v>2877721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1103</v>
      </c>
      <c r="W51" s="53">
        <v>944691</v>
      </c>
      <c r="X51" s="53">
        <v>527640</v>
      </c>
      <c r="Y51" s="53">
        <v>0</v>
      </c>
      <c r="Z51" s="129">
        <v>7851144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101.34108217471322</v>
      </c>
      <c r="E58" s="7">
        <f t="shared" si="6"/>
        <v>101.34108217471322</v>
      </c>
      <c r="F58" s="7">
        <f t="shared" si="6"/>
        <v>17.268727005255165</v>
      </c>
      <c r="G58" s="7">
        <f t="shared" si="6"/>
        <v>38.33721470513506</v>
      </c>
      <c r="H58" s="7">
        <f t="shared" si="6"/>
        <v>90.02642007926023</v>
      </c>
      <c r="I58" s="7">
        <f t="shared" si="6"/>
        <v>33.94680079006556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33.94680079006556</v>
      </c>
      <c r="W58" s="7">
        <f t="shared" si="6"/>
        <v>117.2275080561958</v>
      </c>
      <c r="X58" s="7">
        <f t="shared" si="6"/>
        <v>0</v>
      </c>
      <c r="Y58" s="7">
        <f t="shared" si="6"/>
        <v>0</v>
      </c>
      <c r="Z58" s="8">
        <f t="shared" si="6"/>
        <v>101.34108217471322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101.11506823304528</v>
      </c>
      <c r="E59" s="10">
        <f t="shared" si="7"/>
        <v>101.11506823304528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162.98709810310282</v>
      </c>
      <c r="X59" s="10">
        <f t="shared" si="7"/>
        <v>0</v>
      </c>
      <c r="Y59" s="10">
        <f t="shared" si="7"/>
        <v>0</v>
      </c>
      <c r="Z59" s="11">
        <f t="shared" si="7"/>
        <v>101.11506823304528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101.42012531827278</v>
      </c>
      <c r="E60" s="13">
        <f t="shared" si="7"/>
        <v>101.42012531827278</v>
      </c>
      <c r="F60" s="13">
        <f t="shared" si="7"/>
        <v>62.113094529866295</v>
      </c>
      <c r="G60" s="13">
        <f t="shared" si="7"/>
        <v>95.256456538155</v>
      </c>
      <c r="H60" s="13">
        <f t="shared" si="7"/>
        <v>96.87348357874896</v>
      </c>
      <c r="I60" s="13">
        <f t="shared" si="7"/>
        <v>83.86160402477655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83.86160402477655</v>
      </c>
      <c r="W60" s="13">
        <f t="shared" si="7"/>
        <v>101.2241580246241</v>
      </c>
      <c r="X60" s="13">
        <f t="shared" si="7"/>
        <v>0</v>
      </c>
      <c r="Y60" s="13">
        <f t="shared" si="7"/>
        <v>0</v>
      </c>
      <c r="Z60" s="14">
        <f t="shared" si="7"/>
        <v>101.42012531827278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70.48996779482195</v>
      </c>
      <c r="G61" s="13">
        <f t="shared" si="7"/>
        <v>97.5343448493256</v>
      </c>
      <c r="H61" s="13">
        <f t="shared" si="7"/>
        <v>113.31815874058431</v>
      </c>
      <c r="I61" s="13">
        <f t="shared" si="7"/>
        <v>92.72146051992924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92.72146051992924</v>
      </c>
      <c r="W61" s="13">
        <f t="shared" si="7"/>
        <v>99.94084038844122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40.36553239698074</v>
      </c>
      <c r="G62" s="13">
        <f t="shared" si="7"/>
        <v>102.72061388210673</v>
      </c>
      <c r="H62" s="13">
        <f t="shared" si="7"/>
        <v>80.92416534888004</v>
      </c>
      <c r="I62" s="13">
        <f t="shared" si="7"/>
        <v>69.80272762197465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69.80272762197465</v>
      </c>
      <c r="W62" s="13">
        <f t="shared" si="7"/>
        <v>99.64104275364805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33.76237978927047</v>
      </c>
      <c r="G63" s="13">
        <f t="shared" si="7"/>
        <v>47.008198713179624</v>
      </c>
      <c r="H63" s="13">
        <f t="shared" si="7"/>
        <v>40.72166260128614</v>
      </c>
      <c r="I63" s="13">
        <f t="shared" si="7"/>
        <v>40.188785669622725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40.188785669622725</v>
      </c>
      <c r="W63" s="13">
        <f t="shared" si="7"/>
        <v>99.78172747115684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99.34234394364758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20610221</v>
      </c>
      <c r="E67" s="25">
        <v>20610221</v>
      </c>
      <c r="F67" s="25">
        <v>4232217</v>
      </c>
      <c r="G67" s="25">
        <v>2849508</v>
      </c>
      <c r="H67" s="25">
        <v>1035576</v>
      </c>
      <c r="I67" s="25">
        <v>8117301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8117301</v>
      </c>
      <c r="W67" s="25">
        <v>5152556</v>
      </c>
      <c r="X67" s="25"/>
      <c r="Y67" s="24"/>
      <c r="Z67" s="26">
        <v>20610221</v>
      </c>
    </row>
    <row r="68" spans="1:26" ht="13.5" hidden="1">
      <c r="A68" s="36" t="s">
        <v>31</v>
      </c>
      <c r="B68" s="18"/>
      <c r="C68" s="18"/>
      <c r="D68" s="19">
        <v>5340301</v>
      </c>
      <c r="E68" s="20">
        <v>5340301</v>
      </c>
      <c r="F68" s="20">
        <v>2995818</v>
      </c>
      <c r="G68" s="20">
        <v>1641907</v>
      </c>
      <c r="H68" s="20">
        <v>7645</v>
      </c>
      <c r="I68" s="20">
        <v>4645370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4645370</v>
      </c>
      <c r="W68" s="20">
        <v>1335075</v>
      </c>
      <c r="X68" s="20"/>
      <c r="Y68" s="19"/>
      <c r="Z68" s="22">
        <v>5340301</v>
      </c>
    </row>
    <row r="69" spans="1:26" ht="13.5" hidden="1">
      <c r="A69" s="37" t="s">
        <v>32</v>
      </c>
      <c r="B69" s="18"/>
      <c r="C69" s="18"/>
      <c r="D69" s="19">
        <v>15269920</v>
      </c>
      <c r="E69" s="20">
        <v>15269920</v>
      </c>
      <c r="F69" s="20">
        <v>1176644</v>
      </c>
      <c r="G69" s="20">
        <v>1146822</v>
      </c>
      <c r="H69" s="20">
        <v>962381</v>
      </c>
      <c r="I69" s="20">
        <v>3285847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3285847</v>
      </c>
      <c r="W69" s="20">
        <v>3817481</v>
      </c>
      <c r="X69" s="20"/>
      <c r="Y69" s="19"/>
      <c r="Z69" s="22">
        <v>15269920</v>
      </c>
    </row>
    <row r="70" spans="1:26" ht="13.5" hidden="1">
      <c r="A70" s="38" t="s">
        <v>115</v>
      </c>
      <c r="B70" s="18"/>
      <c r="C70" s="18"/>
      <c r="D70" s="19">
        <v>8945293</v>
      </c>
      <c r="E70" s="20">
        <v>8945293</v>
      </c>
      <c r="F70" s="20">
        <v>650206</v>
      </c>
      <c r="G70" s="20">
        <v>735991</v>
      </c>
      <c r="H70" s="20">
        <v>529833</v>
      </c>
      <c r="I70" s="20">
        <v>1916030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1916030</v>
      </c>
      <c r="W70" s="20">
        <v>2236323</v>
      </c>
      <c r="X70" s="20"/>
      <c r="Y70" s="19"/>
      <c r="Z70" s="22">
        <v>8945293</v>
      </c>
    </row>
    <row r="71" spans="1:26" ht="13.5" hidden="1">
      <c r="A71" s="38" t="s">
        <v>116</v>
      </c>
      <c r="B71" s="18"/>
      <c r="C71" s="18"/>
      <c r="D71" s="19">
        <v>2565206</v>
      </c>
      <c r="E71" s="20">
        <v>2565206</v>
      </c>
      <c r="F71" s="20">
        <v>219789</v>
      </c>
      <c r="G71" s="20">
        <v>143350</v>
      </c>
      <c r="H71" s="20">
        <v>157461</v>
      </c>
      <c r="I71" s="20">
        <v>520600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520600</v>
      </c>
      <c r="W71" s="20">
        <v>641302</v>
      </c>
      <c r="X71" s="20"/>
      <c r="Y71" s="19"/>
      <c r="Z71" s="22">
        <v>2565206</v>
      </c>
    </row>
    <row r="72" spans="1:26" ht="13.5" hidden="1">
      <c r="A72" s="38" t="s">
        <v>117</v>
      </c>
      <c r="B72" s="18"/>
      <c r="C72" s="18"/>
      <c r="D72" s="19">
        <v>2116618</v>
      </c>
      <c r="E72" s="20">
        <v>2116618</v>
      </c>
      <c r="F72" s="20">
        <v>306649</v>
      </c>
      <c r="G72" s="20">
        <v>267481</v>
      </c>
      <c r="H72" s="20">
        <v>275087</v>
      </c>
      <c r="I72" s="20">
        <v>849217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849217</v>
      </c>
      <c r="W72" s="20">
        <v>529155</v>
      </c>
      <c r="X72" s="20"/>
      <c r="Y72" s="19"/>
      <c r="Z72" s="22">
        <v>2116618</v>
      </c>
    </row>
    <row r="73" spans="1:26" ht="13.5" hidden="1">
      <c r="A73" s="38" t="s">
        <v>118</v>
      </c>
      <c r="B73" s="18"/>
      <c r="C73" s="18"/>
      <c r="D73" s="19">
        <v>1642803</v>
      </c>
      <c r="E73" s="20">
        <v>1642803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410701</v>
      </c>
      <c r="X73" s="20"/>
      <c r="Y73" s="19"/>
      <c r="Z73" s="22">
        <v>1642803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>
        <v>59755</v>
      </c>
      <c r="G75" s="29">
        <v>60779</v>
      </c>
      <c r="H75" s="29">
        <v>65550</v>
      </c>
      <c r="I75" s="29">
        <v>186084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186084</v>
      </c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>
        <v>20886621</v>
      </c>
      <c r="E76" s="33">
        <v>20886621</v>
      </c>
      <c r="F76" s="33">
        <v>730850</v>
      </c>
      <c r="G76" s="33">
        <v>1092422</v>
      </c>
      <c r="H76" s="33">
        <v>932292</v>
      </c>
      <c r="I76" s="33">
        <v>2755564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2755564</v>
      </c>
      <c r="W76" s="33">
        <v>6040213</v>
      </c>
      <c r="X76" s="33"/>
      <c r="Y76" s="32"/>
      <c r="Z76" s="34">
        <v>20886621</v>
      </c>
    </row>
    <row r="77" spans="1:26" ht="13.5" hidden="1">
      <c r="A77" s="36" t="s">
        <v>31</v>
      </c>
      <c r="B77" s="18"/>
      <c r="C77" s="18"/>
      <c r="D77" s="19">
        <v>5399849</v>
      </c>
      <c r="E77" s="20">
        <v>5399849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2176000</v>
      </c>
      <c r="X77" s="20"/>
      <c r="Y77" s="19"/>
      <c r="Z77" s="22">
        <v>5399849</v>
      </c>
    </row>
    <row r="78" spans="1:26" ht="13.5" hidden="1">
      <c r="A78" s="37" t="s">
        <v>32</v>
      </c>
      <c r="B78" s="18"/>
      <c r="C78" s="18"/>
      <c r="D78" s="19">
        <v>15486772</v>
      </c>
      <c r="E78" s="20">
        <v>15486772</v>
      </c>
      <c r="F78" s="20">
        <v>730850</v>
      </c>
      <c r="G78" s="20">
        <v>1092422</v>
      </c>
      <c r="H78" s="20">
        <v>932292</v>
      </c>
      <c r="I78" s="20">
        <v>2755564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2755564</v>
      </c>
      <c r="W78" s="20">
        <v>3864213</v>
      </c>
      <c r="X78" s="20"/>
      <c r="Y78" s="19"/>
      <c r="Z78" s="22">
        <v>15486772</v>
      </c>
    </row>
    <row r="79" spans="1:26" ht="13.5" hidden="1">
      <c r="A79" s="38" t="s">
        <v>115</v>
      </c>
      <c r="B79" s="18"/>
      <c r="C79" s="18"/>
      <c r="D79" s="19">
        <v>8945293</v>
      </c>
      <c r="E79" s="20">
        <v>8945293</v>
      </c>
      <c r="F79" s="20">
        <v>458330</v>
      </c>
      <c r="G79" s="20">
        <v>717844</v>
      </c>
      <c r="H79" s="20">
        <v>600397</v>
      </c>
      <c r="I79" s="20">
        <v>1776571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1776571</v>
      </c>
      <c r="W79" s="20">
        <v>2235000</v>
      </c>
      <c r="X79" s="20"/>
      <c r="Y79" s="19"/>
      <c r="Z79" s="22">
        <v>8945293</v>
      </c>
    </row>
    <row r="80" spans="1:26" ht="13.5" hidden="1">
      <c r="A80" s="38" t="s">
        <v>116</v>
      </c>
      <c r="B80" s="18"/>
      <c r="C80" s="18"/>
      <c r="D80" s="19">
        <v>2565206</v>
      </c>
      <c r="E80" s="20">
        <v>2565206</v>
      </c>
      <c r="F80" s="20">
        <v>88719</v>
      </c>
      <c r="G80" s="20">
        <v>147250</v>
      </c>
      <c r="H80" s="20">
        <v>127424</v>
      </c>
      <c r="I80" s="20">
        <v>363393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363393</v>
      </c>
      <c r="W80" s="20">
        <v>639000</v>
      </c>
      <c r="X80" s="20"/>
      <c r="Y80" s="19"/>
      <c r="Z80" s="22">
        <v>2565206</v>
      </c>
    </row>
    <row r="81" spans="1:26" ht="13.5" hidden="1">
      <c r="A81" s="38" t="s">
        <v>117</v>
      </c>
      <c r="B81" s="18"/>
      <c r="C81" s="18"/>
      <c r="D81" s="19">
        <v>2116618</v>
      </c>
      <c r="E81" s="20">
        <v>2116618</v>
      </c>
      <c r="F81" s="20">
        <v>103532</v>
      </c>
      <c r="G81" s="20">
        <v>125738</v>
      </c>
      <c r="H81" s="20">
        <v>112020</v>
      </c>
      <c r="I81" s="20">
        <v>341290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341290</v>
      </c>
      <c r="W81" s="20">
        <v>528000</v>
      </c>
      <c r="X81" s="20"/>
      <c r="Y81" s="19"/>
      <c r="Z81" s="22">
        <v>2116618</v>
      </c>
    </row>
    <row r="82" spans="1:26" ht="13.5" hidden="1">
      <c r="A82" s="38" t="s">
        <v>118</v>
      </c>
      <c r="B82" s="18"/>
      <c r="C82" s="18"/>
      <c r="D82" s="19">
        <v>1642803</v>
      </c>
      <c r="E82" s="20">
        <v>1642803</v>
      </c>
      <c r="F82" s="20">
        <v>69331</v>
      </c>
      <c r="G82" s="20">
        <v>86313</v>
      </c>
      <c r="H82" s="20">
        <v>84996</v>
      </c>
      <c r="I82" s="20">
        <v>240640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240640</v>
      </c>
      <c r="W82" s="20">
        <v>408000</v>
      </c>
      <c r="X82" s="20"/>
      <c r="Y82" s="19"/>
      <c r="Z82" s="22">
        <v>1642803</v>
      </c>
    </row>
    <row r="83" spans="1:26" ht="13.5" hidden="1">
      <c r="A83" s="38" t="s">
        <v>119</v>
      </c>
      <c r="B83" s="18"/>
      <c r="C83" s="18"/>
      <c r="D83" s="19">
        <v>216852</v>
      </c>
      <c r="E83" s="20">
        <v>216852</v>
      </c>
      <c r="F83" s="20">
        <v>10938</v>
      </c>
      <c r="G83" s="20">
        <v>15277</v>
      </c>
      <c r="H83" s="20">
        <v>7455</v>
      </c>
      <c r="I83" s="20">
        <v>33670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33670</v>
      </c>
      <c r="W83" s="20">
        <v>54213</v>
      </c>
      <c r="X83" s="20"/>
      <c r="Y83" s="19"/>
      <c r="Z83" s="22">
        <v>216852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2995700</v>
      </c>
      <c r="E5" s="59">
        <v>2995700</v>
      </c>
      <c r="F5" s="59">
        <v>2812891</v>
      </c>
      <c r="G5" s="59">
        <v>0</v>
      </c>
      <c r="H5" s="59">
        <v>-240</v>
      </c>
      <c r="I5" s="59">
        <v>2812651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2812651</v>
      </c>
      <c r="W5" s="59">
        <v>748925</v>
      </c>
      <c r="X5" s="59">
        <v>2063726</v>
      </c>
      <c r="Y5" s="60">
        <v>275.56</v>
      </c>
      <c r="Z5" s="61">
        <v>2995700</v>
      </c>
    </row>
    <row r="6" spans="1:26" ht="13.5">
      <c r="A6" s="57" t="s">
        <v>32</v>
      </c>
      <c r="B6" s="18">
        <v>0</v>
      </c>
      <c r="C6" s="18">
        <v>0</v>
      </c>
      <c r="D6" s="58">
        <v>14360130</v>
      </c>
      <c r="E6" s="59">
        <v>14360130</v>
      </c>
      <c r="F6" s="59">
        <v>930502</v>
      </c>
      <c r="G6" s="59">
        <v>1012893</v>
      </c>
      <c r="H6" s="59">
        <v>984109</v>
      </c>
      <c r="I6" s="59">
        <v>2927504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2927504</v>
      </c>
      <c r="W6" s="59">
        <v>3590033</v>
      </c>
      <c r="X6" s="59">
        <v>-662529</v>
      </c>
      <c r="Y6" s="60">
        <v>-18.45</v>
      </c>
      <c r="Z6" s="61">
        <v>14360130</v>
      </c>
    </row>
    <row r="7" spans="1:26" ht="13.5">
      <c r="A7" s="57" t="s">
        <v>33</v>
      </c>
      <c r="B7" s="18">
        <v>0</v>
      </c>
      <c r="C7" s="18">
        <v>0</v>
      </c>
      <c r="D7" s="58">
        <v>200000</v>
      </c>
      <c r="E7" s="59">
        <v>200000</v>
      </c>
      <c r="F7" s="59">
        <v>21395</v>
      </c>
      <c r="G7" s="59">
        <v>41047</v>
      </c>
      <c r="H7" s="59">
        <v>43252</v>
      </c>
      <c r="I7" s="59">
        <v>105694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105694</v>
      </c>
      <c r="W7" s="59">
        <v>50000</v>
      </c>
      <c r="X7" s="59">
        <v>55694</v>
      </c>
      <c r="Y7" s="60">
        <v>111.39</v>
      </c>
      <c r="Z7" s="61">
        <v>200000</v>
      </c>
    </row>
    <row r="8" spans="1:26" ht="13.5">
      <c r="A8" s="57" t="s">
        <v>34</v>
      </c>
      <c r="B8" s="18">
        <v>0</v>
      </c>
      <c r="C8" s="18">
        <v>0</v>
      </c>
      <c r="D8" s="58">
        <v>29501580</v>
      </c>
      <c r="E8" s="59">
        <v>29501580</v>
      </c>
      <c r="F8" s="59">
        <v>1466540</v>
      </c>
      <c r="G8" s="59">
        <v>2096789</v>
      </c>
      <c r="H8" s="59">
        <v>1631047</v>
      </c>
      <c r="I8" s="59">
        <v>5194376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5194376</v>
      </c>
      <c r="W8" s="59">
        <v>7375395</v>
      </c>
      <c r="X8" s="59">
        <v>-2181019</v>
      </c>
      <c r="Y8" s="60">
        <v>-29.57</v>
      </c>
      <c r="Z8" s="61">
        <v>29501580</v>
      </c>
    </row>
    <row r="9" spans="1:26" ht="13.5">
      <c r="A9" s="57" t="s">
        <v>35</v>
      </c>
      <c r="B9" s="18">
        <v>0</v>
      </c>
      <c r="C9" s="18">
        <v>0</v>
      </c>
      <c r="D9" s="58">
        <v>2622200</v>
      </c>
      <c r="E9" s="59">
        <v>2622200</v>
      </c>
      <c r="F9" s="59">
        <v>118679</v>
      </c>
      <c r="G9" s="59">
        <v>122061</v>
      </c>
      <c r="H9" s="59">
        <v>127833</v>
      </c>
      <c r="I9" s="59">
        <v>368573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368573</v>
      </c>
      <c r="W9" s="59">
        <v>655550</v>
      </c>
      <c r="X9" s="59">
        <v>-286977</v>
      </c>
      <c r="Y9" s="60">
        <v>-43.78</v>
      </c>
      <c r="Z9" s="61">
        <v>2622200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49679610</v>
      </c>
      <c r="E10" s="65">
        <f t="shared" si="0"/>
        <v>49679610</v>
      </c>
      <c r="F10" s="65">
        <f t="shared" si="0"/>
        <v>5350007</v>
      </c>
      <c r="G10" s="65">
        <f t="shared" si="0"/>
        <v>3272790</v>
      </c>
      <c r="H10" s="65">
        <f t="shared" si="0"/>
        <v>2786001</v>
      </c>
      <c r="I10" s="65">
        <f t="shared" si="0"/>
        <v>11408798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11408798</v>
      </c>
      <c r="W10" s="65">
        <f t="shared" si="0"/>
        <v>12419903</v>
      </c>
      <c r="X10" s="65">
        <f t="shared" si="0"/>
        <v>-1011105</v>
      </c>
      <c r="Y10" s="66">
        <f>+IF(W10&lt;&gt;0,(X10/W10)*100,0)</f>
        <v>-8.141005610108227</v>
      </c>
      <c r="Z10" s="67">
        <f t="shared" si="0"/>
        <v>49679610</v>
      </c>
    </row>
    <row r="11" spans="1:26" ht="13.5">
      <c r="A11" s="57" t="s">
        <v>36</v>
      </c>
      <c r="B11" s="18">
        <v>0</v>
      </c>
      <c r="C11" s="18">
        <v>0</v>
      </c>
      <c r="D11" s="58">
        <v>14907210</v>
      </c>
      <c r="E11" s="59">
        <v>14907210</v>
      </c>
      <c r="F11" s="59">
        <v>932828</v>
      </c>
      <c r="G11" s="59">
        <v>891750</v>
      </c>
      <c r="H11" s="59">
        <v>1065580</v>
      </c>
      <c r="I11" s="59">
        <v>2890158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2890158</v>
      </c>
      <c r="W11" s="59">
        <v>3726803</v>
      </c>
      <c r="X11" s="59">
        <v>-836645</v>
      </c>
      <c r="Y11" s="60">
        <v>-22.45</v>
      </c>
      <c r="Z11" s="61">
        <v>14907210</v>
      </c>
    </row>
    <row r="12" spans="1:26" ht="13.5">
      <c r="A12" s="57" t="s">
        <v>37</v>
      </c>
      <c r="B12" s="18">
        <v>0</v>
      </c>
      <c r="C12" s="18">
        <v>0</v>
      </c>
      <c r="D12" s="58">
        <v>1991210</v>
      </c>
      <c r="E12" s="59">
        <v>1991210</v>
      </c>
      <c r="F12" s="59">
        <v>144679</v>
      </c>
      <c r="G12" s="59">
        <v>144679</v>
      </c>
      <c r="H12" s="59">
        <v>144679</v>
      </c>
      <c r="I12" s="59">
        <v>434037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434037</v>
      </c>
      <c r="W12" s="59">
        <v>497803</v>
      </c>
      <c r="X12" s="59">
        <v>-63766</v>
      </c>
      <c r="Y12" s="60">
        <v>-12.81</v>
      </c>
      <c r="Z12" s="61">
        <v>1991210</v>
      </c>
    </row>
    <row r="13" spans="1:26" ht="13.5">
      <c r="A13" s="57" t="s">
        <v>108</v>
      </c>
      <c r="B13" s="18">
        <v>0</v>
      </c>
      <c r="C13" s="18">
        <v>0</v>
      </c>
      <c r="D13" s="58">
        <v>2391740</v>
      </c>
      <c r="E13" s="59">
        <v>2391740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597935</v>
      </c>
      <c r="X13" s="59">
        <v>-597935</v>
      </c>
      <c r="Y13" s="60">
        <v>-100</v>
      </c>
      <c r="Z13" s="61">
        <v>2391740</v>
      </c>
    </row>
    <row r="14" spans="1:26" ht="13.5">
      <c r="A14" s="57" t="s">
        <v>38</v>
      </c>
      <c r="B14" s="18">
        <v>0</v>
      </c>
      <c r="C14" s="18">
        <v>0</v>
      </c>
      <c r="D14" s="58">
        <v>346520</v>
      </c>
      <c r="E14" s="59">
        <v>346520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86630</v>
      </c>
      <c r="X14" s="59">
        <v>-86630</v>
      </c>
      <c r="Y14" s="60">
        <v>-100</v>
      </c>
      <c r="Z14" s="61">
        <v>346520</v>
      </c>
    </row>
    <row r="15" spans="1:26" ht="13.5">
      <c r="A15" s="57" t="s">
        <v>39</v>
      </c>
      <c r="B15" s="18">
        <v>0</v>
      </c>
      <c r="C15" s="18">
        <v>0</v>
      </c>
      <c r="D15" s="58">
        <v>7896330</v>
      </c>
      <c r="E15" s="59">
        <v>7896330</v>
      </c>
      <c r="F15" s="59">
        <v>495619</v>
      </c>
      <c r="G15" s="59">
        <v>0</v>
      </c>
      <c r="H15" s="59">
        <v>748735</v>
      </c>
      <c r="I15" s="59">
        <v>1244354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1244354</v>
      </c>
      <c r="W15" s="59">
        <v>1974083</v>
      </c>
      <c r="X15" s="59">
        <v>-729729</v>
      </c>
      <c r="Y15" s="60">
        <v>-36.97</v>
      </c>
      <c r="Z15" s="61">
        <v>7896330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22756180</v>
      </c>
      <c r="E17" s="59">
        <v>22756180</v>
      </c>
      <c r="F17" s="59">
        <v>583612</v>
      </c>
      <c r="G17" s="59">
        <v>906951</v>
      </c>
      <c r="H17" s="59">
        <v>817403</v>
      </c>
      <c r="I17" s="59">
        <v>2307966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2307966</v>
      </c>
      <c r="W17" s="59">
        <v>5689045</v>
      </c>
      <c r="X17" s="59">
        <v>-3381079</v>
      </c>
      <c r="Y17" s="60">
        <v>-59.43</v>
      </c>
      <c r="Z17" s="61">
        <v>22756180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50289190</v>
      </c>
      <c r="E18" s="72">
        <f t="shared" si="1"/>
        <v>50289190</v>
      </c>
      <c r="F18" s="72">
        <f t="shared" si="1"/>
        <v>2156738</v>
      </c>
      <c r="G18" s="72">
        <f t="shared" si="1"/>
        <v>1943380</v>
      </c>
      <c r="H18" s="72">
        <f t="shared" si="1"/>
        <v>2776397</v>
      </c>
      <c r="I18" s="72">
        <f t="shared" si="1"/>
        <v>6876515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6876515</v>
      </c>
      <c r="W18" s="72">
        <f t="shared" si="1"/>
        <v>12572299</v>
      </c>
      <c r="X18" s="72">
        <f t="shared" si="1"/>
        <v>-5695784</v>
      </c>
      <c r="Y18" s="66">
        <f>+IF(W18&lt;&gt;0,(X18/W18)*100,0)</f>
        <v>-45.30423592375587</v>
      </c>
      <c r="Z18" s="73">
        <f t="shared" si="1"/>
        <v>50289190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-609580</v>
      </c>
      <c r="E19" s="76">
        <f t="shared" si="2"/>
        <v>-609580</v>
      </c>
      <c r="F19" s="76">
        <f t="shared" si="2"/>
        <v>3193269</v>
      </c>
      <c r="G19" s="76">
        <f t="shared" si="2"/>
        <v>1329410</v>
      </c>
      <c r="H19" s="76">
        <f t="shared" si="2"/>
        <v>9604</v>
      </c>
      <c r="I19" s="76">
        <f t="shared" si="2"/>
        <v>4532283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4532283</v>
      </c>
      <c r="W19" s="76">
        <f>IF(E10=E18,0,W10-W18)</f>
        <v>-152396</v>
      </c>
      <c r="X19" s="76">
        <f t="shared" si="2"/>
        <v>4684679</v>
      </c>
      <c r="Y19" s="77">
        <f>+IF(W19&lt;&gt;0,(X19/W19)*100,0)</f>
        <v>-3074.0170345678366</v>
      </c>
      <c r="Z19" s="78">
        <f t="shared" si="2"/>
        <v>-609580</v>
      </c>
    </row>
    <row r="20" spans="1:26" ht="13.5">
      <c r="A20" s="57" t="s">
        <v>44</v>
      </c>
      <c r="B20" s="18">
        <v>0</v>
      </c>
      <c r="C20" s="18">
        <v>0</v>
      </c>
      <c r="D20" s="58">
        <v>14463560</v>
      </c>
      <c r="E20" s="59">
        <v>14463560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3615890</v>
      </c>
      <c r="X20" s="59">
        <v>-3615890</v>
      </c>
      <c r="Y20" s="60">
        <v>-100</v>
      </c>
      <c r="Z20" s="61">
        <v>14463560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13853980</v>
      </c>
      <c r="E22" s="87">
        <f t="shared" si="3"/>
        <v>13853980</v>
      </c>
      <c r="F22" s="87">
        <f t="shared" si="3"/>
        <v>3193269</v>
      </c>
      <c r="G22" s="87">
        <f t="shared" si="3"/>
        <v>1329410</v>
      </c>
      <c r="H22" s="87">
        <f t="shared" si="3"/>
        <v>9604</v>
      </c>
      <c r="I22" s="87">
        <f t="shared" si="3"/>
        <v>4532283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4532283</v>
      </c>
      <c r="W22" s="87">
        <f t="shared" si="3"/>
        <v>3463494</v>
      </c>
      <c r="X22" s="87">
        <f t="shared" si="3"/>
        <v>1068789</v>
      </c>
      <c r="Y22" s="88">
        <f>+IF(W22&lt;&gt;0,(X22/W22)*100,0)</f>
        <v>30.858693562050345</v>
      </c>
      <c r="Z22" s="89">
        <f t="shared" si="3"/>
        <v>13853980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13853980</v>
      </c>
      <c r="E24" s="76">
        <f t="shared" si="4"/>
        <v>13853980</v>
      </c>
      <c r="F24" s="76">
        <f t="shared" si="4"/>
        <v>3193269</v>
      </c>
      <c r="G24" s="76">
        <f t="shared" si="4"/>
        <v>1329410</v>
      </c>
      <c r="H24" s="76">
        <f t="shared" si="4"/>
        <v>9604</v>
      </c>
      <c r="I24" s="76">
        <f t="shared" si="4"/>
        <v>4532283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4532283</v>
      </c>
      <c r="W24" s="76">
        <f t="shared" si="4"/>
        <v>3463494</v>
      </c>
      <c r="X24" s="76">
        <f t="shared" si="4"/>
        <v>1068789</v>
      </c>
      <c r="Y24" s="77">
        <f>+IF(W24&lt;&gt;0,(X24/W24)*100,0)</f>
        <v>30.858693562050345</v>
      </c>
      <c r="Z24" s="78">
        <f t="shared" si="4"/>
        <v>13853980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15803360</v>
      </c>
      <c r="E27" s="99">
        <v>15803360</v>
      </c>
      <c r="F27" s="99">
        <v>140672</v>
      </c>
      <c r="G27" s="99">
        <v>0</v>
      </c>
      <c r="H27" s="99">
        <v>1074824</v>
      </c>
      <c r="I27" s="99">
        <v>1215496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1215496</v>
      </c>
      <c r="W27" s="99">
        <v>3950840</v>
      </c>
      <c r="X27" s="99">
        <v>-2735344</v>
      </c>
      <c r="Y27" s="100">
        <v>-69.23</v>
      </c>
      <c r="Z27" s="101">
        <v>15803360</v>
      </c>
    </row>
    <row r="28" spans="1:26" ht="13.5">
      <c r="A28" s="102" t="s">
        <v>44</v>
      </c>
      <c r="B28" s="18">
        <v>0</v>
      </c>
      <c r="C28" s="18">
        <v>0</v>
      </c>
      <c r="D28" s="58">
        <v>14463360</v>
      </c>
      <c r="E28" s="59">
        <v>14463360</v>
      </c>
      <c r="F28" s="59">
        <v>140672</v>
      </c>
      <c r="G28" s="59">
        <v>0</v>
      </c>
      <c r="H28" s="59">
        <v>1074824</v>
      </c>
      <c r="I28" s="59">
        <v>1215496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1215496</v>
      </c>
      <c r="W28" s="59">
        <v>3615840</v>
      </c>
      <c r="X28" s="59">
        <v>-2400344</v>
      </c>
      <c r="Y28" s="60">
        <v>-66.38</v>
      </c>
      <c r="Z28" s="61">
        <v>14463360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1300000</v>
      </c>
      <c r="E30" s="59">
        <v>1300000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325000</v>
      </c>
      <c r="X30" s="59">
        <v>-325000</v>
      </c>
      <c r="Y30" s="60">
        <v>-100</v>
      </c>
      <c r="Z30" s="61">
        <v>1300000</v>
      </c>
    </row>
    <row r="31" spans="1:26" ht="13.5">
      <c r="A31" s="57" t="s">
        <v>49</v>
      </c>
      <c r="B31" s="18">
        <v>0</v>
      </c>
      <c r="C31" s="18">
        <v>0</v>
      </c>
      <c r="D31" s="58">
        <v>40000</v>
      </c>
      <c r="E31" s="59">
        <v>40000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10000</v>
      </c>
      <c r="X31" s="59">
        <v>-10000</v>
      </c>
      <c r="Y31" s="60">
        <v>-100</v>
      </c>
      <c r="Z31" s="61">
        <v>40000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15803360</v>
      </c>
      <c r="E32" s="99">
        <f t="shared" si="5"/>
        <v>15803360</v>
      </c>
      <c r="F32" s="99">
        <f t="shared" si="5"/>
        <v>140672</v>
      </c>
      <c r="G32" s="99">
        <f t="shared" si="5"/>
        <v>0</v>
      </c>
      <c r="H32" s="99">
        <f t="shared" si="5"/>
        <v>1074824</v>
      </c>
      <c r="I32" s="99">
        <f t="shared" si="5"/>
        <v>1215496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1215496</v>
      </c>
      <c r="W32" s="99">
        <f t="shared" si="5"/>
        <v>3950840</v>
      </c>
      <c r="X32" s="99">
        <f t="shared" si="5"/>
        <v>-2735344</v>
      </c>
      <c r="Y32" s="100">
        <f>+IF(W32&lt;&gt;0,(X32/W32)*100,0)</f>
        <v>-69.23449190551882</v>
      </c>
      <c r="Z32" s="101">
        <f t="shared" si="5"/>
        <v>15803360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23480668</v>
      </c>
      <c r="E35" s="59">
        <v>23480668</v>
      </c>
      <c r="F35" s="59">
        <v>21367105</v>
      </c>
      <c r="G35" s="59">
        <v>23036628</v>
      </c>
      <c r="H35" s="59">
        <v>19758561</v>
      </c>
      <c r="I35" s="59">
        <v>19758561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19758561</v>
      </c>
      <c r="W35" s="59">
        <v>5870167</v>
      </c>
      <c r="X35" s="59">
        <v>13888394</v>
      </c>
      <c r="Y35" s="60">
        <v>236.59</v>
      </c>
      <c r="Z35" s="61">
        <v>23480668</v>
      </c>
    </row>
    <row r="36" spans="1:26" ht="13.5">
      <c r="A36" s="57" t="s">
        <v>53</v>
      </c>
      <c r="B36" s="18">
        <v>0</v>
      </c>
      <c r="C36" s="18">
        <v>0</v>
      </c>
      <c r="D36" s="58">
        <v>82181565</v>
      </c>
      <c r="E36" s="59">
        <v>82181565</v>
      </c>
      <c r="F36" s="59">
        <v>66784837</v>
      </c>
      <c r="G36" s="59">
        <v>66845617</v>
      </c>
      <c r="H36" s="59">
        <v>67920441</v>
      </c>
      <c r="I36" s="59">
        <v>67920441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67920441</v>
      </c>
      <c r="W36" s="59">
        <v>20545391</v>
      </c>
      <c r="X36" s="59">
        <v>47375050</v>
      </c>
      <c r="Y36" s="60">
        <v>230.59</v>
      </c>
      <c r="Z36" s="61">
        <v>82181565</v>
      </c>
    </row>
    <row r="37" spans="1:26" ht="13.5">
      <c r="A37" s="57" t="s">
        <v>54</v>
      </c>
      <c r="B37" s="18">
        <v>0</v>
      </c>
      <c r="C37" s="18">
        <v>0</v>
      </c>
      <c r="D37" s="58">
        <v>8642881</v>
      </c>
      <c r="E37" s="59">
        <v>8642881</v>
      </c>
      <c r="F37" s="59">
        <v>26591419</v>
      </c>
      <c r="G37" s="59">
        <v>27023123</v>
      </c>
      <c r="H37" s="59">
        <v>24909506</v>
      </c>
      <c r="I37" s="59">
        <v>24909506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24909506</v>
      </c>
      <c r="W37" s="59">
        <v>2160720</v>
      </c>
      <c r="X37" s="59">
        <v>22748786</v>
      </c>
      <c r="Y37" s="60">
        <v>1052.83</v>
      </c>
      <c r="Z37" s="61">
        <v>8642881</v>
      </c>
    </row>
    <row r="38" spans="1:26" ht="13.5">
      <c r="A38" s="57" t="s">
        <v>55</v>
      </c>
      <c r="B38" s="18">
        <v>0</v>
      </c>
      <c r="C38" s="18">
        <v>0</v>
      </c>
      <c r="D38" s="58">
        <v>9425255</v>
      </c>
      <c r="E38" s="59">
        <v>9425255</v>
      </c>
      <c r="F38" s="59">
        <v>3631551</v>
      </c>
      <c r="G38" s="59">
        <v>3631551</v>
      </c>
      <c r="H38" s="59">
        <v>3631552</v>
      </c>
      <c r="I38" s="59">
        <v>3631552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3631552</v>
      </c>
      <c r="W38" s="59">
        <v>2356314</v>
      </c>
      <c r="X38" s="59">
        <v>1275238</v>
      </c>
      <c r="Y38" s="60">
        <v>54.12</v>
      </c>
      <c r="Z38" s="61">
        <v>9425255</v>
      </c>
    </row>
    <row r="39" spans="1:26" ht="13.5">
      <c r="A39" s="57" t="s">
        <v>56</v>
      </c>
      <c r="B39" s="18">
        <v>0</v>
      </c>
      <c r="C39" s="18">
        <v>0</v>
      </c>
      <c r="D39" s="58">
        <v>87594097</v>
      </c>
      <c r="E39" s="59">
        <v>87594097</v>
      </c>
      <c r="F39" s="59">
        <v>57928972</v>
      </c>
      <c r="G39" s="59">
        <v>59227571</v>
      </c>
      <c r="H39" s="59">
        <v>59137944</v>
      </c>
      <c r="I39" s="59">
        <v>59137944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59137944</v>
      </c>
      <c r="W39" s="59">
        <v>21898524</v>
      </c>
      <c r="X39" s="59">
        <v>37239420</v>
      </c>
      <c r="Y39" s="60">
        <v>170.05</v>
      </c>
      <c r="Z39" s="61">
        <v>87594097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23325259</v>
      </c>
      <c r="E42" s="59">
        <v>23325259</v>
      </c>
      <c r="F42" s="59">
        <v>7920508</v>
      </c>
      <c r="G42" s="59">
        <v>1757299</v>
      </c>
      <c r="H42" s="59">
        <v>-1833837</v>
      </c>
      <c r="I42" s="59">
        <v>7843970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7843970</v>
      </c>
      <c r="W42" s="59">
        <v>6682932</v>
      </c>
      <c r="X42" s="59">
        <v>1161038</v>
      </c>
      <c r="Y42" s="60">
        <v>17.37</v>
      </c>
      <c r="Z42" s="61">
        <v>23325259</v>
      </c>
    </row>
    <row r="43" spans="1:26" ht="13.5">
      <c r="A43" s="57" t="s">
        <v>59</v>
      </c>
      <c r="B43" s="18">
        <v>0</v>
      </c>
      <c r="C43" s="18">
        <v>0</v>
      </c>
      <c r="D43" s="58">
        <v>-15803360</v>
      </c>
      <c r="E43" s="59">
        <v>-15803360</v>
      </c>
      <c r="F43" s="59">
        <v>-140662</v>
      </c>
      <c r="G43" s="59">
        <v>-47279</v>
      </c>
      <c r="H43" s="59">
        <v>-1074823</v>
      </c>
      <c r="I43" s="59">
        <v>-1262764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-1262764</v>
      </c>
      <c r="W43" s="59">
        <v>0</v>
      </c>
      <c r="X43" s="59">
        <v>-1262764</v>
      </c>
      <c r="Y43" s="60">
        <v>0</v>
      </c>
      <c r="Z43" s="61">
        <v>-15803360</v>
      </c>
    </row>
    <row r="44" spans="1:26" ht="13.5">
      <c r="A44" s="57" t="s">
        <v>60</v>
      </c>
      <c r="B44" s="18">
        <v>0</v>
      </c>
      <c r="C44" s="18">
        <v>0</v>
      </c>
      <c r="D44" s="58">
        <v>1305966</v>
      </c>
      <c r="E44" s="59">
        <v>1305966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1305966</v>
      </c>
    </row>
    <row r="45" spans="1:26" ht="13.5">
      <c r="A45" s="69" t="s">
        <v>61</v>
      </c>
      <c r="B45" s="21">
        <v>0</v>
      </c>
      <c r="C45" s="21">
        <v>0</v>
      </c>
      <c r="D45" s="98">
        <v>15120885</v>
      </c>
      <c r="E45" s="99">
        <v>15120885</v>
      </c>
      <c r="F45" s="99">
        <v>14184132</v>
      </c>
      <c r="G45" s="99">
        <v>15894152</v>
      </c>
      <c r="H45" s="99">
        <v>12985492</v>
      </c>
      <c r="I45" s="99">
        <v>12985492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12985492</v>
      </c>
      <c r="W45" s="99">
        <v>12975952</v>
      </c>
      <c r="X45" s="99">
        <v>9540</v>
      </c>
      <c r="Y45" s="100">
        <v>0.07</v>
      </c>
      <c r="Z45" s="101">
        <v>15120885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1534668</v>
      </c>
      <c r="C49" s="51">
        <v>0</v>
      </c>
      <c r="D49" s="128">
        <v>718095</v>
      </c>
      <c r="E49" s="53">
        <v>568389</v>
      </c>
      <c r="F49" s="53">
        <v>0</v>
      </c>
      <c r="G49" s="53">
        <v>0</v>
      </c>
      <c r="H49" s="53">
        <v>0</v>
      </c>
      <c r="I49" s="53">
        <v>16666239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19487391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90.8044185666147</v>
      </c>
      <c r="E58" s="7">
        <f t="shared" si="6"/>
        <v>90.8044185666147</v>
      </c>
      <c r="F58" s="7">
        <f t="shared" si="6"/>
        <v>19.2285487883285</v>
      </c>
      <c r="G58" s="7">
        <f t="shared" si="6"/>
        <v>83.711151605203</v>
      </c>
      <c r="H58" s="7">
        <f t="shared" si="6"/>
        <v>78.16849431592776</v>
      </c>
      <c r="I58" s="7">
        <f t="shared" si="6"/>
        <v>41.690503136307825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41.690503136307825</v>
      </c>
      <c r="W58" s="7">
        <f t="shared" si="6"/>
        <v>95.57788738835184</v>
      </c>
      <c r="X58" s="7">
        <f t="shared" si="6"/>
        <v>0</v>
      </c>
      <c r="Y58" s="7">
        <f t="shared" si="6"/>
        <v>0</v>
      </c>
      <c r="Z58" s="8">
        <f t="shared" si="6"/>
        <v>90.8044185666147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2.718199887588961</v>
      </c>
      <c r="G59" s="10">
        <f t="shared" si="7"/>
        <v>0</v>
      </c>
      <c r="H59" s="10">
        <f t="shared" si="7"/>
        <v>-51742.49999999999</v>
      </c>
      <c r="I59" s="10">
        <f t="shared" si="7"/>
        <v>8.53347962473837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8.53347962473837</v>
      </c>
      <c r="W59" s="10">
        <f t="shared" si="7"/>
        <v>100.00013352471878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95.00683489634146</v>
      </c>
      <c r="E60" s="13">
        <f t="shared" si="7"/>
        <v>95.00683489634146</v>
      </c>
      <c r="F60" s="13">
        <f t="shared" si="7"/>
        <v>70.75750508865107</v>
      </c>
      <c r="G60" s="13">
        <f t="shared" si="7"/>
        <v>83.86907600309213</v>
      </c>
      <c r="H60" s="13">
        <f t="shared" si="7"/>
        <v>72.20836309799016</v>
      </c>
      <c r="I60" s="13">
        <f t="shared" si="7"/>
        <v>75.78172395323797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75.78172395323797</v>
      </c>
      <c r="W60" s="13">
        <f t="shared" si="7"/>
        <v>99.99994429020569</v>
      </c>
      <c r="X60" s="13">
        <f t="shared" si="7"/>
        <v>0</v>
      </c>
      <c r="Y60" s="13">
        <f t="shared" si="7"/>
        <v>0</v>
      </c>
      <c r="Z60" s="14">
        <f t="shared" si="7"/>
        <v>95.00683489634146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95</v>
      </c>
      <c r="E61" s="13">
        <f t="shared" si="7"/>
        <v>95</v>
      </c>
      <c r="F61" s="13">
        <f t="shared" si="7"/>
        <v>99.03556024919685</v>
      </c>
      <c r="G61" s="13">
        <f t="shared" si="7"/>
        <v>105.20950849924378</v>
      </c>
      <c r="H61" s="13">
        <f t="shared" si="7"/>
        <v>106.34504207527166</v>
      </c>
      <c r="I61" s="13">
        <f t="shared" si="7"/>
        <v>103.67838981105415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103.67838981105415</v>
      </c>
      <c r="W61" s="13">
        <f t="shared" si="7"/>
        <v>99.99993425291588</v>
      </c>
      <c r="X61" s="13">
        <f t="shared" si="7"/>
        <v>0</v>
      </c>
      <c r="Y61" s="13">
        <f t="shared" si="7"/>
        <v>0</v>
      </c>
      <c r="Z61" s="14">
        <f t="shared" si="7"/>
        <v>95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95.00002348913941</v>
      </c>
      <c r="E62" s="13">
        <f t="shared" si="7"/>
        <v>95.00002348913941</v>
      </c>
      <c r="F62" s="13">
        <f t="shared" si="7"/>
        <v>41.79295937761474</v>
      </c>
      <c r="G62" s="13">
        <f t="shared" si="7"/>
        <v>58.228660412294055</v>
      </c>
      <c r="H62" s="13">
        <f t="shared" si="7"/>
        <v>34.71836853669335</v>
      </c>
      <c r="I62" s="13">
        <f t="shared" si="7"/>
        <v>44.62177673044616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44.62177673044616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95.00002348913941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95</v>
      </c>
      <c r="E63" s="13">
        <f t="shared" si="7"/>
        <v>95</v>
      </c>
      <c r="F63" s="13">
        <f t="shared" si="7"/>
        <v>59.8868255359847</v>
      </c>
      <c r="G63" s="13">
        <f t="shared" si="7"/>
        <v>78.27567546163695</v>
      </c>
      <c r="H63" s="13">
        <f t="shared" si="7"/>
        <v>55.652956844698444</v>
      </c>
      <c r="I63" s="13">
        <f t="shared" si="7"/>
        <v>64.71425628819262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64.71425628819262</v>
      </c>
      <c r="W63" s="13">
        <f t="shared" si="7"/>
        <v>100.00035345680757</v>
      </c>
      <c r="X63" s="13">
        <f t="shared" si="7"/>
        <v>0</v>
      </c>
      <c r="Y63" s="13">
        <f t="shared" si="7"/>
        <v>0</v>
      </c>
      <c r="Z63" s="14">
        <f t="shared" si="7"/>
        <v>95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95</v>
      </c>
      <c r="E64" s="13">
        <f t="shared" si="7"/>
        <v>95</v>
      </c>
      <c r="F64" s="13">
        <f t="shared" si="7"/>
        <v>44.51485148514852</v>
      </c>
      <c r="G64" s="13">
        <f t="shared" si="7"/>
        <v>55.51419789639907</v>
      </c>
      <c r="H64" s="13">
        <f t="shared" si="7"/>
        <v>45.79054725500794</v>
      </c>
      <c r="I64" s="13">
        <f t="shared" si="7"/>
        <v>49.2212233191771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49.2212233191771</v>
      </c>
      <c r="W64" s="13">
        <f t="shared" si="7"/>
        <v>99.99945872801082</v>
      </c>
      <c r="X64" s="13">
        <f t="shared" si="7"/>
        <v>0</v>
      </c>
      <c r="Y64" s="13">
        <f t="shared" si="7"/>
        <v>0</v>
      </c>
      <c r="Z64" s="14">
        <f t="shared" si="7"/>
        <v>95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99.9795918367347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3.6705303828591505</v>
      </c>
      <c r="G66" s="16">
        <f t="shared" si="7"/>
        <v>42.29295757563506</v>
      </c>
      <c r="H66" s="16">
        <f t="shared" si="7"/>
        <v>12.477383368153783</v>
      </c>
      <c r="I66" s="16">
        <f t="shared" si="7"/>
        <v>19.567966351550563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19.567966351550563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18158830</v>
      </c>
      <c r="E67" s="25">
        <v>18158830</v>
      </c>
      <c r="F67" s="25">
        <v>3840191</v>
      </c>
      <c r="G67" s="25">
        <v>1111822</v>
      </c>
      <c r="H67" s="25">
        <v>1083906</v>
      </c>
      <c r="I67" s="25">
        <v>6035919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6035919</v>
      </c>
      <c r="W67" s="25">
        <v>4539708</v>
      </c>
      <c r="X67" s="25"/>
      <c r="Y67" s="24"/>
      <c r="Z67" s="26">
        <v>18158830</v>
      </c>
    </row>
    <row r="68" spans="1:26" ht="13.5" hidden="1">
      <c r="A68" s="36" t="s">
        <v>31</v>
      </c>
      <c r="B68" s="18"/>
      <c r="C68" s="18"/>
      <c r="D68" s="19">
        <v>2995700</v>
      </c>
      <c r="E68" s="20">
        <v>2995700</v>
      </c>
      <c r="F68" s="20">
        <v>2812891</v>
      </c>
      <c r="G68" s="20"/>
      <c r="H68" s="20">
        <v>-240</v>
      </c>
      <c r="I68" s="20">
        <v>2812651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2812651</v>
      </c>
      <c r="W68" s="20">
        <v>748925</v>
      </c>
      <c r="X68" s="20"/>
      <c r="Y68" s="19"/>
      <c r="Z68" s="22">
        <v>2995700</v>
      </c>
    </row>
    <row r="69" spans="1:26" ht="13.5" hidden="1">
      <c r="A69" s="37" t="s">
        <v>32</v>
      </c>
      <c r="B69" s="18"/>
      <c r="C69" s="18"/>
      <c r="D69" s="19">
        <v>14360130</v>
      </c>
      <c r="E69" s="20">
        <v>14360130</v>
      </c>
      <c r="F69" s="20">
        <v>930502</v>
      </c>
      <c r="G69" s="20">
        <v>1012893</v>
      </c>
      <c r="H69" s="20">
        <v>984109</v>
      </c>
      <c r="I69" s="20">
        <v>2927504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2927504</v>
      </c>
      <c r="W69" s="20">
        <v>3590033</v>
      </c>
      <c r="X69" s="20"/>
      <c r="Y69" s="19"/>
      <c r="Z69" s="22">
        <v>14360130</v>
      </c>
    </row>
    <row r="70" spans="1:26" ht="13.5" hidden="1">
      <c r="A70" s="38" t="s">
        <v>115</v>
      </c>
      <c r="B70" s="18"/>
      <c r="C70" s="18"/>
      <c r="D70" s="19">
        <v>6083920</v>
      </c>
      <c r="E70" s="20">
        <v>6083920</v>
      </c>
      <c r="F70" s="20">
        <v>450728</v>
      </c>
      <c r="G70" s="20">
        <v>525635</v>
      </c>
      <c r="H70" s="20">
        <v>482944</v>
      </c>
      <c r="I70" s="20">
        <v>1459307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1459307</v>
      </c>
      <c r="W70" s="20">
        <v>1520980</v>
      </c>
      <c r="X70" s="20"/>
      <c r="Y70" s="19"/>
      <c r="Z70" s="22">
        <v>6083920</v>
      </c>
    </row>
    <row r="71" spans="1:26" ht="13.5" hidden="1">
      <c r="A71" s="38" t="s">
        <v>116</v>
      </c>
      <c r="B71" s="18"/>
      <c r="C71" s="18"/>
      <c r="D71" s="19">
        <v>6385930</v>
      </c>
      <c r="E71" s="20">
        <v>6385930</v>
      </c>
      <c r="F71" s="20">
        <v>360934</v>
      </c>
      <c r="G71" s="20">
        <v>339709</v>
      </c>
      <c r="H71" s="20">
        <v>363649</v>
      </c>
      <c r="I71" s="20">
        <v>1064292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1064292</v>
      </c>
      <c r="W71" s="20">
        <v>1596483</v>
      </c>
      <c r="X71" s="20"/>
      <c r="Y71" s="19"/>
      <c r="Z71" s="22">
        <v>6385930</v>
      </c>
    </row>
    <row r="72" spans="1:26" ht="13.5" hidden="1">
      <c r="A72" s="38" t="s">
        <v>117</v>
      </c>
      <c r="B72" s="18"/>
      <c r="C72" s="18"/>
      <c r="D72" s="19">
        <v>1131680</v>
      </c>
      <c r="E72" s="20">
        <v>1131680</v>
      </c>
      <c r="F72" s="20">
        <v>62735</v>
      </c>
      <c r="G72" s="20">
        <v>75763</v>
      </c>
      <c r="H72" s="20">
        <v>79967</v>
      </c>
      <c r="I72" s="20">
        <v>218465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218465</v>
      </c>
      <c r="W72" s="20">
        <v>282920</v>
      </c>
      <c r="X72" s="20"/>
      <c r="Y72" s="19"/>
      <c r="Z72" s="22">
        <v>1131680</v>
      </c>
    </row>
    <row r="73" spans="1:26" ht="13.5" hidden="1">
      <c r="A73" s="38" t="s">
        <v>118</v>
      </c>
      <c r="B73" s="18"/>
      <c r="C73" s="18"/>
      <c r="D73" s="19">
        <v>739000</v>
      </c>
      <c r="E73" s="20">
        <v>739000</v>
      </c>
      <c r="F73" s="20">
        <v>53025</v>
      </c>
      <c r="G73" s="20">
        <v>70926</v>
      </c>
      <c r="H73" s="20">
        <v>57359</v>
      </c>
      <c r="I73" s="20">
        <v>181310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181310</v>
      </c>
      <c r="W73" s="20">
        <v>184750</v>
      </c>
      <c r="X73" s="20"/>
      <c r="Y73" s="19"/>
      <c r="Z73" s="22">
        <v>739000</v>
      </c>
    </row>
    <row r="74" spans="1:26" ht="13.5" hidden="1">
      <c r="A74" s="38" t="s">
        <v>119</v>
      </c>
      <c r="B74" s="18"/>
      <c r="C74" s="18"/>
      <c r="D74" s="19">
        <v>19600</v>
      </c>
      <c r="E74" s="20">
        <v>19600</v>
      </c>
      <c r="F74" s="20">
        <v>3080</v>
      </c>
      <c r="G74" s="20">
        <v>860</v>
      </c>
      <c r="H74" s="20">
        <v>190</v>
      </c>
      <c r="I74" s="20">
        <v>4130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4130</v>
      </c>
      <c r="W74" s="20">
        <v>4900</v>
      </c>
      <c r="X74" s="20"/>
      <c r="Y74" s="19"/>
      <c r="Z74" s="22">
        <v>19600</v>
      </c>
    </row>
    <row r="75" spans="1:26" ht="13.5" hidden="1">
      <c r="A75" s="39" t="s">
        <v>120</v>
      </c>
      <c r="B75" s="27"/>
      <c r="C75" s="27"/>
      <c r="D75" s="28">
        <v>803000</v>
      </c>
      <c r="E75" s="29">
        <v>803000</v>
      </c>
      <c r="F75" s="29">
        <v>96798</v>
      </c>
      <c r="G75" s="29">
        <v>98929</v>
      </c>
      <c r="H75" s="29">
        <v>100037</v>
      </c>
      <c r="I75" s="29">
        <v>295764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295764</v>
      </c>
      <c r="W75" s="29">
        <v>200750</v>
      </c>
      <c r="X75" s="29"/>
      <c r="Y75" s="28"/>
      <c r="Z75" s="30">
        <v>803000</v>
      </c>
    </row>
    <row r="76" spans="1:26" ht="13.5" hidden="1">
      <c r="A76" s="41" t="s">
        <v>122</v>
      </c>
      <c r="B76" s="31"/>
      <c r="C76" s="31"/>
      <c r="D76" s="32">
        <v>16489020</v>
      </c>
      <c r="E76" s="33">
        <v>16489020</v>
      </c>
      <c r="F76" s="33">
        <v>738413</v>
      </c>
      <c r="G76" s="33">
        <v>930719</v>
      </c>
      <c r="H76" s="33">
        <v>847273</v>
      </c>
      <c r="I76" s="33">
        <v>2516405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2516405</v>
      </c>
      <c r="W76" s="33">
        <v>4338957</v>
      </c>
      <c r="X76" s="33"/>
      <c r="Y76" s="32"/>
      <c r="Z76" s="34">
        <v>16489020</v>
      </c>
    </row>
    <row r="77" spans="1:26" ht="13.5" hidden="1">
      <c r="A77" s="36" t="s">
        <v>31</v>
      </c>
      <c r="B77" s="18"/>
      <c r="C77" s="18"/>
      <c r="D77" s="19">
        <v>2845915</v>
      </c>
      <c r="E77" s="20">
        <v>2845915</v>
      </c>
      <c r="F77" s="20">
        <v>76460</v>
      </c>
      <c r="G77" s="20">
        <v>39375</v>
      </c>
      <c r="H77" s="20">
        <v>124182</v>
      </c>
      <c r="I77" s="20">
        <v>240017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240017</v>
      </c>
      <c r="W77" s="20">
        <v>748926</v>
      </c>
      <c r="X77" s="20"/>
      <c r="Y77" s="19"/>
      <c r="Z77" s="22">
        <v>2845915</v>
      </c>
    </row>
    <row r="78" spans="1:26" ht="13.5" hidden="1">
      <c r="A78" s="37" t="s">
        <v>32</v>
      </c>
      <c r="B78" s="18"/>
      <c r="C78" s="18"/>
      <c r="D78" s="19">
        <v>13643105</v>
      </c>
      <c r="E78" s="20">
        <v>13643105</v>
      </c>
      <c r="F78" s="20">
        <v>658400</v>
      </c>
      <c r="G78" s="20">
        <v>849504</v>
      </c>
      <c r="H78" s="20">
        <v>710609</v>
      </c>
      <c r="I78" s="20">
        <v>2218513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2218513</v>
      </c>
      <c r="W78" s="20">
        <v>3590031</v>
      </c>
      <c r="X78" s="20"/>
      <c r="Y78" s="19"/>
      <c r="Z78" s="22">
        <v>13643105</v>
      </c>
    </row>
    <row r="79" spans="1:26" ht="13.5" hidden="1">
      <c r="A79" s="38" t="s">
        <v>115</v>
      </c>
      <c r="B79" s="18"/>
      <c r="C79" s="18"/>
      <c r="D79" s="19">
        <v>5779724</v>
      </c>
      <c r="E79" s="20">
        <v>5779724</v>
      </c>
      <c r="F79" s="20">
        <v>446381</v>
      </c>
      <c r="G79" s="20">
        <v>553018</v>
      </c>
      <c r="H79" s="20">
        <v>513587</v>
      </c>
      <c r="I79" s="20">
        <v>1512986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1512986</v>
      </c>
      <c r="W79" s="20">
        <v>1520979</v>
      </c>
      <c r="X79" s="20"/>
      <c r="Y79" s="19"/>
      <c r="Z79" s="22">
        <v>5779724</v>
      </c>
    </row>
    <row r="80" spans="1:26" ht="13.5" hidden="1">
      <c r="A80" s="38" t="s">
        <v>116</v>
      </c>
      <c r="B80" s="18"/>
      <c r="C80" s="18"/>
      <c r="D80" s="19">
        <v>6066635</v>
      </c>
      <c r="E80" s="20">
        <v>6066635</v>
      </c>
      <c r="F80" s="20">
        <v>150845</v>
      </c>
      <c r="G80" s="20">
        <v>197808</v>
      </c>
      <c r="H80" s="20">
        <v>126253</v>
      </c>
      <c r="I80" s="20">
        <v>474906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474906</v>
      </c>
      <c r="W80" s="20">
        <v>1596483</v>
      </c>
      <c r="X80" s="20"/>
      <c r="Y80" s="19"/>
      <c r="Z80" s="22">
        <v>6066635</v>
      </c>
    </row>
    <row r="81" spans="1:26" ht="13.5" hidden="1">
      <c r="A81" s="38" t="s">
        <v>117</v>
      </c>
      <c r="B81" s="18"/>
      <c r="C81" s="18"/>
      <c r="D81" s="19">
        <v>1075096</v>
      </c>
      <c r="E81" s="20">
        <v>1075096</v>
      </c>
      <c r="F81" s="20">
        <v>37570</v>
      </c>
      <c r="G81" s="20">
        <v>59304</v>
      </c>
      <c r="H81" s="20">
        <v>44504</v>
      </c>
      <c r="I81" s="20">
        <v>141378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141378</v>
      </c>
      <c r="W81" s="20">
        <v>282921</v>
      </c>
      <c r="X81" s="20"/>
      <c r="Y81" s="19"/>
      <c r="Z81" s="22">
        <v>1075096</v>
      </c>
    </row>
    <row r="82" spans="1:26" ht="13.5" hidden="1">
      <c r="A82" s="38" t="s">
        <v>118</v>
      </c>
      <c r="B82" s="18"/>
      <c r="C82" s="18"/>
      <c r="D82" s="19">
        <v>702050</v>
      </c>
      <c r="E82" s="20">
        <v>702050</v>
      </c>
      <c r="F82" s="20">
        <v>23604</v>
      </c>
      <c r="G82" s="20">
        <v>39374</v>
      </c>
      <c r="H82" s="20">
        <v>26265</v>
      </c>
      <c r="I82" s="20">
        <v>89243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89243</v>
      </c>
      <c r="W82" s="20">
        <v>184749</v>
      </c>
      <c r="X82" s="20"/>
      <c r="Y82" s="19"/>
      <c r="Z82" s="22">
        <v>702050</v>
      </c>
    </row>
    <row r="83" spans="1:26" ht="13.5" hidden="1">
      <c r="A83" s="38" t="s">
        <v>119</v>
      </c>
      <c r="B83" s="18"/>
      <c r="C83" s="18"/>
      <c r="D83" s="19">
        <v>19600</v>
      </c>
      <c r="E83" s="20">
        <v>19600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4899</v>
      </c>
      <c r="X83" s="20"/>
      <c r="Y83" s="19"/>
      <c r="Z83" s="22">
        <v>19600</v>
      </c>
    </row>
    <row r="84" spans="1:26" ht="13.5" hidden="1">
      <c r="A84" s="39" t="s">
        <v>120</v>
      </c>
      <c r="B84" s="27"/>
      <c r="C84" s="27"/>
      <c r="D84" s="28"/>
      <c r="E84" s="29"/>
      <c r="F84" s="29">
        <v>3553</v>
      </c>
      <c r="G84" s="29">
        <v>41840</v>
      </c>
      <c r="H84" s="29">
        <v>12482</v>
      </c>
      <c r="I84" s="29">
        <v>57875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57875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1450000</v>
      </c>
      <c r="E7" s="59">
        <v>1450000</v>
      </c>
      <c r="F7" s="59">
        <v>30531</v>
      </c>
      <c r="G7" s="59">
        <v>56544</v>
      </c>
      <c r="H7" s="59">
        <v>44693</v>
      </c>
      <c r="I7" s="59">
        <v>131768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131768</v>
      </c>
      <c r="W7" s="59">
        <v>362500</v>
      </c>
      <c r="X7" s="59">
        <v>-230732</v>
      </c>
      <c r="Y7" s="60">
        <v>-63.65</v>
      </c>
      <c r="Z7" s="61">
        <v>1450000</v>
      </c>
    </row>
    <row r="8" spans="1:26" ht="13.5">
      <c r="A8" s="57" t="s">
        <v>34</v>
      </c>
      <c r="B8" s="18">
        <v>0</v>
      </c>
      <c r="C8" s="18">
        <v>0</v>
      </c>
      <c r="D8" s="58">
        <v>60767667</v>
      </c>
      <c r="E8" s="59">
        <v>60767667</v>
      </c>
      <c r="F8" s="59">
        <v>14211710</v>
      </c>
      <c r="G8" s="59">
        <v>845937</v>
      </c>
      <c r="H8" s="59">
        <v>608223</v>
      </c>
      <c r="I8" s="59">
        <v>15665870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15665870</v>
      </c>
      <c r="W8" s="59">
        <v>15191917</v>
      </c>
      <c r="X8" s="59">
        <v>473953</v>
      </c>
      <c r="Y8" s="60">
        <v>3.12</v>
      </c>
      <c r="Z8" s="61">
        <v>60767667</v>
      </c>
    </row>
    <row r="9" spans="1:26" ht="13.5">
      <c r="A9" s="57" t="s">
        <v>35</v>
      </c>
      <c r="B9" s="18">
        <v>0</v>
      </c>
      <c r="C9" s="18">
        <v>0</v>
      </c>
      <c r="D9" s="58">
        <v>16313936</v>
      </c>
      <c r="E9" s="59">
        <v>16313936</v>
      </c>
      <c r="F9" s="59">
        <v>534780</v>
      </c>
      <c r="G9" s="59">
        <v>-388368</v>
      </c>
      <c r="H9" s="59">
        <v>440376</v>
      </c>
      <c r="I9" s="59">
        <v>586788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586788</v>
      </c>
      <c r="W9" s="59">
        <v>4078484</v>
      </c>
      <c r="X9" s="59">
        <v>-3491696</v>
      </c>
      <c r="Y9" s="60">
        <v>-85.61</v>
      </c>
      <c r="Z9" s="61">
        <v>16313936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78531603</v>
      </c>
      <c r="E10" s="65">
        <f t="shared" si="0"/>
        <v>78531603</v>
      </c>
      <c r="F10" s="65">
        <f t="shared" si="0"/>
        <v>14777021</v>
      </c>
      <c r="G10" s="65">
        <f t="shared" si="0"/>
        <v>514113</v>
      </c>
      <c r="H10" s="65">
        <f t="shared" si="0"/>
        <v>1093292</v>
      </c>
      <c r="I10" s="65">
        <f t="shared" si="0"/>
        <v>16384426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16384426</v>
      </c>
      <c r="W10" s="65">
        <f t="shared" si="0"/>
        <v>19632901</v>
      </c>
      <c r="X10" s="65">
        <f t="shared" si="0"/>
        <v>-3248475</v>
      </c>
      <c r="Y10" s="66">
        <f>+IF(W10&lt;&gt;0,(X10/W10)*100,0)</f>
        <v>-16.546077423810164</v>
      </c>
      <c r="Z10" s="67">
        <f t="shared" si="0"/>
        <v>78531603</v>
      </c>
    </row>
    <row r="11" spans="1:26" ht="13.5">
      <c r="A11" s="57" t="s">
        <v>36</v>
      </c>
      <c r="B11" s="18">
        <v>0</v>
      </c>
      <c r="C11" s="18">
        <v>0</v>
      </c>
      <c r="D11" s="58">
        <v>32728368</v>
      </c>
      <c r="E11" s="59">
        <v>32728368</v>
      </c>
      <c r="F11" s="59">
        <v>2273086</v>
      </c>
      <c r="G11" s="59">
        <v>1932141</v>
      </c>
      <c r="H11" s="59">
        <v>2115632</v>
      </c>
      <c r="I11" s="59">
        <v>6320859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6320859</v>
      </c>
      <c r="W11" s="59">
        <v>8182092</v>
      </c>
      <c r="X11" s="59">
        <v>-1861233</v>
      </c>
      <c r="Y11" s="60">
        <v>-22.75</v>
      </c>
      <c r="Z11" s="61">
        <v>32728368</v>
      </c>
    </row>
    <row r="12" spans="1:26" ht="13.5">
      <c r="A12" s="57" t="s">
        <v>37</v>
      </c>
      <c r="B12" s="18">
        <v>0</v>
      </c>
      <c r="C12" s="18">
        <v>0</v>
      </c>
      <c r="D12" s="58">
        <v>2433578</v>
      </c>
      <c r="E12" s="59">
        <v>2433578</v>
      </c>
      <c r="F12" s="59">
        <v>155604</v>
      </c>
      <c r="G12" s="59">
        <v>194212</v>
      </c>
      <c r="H12" s="59">
        <v>195844</v>
      </c>
      <c r="I12" s="59">
        <v>545660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545660</v>
      </c>
      <c r="W12" s="59">
        <v>608395</v>
      </c>
      <c r="X12" s="59">
        <v>-62735</v>
      </c>
      <c r="Y12" s="60">
        <v>-10.31</v>
      </c>
      <c r="Z12" s="61">
        <v>2433578</v>
      </c>
    </row>
    <row r="13" spans="1:26" ht="13.5">
      <c r="A13" s="57" t="s">
        <v>108</v>
      </c>
      <c r="B13" s="18">
        <v>0</v>
      </c>
      <c r="C13" s="18">
        <v>0</v>
      </c>
      <c r="D13" s="58">
        <v>1951200</v>
      </c>
      <c r="E13" s="59">
        <v>1951200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487800</v>
      </c>
      <c r="X13" s="59">
        <v>-487800</v>
      </c>
      <c r="Y13" s="60">
        <v>-100</v>
      </c>
      <c r="Z13" s="61">
        <v>1951200</v>
      </c>
    </row>
    <row r="14" spans="1:26" ht="13.5">
      <c r="A14" s="57" t="s">
        <v>38</v>
      </c>
      <c r="B14" s="18">
        <v>0</v>
      </c>
      <c r="C14" s="18">
        <v>0</v>
      </c>
      <c r="D14" s="58">
        <v>1171597</v>
      </c>
      <c r="E14" s="59">
        <v>1171597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292899</v>
      </c>
      <c r="X14" s="59">
        <v>-292899</v>
      </c>
      <c r="Y14" s="60">
        <v>-100</v>
      </c>
      <c r="Z14" s="61">
        <v>1171597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0</v>
      </c>
      <c r="C16" s="18">
        <v>0</v>
      </c>
      <c r="D16" s="58">
        <v>10975000</v>
      </c>
      <c r="E16" s="59">
        <v>10975000</v>
      </c>
      <c r="F16" s="59">
        <v>0</v>
      </c>
      <c r="G16" s="59">
        <v>202455</v>
      </c>
      <c r="H16" s="59">
        <v>0</v>
      </c>
      <c r="I16" s="59">
        <v>202455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202455</v>
      </c>
      <c r="W16" s="59">
        <v>2743750</v>
      </c>
      <c r="X16" s="59">
        <v>-2541295</v>
      </c>
      <c r="Y16" s="60">
        <v>-92.62</v>
      </c>
      <c r="Z16" s="61">
        <v>10975000</v>
      </c>
    </row>
    <row r="17" spans="1:26" ht="13.5">
      <c r="A17" s="57" t="s">
        <v>41</v>
      </c>
      <c r="B17" s="18">
        <v>0</v>
      </c>
      <c r="C17" s="18">
        <v>0</v>
      </c>
      <c r="D17" s="58">
        <v>40703603</v>
      </c>
      <c r="E17" s="59">
        <v>40703603</v>
      </c>
      <c r="F17" s="59">
        <v>1487609</v>
      </c>
      <c r="G17" s="59">
        <v>1459634</v>
      </c>
      <c r="H17" s="59">
        <v>2108288</v>
      </c>
      <c r="I17" s="59">
        <v>5055531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5055531</v>
      </c>
      <c r="W17" s="59">
        <v>10175901</v>
      </c>
      <c r="X17" s="59">
        <v>-5120370</v>
      </c>
      <c r="Y17" s="60">
        <v>-50.32</v>
      </c>
      <c r="Z17" s="61">
        <v>40703603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89963346</v>
      </c>
      <c r="E18" s="72">
        <f t="shared" si="1"/>
        <v>89963346</v>
      </c>
      <c r="F18" s="72">
        <f t="shared" si="1"/>
        <v>3916299</v>
      </c>
      <c r="G18" s="72">
        <f t="shared" si="1"/>
        <v>3788442</v>
      </c>
      <c r="H18" s="72">
        <f t="shared" si="1"/>
        <v>4419764</v>
      </c>
      <c r="I18" s="72">
        <f t="shared" si="1"/>
        <v>12124505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12124505</v>
      </c>
      <c r="W18" s="72">
        <f t="shared" si="1"/>
        <v>22490837</v>
      </c>
      <c r="X18" s="72">
        <f t="shared" si="1"/>
        <v>-10366332</v>
      </c>
      <c r="Y18" s="66">
        <f>+IF(W18&lt;&gt;0,(X18/W18)*100,0)</f>
        <v>-46.09135711578898</v>
      </c>
      <c r="Z18" s="73">
        <f t="shared" si="1"/>
        <v>89963346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-11431743</v>
      </c>
      <c r="E19" s="76">
        <f t="shared" si="2"/>
        <v>-11431743</v>
      </c>
      <c r="F19" s="76">
        <f t="shared" si="2"/>
        <v>10860722</v>
      </c>
      <c r="G19" s="76">
        <f t="shared" si="2"/>
        <v>-3274329</v>
      </c>
      <c r="H19" s="76">
        <f t="shared" si="2"/>
        <v>-3326472</v>
      </c>
      <c r="I19" s="76">
        <f t="shared" si="2"/>
        <v>4259921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4259921</v>
      </c>
      <c r="W19" s="76">
        <f>IF(E10=E18,0,W10-W18)</f>
        <v>-2857936</v>
      </c>
      <c r="X19" s="76">
        <f t="shared" si="2"/>
        <v>7117857</v>
      </c>
      <c r="Y19" s="77">
        <f>+IF(W19&lt;&gt;0,(X19/W19)*100,0)</f>
        <v>-249.0558570940707</v>
      </c>
      <c r="Z19" s="78">
        <f t="shared" si="2"/>
        <v>-11431743</v>
      </c>
    </row>
    <row r="20" spans="1:26" ht="13.5">
      <c r="A20" s="57" t="s">
        <v>44</v>
      </c>
      <c r="B20" s="18">
        <v>0</v>
      </c>
      <c r="C20" s="18">
        <v>0</v>
      </c>
      <c r="D20" s="58">
        <v>645000</v>
      </c>
      <c r="E20" s="59">
        <v>645000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161250</v>
      </c>
      <c r="X20" s="59">
        <v>-161250</v>
      </c>
      <c r="Y20" s="60">
        <v>-100</v>
      </c>
      <c r="Z20" s="61">
        <v>645000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-10786743</v>
      </c>
      <c r="E22" s="87">
        <f t="shared" si="3"/>
        <v>-10786743</v>
      </c>
      <c r="F22" s="87">
        <f t="shared" si="3"/>
        <v>10860722</v>
      </c>
      <c r="G22" s="87">
        <f t="shared" si="3"/>
        <v>-3274329</v>
      </c>
      <c r="H22" s="87">
        <f t="shared" si="3"/>
        <v>-3326472</v>
      </c>
      <c r="I22" s="87">
        <f t="shared" si="3"/>
        <v>4259921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4259921</v>
      </c>
      <c r="W22" s="87">
        <f t="shared" si="3"/>
        <v>-2696686</v>
      </c>
      <c r="X22" s="87">
        <f t="shared" si="3"/>
        <v>6956607</v>
      </c>
      <c r="Y22" s="88">
        <f>+IF(W22&lt;&gt;0,(X22/W22)*100,0)</f>
        <v>-257.96874385820223</v>
      </c>
      <c r="Z22" s="89">
        <f t="shared" si="3"/>
        <v>-10786743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-10786743</v>
      </c>
      <c r="E24" s="76">
        <f t="shared" si="4"/>
        <v>-10786743</v>
      </c>
      <c r="F24" s="76">
        <f t="shared" si="4"/>
        <v>10860722</v>
      </c>
      <c r="G24" s="76">
        <f t="shared" si="4"/>
        <v>-3274329</v>
      </c>
      <c r="H24" s="76">
        <f t="shared" si="4"/>
        <v>-3326472</v>
      </c>
      <c r="I24" s="76">
        <f t="shared" si="4"/>
        <v>4259921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4259921</v>
      </c>
      <c r="W24" s="76">
        <f t="shared" si="4"/>
        <v>-2696686</v>
      </c>
      <c r="X24" s="76">
        <f t="shared" si="4"/>
        <v>6956607</v>
      </c>
      <c r="Y24" s="77">
        <f>+IF(W24&lt;&gt;0,(X24/W24)*100,0)</f>
        <v>-257.96874385820223</v>
      </c>
      <c r="Z24" s="78">
        <f t="shared" si="4"/>
        <v>-10786743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3400000</v>
      </c>
      <c r="E27" s="99">
        <v>3400000</v>
      </c>
      <c r="F27" s="99">
        <v>456</v>
      </c>
      <c r="G27" s="99">
        <v>22758</v>
      </c>
      <c r="H27" s="99">
        <v>79775</v>
      </c>
      <c r="I27" s="99">
        <v>102989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102989</v>
      </c>
      <c r="W27" s="99">
        <v>850000</v>
      </c>
      <c r="X27" s="99">
        <v>-747011</v>
      </c>
      <c r="Y27" s="100">
        <v>-87.88</v>
      </c>
      <c r="Z27" s="101">
        <v>3400000</v>
      </c>
    </row>
    <row r="28" spans="1:26" ht="13.5">
      <c r="A28" s="102" t="s">
        <v>44</v>
      </c>
      <c r="B28" s="18">
        <v>0</v>
      </c>
      <c r="C28" s="18">
        <v>0</v>
      </c>
      <c r="D28" s="58">
        <v>645000</v>
      </c>
      <c r="E28" s="59">
        <v>645000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161250</v>
      </c>
      <c r="X28" s="59">
        <v>-161250</v>
      </c>
      <c r="Y28" s="60">
        <v>-100</v>
      </c>
      <c r="Z28" s="61">
        <v>645000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2755000</v>
      </c>
      <c r="E31" s="59">
        <v>2755000</v>
      </c>
      <c r="F31" s="59">
        <v>456</v>
      </c>
      <c r="G31" s="59">
        <v>22758</v>
      </c>
      <c r="H31" s="59">
        <v>79775</v>
      </c>
      <c r="I31" s="59">
        <v>102989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102989</v>
      </c>
      <c r="W31" s="59">
        <v>688750</v>
      </c>
      <c r="X31" s="59">
        <v>-585761</v>
      </c>
      <c r="Y31" s="60">
        <v>-85.05</v>
      </c>
      <c r="Z31" s="61">
        <v>2755000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3400000</v>
      </c>
      <c r="E32" s="99">
        <f t="shared" si="5"/>
        <v>3400000</v>
      </c>
      <c r="F32" s="99">
        <f t="shared" si="5"/>
        <v>456</v>
      </c>
      <c r="G32" s="99">
        <f t="shared" si="5"/>
        <v>22758</v>
      </c>
      <c r="H32" s="99">
        <f t="shared" si="5"/>
        <v>79775</v>
      </c>
      <c r="I32" s="99">
        <f t="shared" si="5"/>
        <v>102989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102989</v>
      </c>
      <c r="W32" s="99">
        <f t="shared" si="5"/>
        <v>850000</v>
      </c>
      <c r="X32" s="99">
        <f t="shared" si="5"/>
        <v>-747011</v>
      </c>
      <c r="Y32" s="100">
        <f>+IF(W32&lt;&gt;0,(X32/W32)*100,0)</f>
        <v>-87.88364705882353</v>
      </c>
      <c r="Z32" s="101">
        <f t="shared" si="5"/>
        <v>3400000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51823506</v>
      </c>
      <c r="E35" s="59">
        <v>51823506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12955877</v>
      </c>
      <c r="X35" s="59">
        <v>-12955877</v>
      </c>
      <c r="Y35" s="60">
        <v>-100</v>
      </c>
      <c r="Z35" s="61">
        <v>51823506</v>
      </c>
    </row>
    <row r="36" spans="1:26" ht="13.5">
      <c r="A36" s="57" t="s">
        <v>53</v>
      </c>
      <c r="B36" s="18">
        <v>0</v>
      </c>
      <c r="C36" s="18">
        <v>0</v>
      </c>
      <c r="D36" s="58">
        <v>10177220</v>
      </c>
      <c r="E36" s="59">
        <v>10177220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2544305</v>
      </c>
      <c r="X36" s="59">
        <v>-2544305</v>
      </c>
      <c r="Y36" s="60">
        <v>-100</v>
      </c>
      <c r="Z36" s="61">
        <v>10177220</v>
      </c>
    </row>
    <row r="37" spans="1:26" ht="13.5">
      <c r="A37" s="57" t="s">
        <v>54</v>
      </c>
      <c r="B37" s="18">
        <v>0</v>
      </c>
      <c r="C37" s="18">
        <v>0</v>
      </c>
      <c r="D37" s="58">
        <v>7574688</v>
      </c>
      <c r="E37" s="59">
        <v>7574688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1893672</v>
      </c>
      <c r="X37" s="59">
        <v>-1893672</v>
      </c>
      <c r="Y37" s="60">
        <v>-100</v>
      </c>
      <c r="Z37" s="61">
        <v>7574688</v>
      </c>
    </row>
    <row r="38" spans="1:26" ht="13.5">
      <c r="A38" s="57" t="s">
        <v>55</v>
      </c>
      <c r="B38" s="18">
        <v>0</v>
      </c>
      <c r="C38" s="18">
        <v>0</v>
      </c>
      <c r="D38" s="58">
        <v>17608697</v>
      </c>
      <c r="E38" s="59">
        <v>17608697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4402174</v>
      </c>
      <c r="X38" s="59">
        <v>-4402174</v>
      </c>
      <c r="Y38" s="60">
        <v>-100</v>
      </c>
      <c r="Z38" s="61">
        <v>17608697</v>
      </c>
    </row>
    <row r="39" spans="1:26" ht="13.5">
      <c r="A39" s="57" t="s">
        <v>56</v>
      </c>
      <c r="B39" s="18">
        <v>0</v>
      </c>
      <c r="C39" s="18">
        <v>0</v>
      </c>
      <c r="D39" s="58">
        <v>36817341</v>
      </c>
      <c r="E39" s="59">
        <v>36817341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9204335</v>
      </c>
      <c r="X39" s="59">
        <v>-9204335</v>
      </c>
      <c r="Y39" s="60">
        <v>-100</v>
      </c>
      <c r="Z39" s="61">
        <v>36817341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-2893395</v>
      </c>
      <c r="E42" s="59">
        <v>-2893395</v>
      </c>
      <c r="F42" s="59">
        <v>7671623</v>
      </c>
      <c r="G42" s="59">
        <v>-11154047</v>
      </c>
      <c r="H42" s="59">
        <v>-5137979</v>
      </c>
      <c r="I42" s="59">
        <v>-8620403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-8620403</v>
      </c>
      <c r="W42" s="59">
        <v>5834573</v>
      </c>
      <c r="X42" s="59">
        <v>-14454976</v>
      </c>
      <c r="Y42" s="60">
        <v>-247.75</v>
      </c>
      <c r="Z42" s="61">
        <v>-2893395</v>
      </c>
    </row>
    <row r="43" spans="1:26" ht="13.5">
      <c r="A43" s="57" t="s">
        <v>59</v>
      </c>
      <c r="B43" s="18">
        <v>0</v>
      </c>
      <c r="C43" s="18">
        <v>0</v>
      </c>
      <c r="D43" s="58">
        <v>-3399996</v>
      </c>
      <c r="E43" s="59">
        <v>-3399996</v>
      </c>
      <c r="F43" s="59">
        <v>-456</v>
      </c>
      <c r="G43" s="59">
        <v>1422102</v>
      </c>
      <c r="H43" s="59">
        <v>5920224</v>
      </c>
      <c r="I43" s="59">
        <v>7341870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7341870</v>
      </c>
      <c r="W43" s="59">
        <v>-1134999</v>
      </c>
      <c r="X43" s="59">
        <v>8476869</v>
      </c>
      <c r="Y43" s="60">
        <v>-746.86</v>
      </c>
      <c r="Z43" s="61">
        <v>-3399996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49973507</v>
      </c>
      <c r="E45" s="99">
        <v>49973507</v>
      </c>
      <c r="F45" s="99">
        <v>10804358</v>
      </c>
      <c r="G45" s="99">
        <v>1072413</v>
      </c>
      <c r="H45" s="99">
        <v>1854658</v>
      </c>
      <c r="I45" s="99">
        <v>1854658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1854658</v>
      </c>
      <c r="W45" s="99">
        <v>60966472</v>
      </c>
      <c r="X45" s="99">
        <v>-59111814</v>
      </c>
      <c r="Y45" s="100">
        <v>-96.96</v>
      </c>
      <c r="Z45" s="101">
        <v>49973507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72304</v>
      </c>
      <c r="C49" s="51">
        <v>0</v>
      </c>
      <c r="D49" s="128">
        <v>49676</v>
      </c>
      <c r="E49" s="53">
        <v>18616</v>
      </c>
      <c r="F49" s="53">
        <v>0</v>
      </c>
      <c r="G49" s="53">
        <v>0</v>
      </c>
      <c r="H49" s="53">
        <v>0</v>
      </c>
      <c r="I49" s="53">
        <v>501620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642216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99.996</v>
      </c>
      <c r="E58" s="7">
        <f t="shared" si="6"/>
        <v>99.996</v>
      </c>
      <c r="F58" s="7">
        <f t="shared" si="6"/>
        <v>206.0851145773156</v>
      </c>
      <c r="G58" s="7">
        <f t="shared" si="6"/>
        <v>75.84195672624648</v>
      </c>
      <c r="H58" s="7">
        <f t="shared" si="6"/>
        <v>100</v>
      </c>
      <c r="I58" s="7">
        <f t="shared" si="6"/>
        <v>127.42438011164481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127.42438011164481</v>
      </c>
      <c r="W58" s="7">
        <f t="shared" si="6"/>
        <v>99.996</v>
      </c>
      <c r="X58" s="7">
        <f t="shared" si="6"/>
        <v>0</v>
      </c>
      <c r="Y58" s="7">
        <f t="shared" si="6"/>
        <v>0</v>
      </c>
      <c r="Z58" s="8">
        <f t="shared" si="6"/>
        <v>99.996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206.0851145773156</v>
      </c>
      <c r="G66" s="16">
        <f t="shared" si="7"/>
        <v>75.84195672624648</v>
      </c>
      <c r="H66" s="16">
        <f t="shared" si="7"/>
        <v>100</v>
      </c>
      <c r="I66" s="16">
        <f t="shared" si="7"/>
        <v>127.42438011164481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127.42438011164481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100000</v>
      </c>
      <c r="E67" s="25">
        <v>100000</v>
      </c>
      <c r="F67" s="25">
        <v>5193</v>
      </c>
      <c r="G67" s="25">
        <v>5315</v>
      </c>
      <c r="H67" s="25">
        <v>4898</v>
      </c>
      <c r="I67" s="25">
        <v>15406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15406</v>
      </c>
      <c r="W67" s="25">
        <v>25000</v>
      </c>
      <c r="X67" s="25"/>
      <c r="Y67" s="24"/>
      <c r="Z67" s="26">
        <v>100000</v>
      </c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100000</v>
      </c>
      <c r="E75" s="29">
        <v>100000</v>
      </c>
      <c r="F75" s="29">
        <v>5193</v>
      </c>
      <c r="G75" s="29">
        <v>5315</v>
      </c>
      <c r="H75" s="29">
        <v>4898</v>
      </c>
      <c r="I75" s="29">
        <v>15406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15406</v>
      </c>
      <c r="W75" s="29">
        <v>25000</v>
      </c>
      <c r="X75" s="29"/>
      <c r="Y75" s="28"/>
      <c r="Z75" s="30">
        <v>100000</v>
      </c>
    </row>
    <row r="76" spans="1:26" ht="13.5" hidden="1">
      <c r="A76" s="41" t="s">
        <v>122</v>
      </c>
      <c r="B76" s="31"/>
      <c r="C76" s="31"/>
      <c r="D76" s="32">
        <v>99996</v>
      </c>
      <c r="E76" s="33">
        <v>99996</v>
      </c>
      <c r="F76" s="33">
        <v>10702</v>
      </c>
      <c r="G76" s="33">
        <v>4031</v>
      </c>
      <c r="H76" s="33">
        <v>4898</v>
      </c>
      <c r="I76" s="33">
        <v>19631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19631</v>
      </c>
      <c r="W76" s="33">
        <v>24999</v>
      </c>
      <c r="X76" s="33"/>
      <c r="Y76" s="32"/>
      <c r="Z76" s="34">
        <v>99996</v>
      </c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>
        <v>99996</v>
      </c>
      <c r="E78" s="20">
        <v>99996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24999</v>
      </c>
      <c r="X78" s="20"/>
      <c r="Y78" s="19"/>
      <c r="Z78" s="22">
        <v>99996</v>
      </c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>
        <v>99996</v>
      </c>
      <c r="E83" s="20">
        <v>99996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24999</v>
      </c>
      <c r="X83" s="20"/>
      <c r="Y83" s="19"/>
      <c r="Z83" s="22">
        <v>99996</v>
      </c>
    </row>
    <row r="84" spans="1:26" ht="13.5" hidden="1">
      <c r="A84" s="39" t="s">
        <v>120</v>
      </c>
      <c r="B84" s="27"/>
      <c r="C84" s="27"/>
      <c r="D84" s="28"/>
      <c r="E84" s="29"/>
      <c r="F84" s="29">
        <v>10702</v>
      </c>
      <c r="G84" s="29">
        <v>4031</v>
      </c>
      <c r="H84" s="29">
        <v>4898</v>
      </c>
      <c r="I84" s="29">
        <v>19631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19631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6457011</v>
      </c>
      <c r="E5" s="59">
        <v>6457011</v>
      </c>
      <c r="F5" s="59">
        <v>168570</v>
      </c>
      <c r="G5" s="59">
        <v>499616</v>
      </c>
      <c r="H5" s="59">
        <v>366858</v>
      </c>
      <c r="I5" s="59">
        <v>1035044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1035044</v>
      </c>
      <c r="W5" s="59">
        <v>1614253</v>
      </c>
      <c r="X5" s="59">
        <v>-579209</v>
      </c>
      <c r="Y5" s="60">
        <v>-35.88</v>
      </c>
      <c r="Z5" s="61">
        <v>6457011</v>
      </c>
    </row>
    <row r="6" spans="1:26" ht="13.5">
      <c r="A6" s="57" t="s">
        <v>32</v>
      </c>
      <c r="B6" s="18">
        <v>0</v>
      </c>
      <c r="C6" s="18">
        <v>0</v>
      </c>
      <c r="D6" s="58">
        <v>20841772</v>
      </c>
      <c r="E6" s="59">
        <v>20841772</v>
      </c>
      <c r="F6" s="59">
        <v>524398</v>
      </c>
      <c r="G6" s="59">
        <v>730330</v>
      </c>
      <c r="H6" s="59">
        <v>991329</v>
      </c>
      <c r="I6" s="59">
        <v>2246057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2246057</v>
      </c>
      <c r="W6" s="59">
        <v>5210443</v>
      </c>
      <c r="X6" s="59">
        <v>-2964386</v>
      </c>
      <c r="Y6" s="60">
        <v>-56.89</v>
      </c>
      <c r="Z6" s="61">
        <v>20841772</v>
      </c>
    </row>
    <row r="7" spans="1:26" ht="13.5">
      <c r="A7" s="57" t="s">
        <v>33</v>
      </c>
      <c r="B7" s="18">
        <v>0</v>
      </c>
      <c r="C7" s="18">
        <v>0</v>
      </c>
      <c r="D7" s="58">
        <v>380000</v>
      </c>
      <c r="E7" s="59">
        <v>380000</v>
      </c>
      <c r="F7" s="59">
        <v>92148</v>
      </c>
      <c r="G7" s="59">
        <v>13590</v>
      </c>
      <c r="H7" s="59">
        <v>11774</v>
      </c>
      <c r="I7" s="59">
        <v>117512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117512</v>
      </c>
      <c r="W7" s="59">
        <v>95000</v>
      </c>
      <c r="X7" s="59">
        <v>22512</v>
      </c>
      <c r="Y7" s="60">
        <v>23.7</v>
      </c>
      <c r="Z7" s="61">
        <v>380000</v>
      </c>
    </row>
    <row r="8" spans="1:26" ht="13.5">
      <c r="A8" s="57" t="s">
        <v>34</v>
      </c>
      <c r="B8" s="18">
        <v>0</v>
      </c>
      <c r="C8" s="18">
        <v>0</v>
      </c>
      <c r="D8" s="58">
        <v>23785000</v>
      </c>
      <c r="E8" s="59">
        <v>23785000</v>
      </c>
      <c r="F8" s="59">
        <v>5755000</v>
      </c>
      <c r="G8" s="59">
        <v>0</v>
      </c>
      <c r="H8" s="59">
        <v>0</v>
      </c>
      <c r="I8" s="59">
        <v>5755000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5755000</v>
      </c>
      <c r="W8" s="59">
        <v>5946250</v>
      </c>
      <c r="X8" s="59">
        <v>-191250</v>
      </c>
      <c r="Y8" s="60">
        <v>-3.22</v>
      </c>
      <c r="Z8" s="61">
        <v>23785000</v>
      </c>
    </row>
    <row r="9" spans="1:26" ht="13.5">
      <c r="A9" s="57" t="s">
        <v>35</v>
      </c>
      <c r="B9" s="18">
        <v>0</v>
      </c>
      <c r="C9" s="18">
        <v>0</v>
      </c>
      <c r="D9" s="58">
        <v>23378305</v>
      </c>
      <c r="E9" s="59">
        <v>23378305</v>
      </c>
      <c r="F9" s="59">
        <v>1392289</v>
      </c>
      <c r="G9" s="59">
        <v>2155332</v>
      </c>
      <c r="H9" s="59">
        <v>2094524</v>
      </c>
      <c r="I9" s="59">
        <v>5642145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5642145</v>
      </c>
      <c r="W9" s="59">
        <v>5844576</v>
      </c>
      <c r="X9" s="59">
        <v>-202431</v>
      </c>
      <c r="Y9" s="60">
        <v>-3.46</v>
      </c>
      <c r="Z9" s="61">
        <v>23378305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74842088</v>
      </c>
      <c r="E10" s="65">
        <f t="shared" si="0"/>
        <v>74842088</v>
      </c>
      <c r="F10" s="65">
        <f t="shared" si="0"/>
        <v>7932405</v>
      </c>
      <c r="G10" s="65">
        <f t="shared" si="0"/>
        <v>3398868</v>
      </c>
      <c r="H10" s="65">
        <f t="shared" si="0"/>
        <v>3464485</v>
      </c>
      <c r="I10" s="65">
        <f t="shared" si="0"/>
        <v>14795758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14795758</v>
      </c>
      <c r="W10" s="65">
        <f t="shared" si="0"/>
        <v>18710522</v>
      </c>
      <c r="X10" s="65">
        <f t="shared" si="0"/>
        <v>-3914764</v>
      </c>
      <c r="Y10" s="66">
        <f>+IF(W10&lt;&gt;0,(X10/W10)*100,0)</f>
        <v>-20.92279413690329</v>
      </c>
      <c r="Z10" s="67">
        <f t="shared" si="0"/>
        <v>74842088</v>
      </c>
    </row>
    <row r="11" spans="1:26" ht="13.5">
      <c r="A11" s="57" t="s">
        <v>36</v>
      </c>
      <c r="B11" s="18">
        <v>0</v>
      </c>
      <c r="C11" s="18">
        <v>0</v>
      </c>
      <c r="D11" s="58">
        <v>30796640</v>
      </c>
      <c r="E11" s="59">
        <v>30796640</v>
      </c>
      <c r="F11" s="59">
        <v>2101102</v>
      </c>
      <c r="G11" s="59">
        <v>2128581</v>
      </c>
      <c r="H11" s="59">
        <v>1386679</v>
      </c>
      <c r="I11" s="59">
        <v>5616362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5616362</v>
      </c>
      <c r="W11" s="59">
        <v>7699160</v>
      </c>
      <c r="X11" s="59">
        <v>-2082798</v>
      </c>
      <c r="Y11" s="60">
        <v>-27.05</v>
      </c>
      <c r="Z11" s="61">
        <v>30796640</v>
      </c>
    </row>
    <row r="12" spans="1:26" ht="13.5">
      <c r="A12" s="57" t="s">
        <v>37</v>
      </c>
      <c r="B12" s="18">
        <v>0</v>
      </c>
      <c r="C12" s="18">
        <v>0</v>
      </c>
      <c r="D12" s="58">
        <v>2586940</v>
      </c>
      <c r="E12" s="59">
        <v>2586940</v>
      </c>
      <c r="F12" s="59">
        <v>166655</v>
      </c>
      <c r="G12" s="59">
        <v>166655</v>
      </c>
      <c r="H12" s="59">
        <v>166655</v>
      </c>
      <c r="I12" s="59">
        <v>499965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499965</v>
      </c>
      <c r="W12" s="59">
        <v>646735</v>
      </c>
      <c r="X12" s="59">
        <v>-146770</v>
      </c>
      <c r="Y12" s="60">
        <v>-22.69</v>
      </c>
      <c r="Z12" s="61">
        <v>2586940</v>
      </c>
    </row>
    <row r="13" spans="1:26" ht="13.5">
      <c r="A13" s="57" t="s">
        <v>108</v>
      </c>
      <c r="B13" s="18">
        <v>0</v>
      </c>
      <c r="C13" s="18">
        <v>0</v>
      </c>
      <c r="D13" s="58">
        <v>6263072</v>
      </c>
      <c r="E13" s="59">
        <v>6263072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1565768</v>
      </c>
      <c r="X13" s="59">
        <v>-1565768</v>
      </c>
      <c r="Y13" s="60">
        <v>-100</v>
      </c>
      <c r="Z13" s="61">
        <v>6263072</v>
      </c>
    </row>
    <row r="14" spans="1:26" ht="13.5">
      <c r="A14" s="57" t="s">
        <v>38</v>
      </c>
      <c r="B14" s="18">
        <v>0</v>
      </c>
      <c r="C14" s="18">
        <v>0</v>
      </c>
      <c r="D14" s="58">
        <v>648662</v>
      </c>
      <c r="E14" s="59">
        <v>648662</v>
      </c>
      <c r="F14" s="59">
        <v>22630</v>
      </c>
      <c r="G14" s="59">
        <v>22630</v>
      </c>
      <c r="H14" s="59">
        <v>22630</v>
      </c>
      <c r="I14" s="59">
        <v>67890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67890</v>
      </c>
      <c r="W14" s="59">
        <v>162166</v>
      </c>
      <c r="X14" s="59">
        <v>-94276</v>
      </c>
      <c r="Y14" s="60">
        <v>-58.14</v>
      </c>
      <c r="Z14" s="61">
        <v>648662</v>
      </c>
    </row>
    <row r="15" spans="1:26" ht="13.5">
      <c r="A15" s="57" t="s">
        <v>39</v>
      </c>
      <c r="B15" s="18">
        <v>0</v>
      </c>
      <c r="C15" s="18">
        <v>0</v>
      </c>
      <c r="D15" s="58">
        <v>9847510</v>
      </c>
      <c r="E15" s="59">
        <v>9847510</v>
      </c>
      <c r="F15" s="59">
        <v>1784215</v>
      </c>
      <c r="G15" s="59">
        <v>1119005</v>
      </c>
      <c r="H15" s="59">
        <v>1274822</v>
      </c>
      <c r="I15" s="59">
        <v>4178042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4178042</v>
      </c>
      <c r="W15" s="59">
        <v>2461878</v>
      </c>
      <c r="X15" s="59">
        <v>1716164</v>
      </c>
      <c r="Y15" s="60">
        <v>69.71</v>
      </c>
      <c r="Z15" s="61">
        <v>9847510</v>
      </c>
    </row>
    <row r="16" spans="1:26" ht="13.5">
      <c r="A16" s="68" t="s">
        <v>40</v>
      </c>
      <c r="B16" s="18">
        <v>0</v>
      </c>
      <c r="C16" s="18">
        <v>0</v>
      </c>
      <c r="D16" s="58">
        <v>4490196</v>
      </c>
      <c r="E16" s="59">
        <v>4490196</v>
      </c>
      <c r="F16" s="59">
        <v>34174</v>
      </c>
      <c r="G16" s="59">
        <v>11700</v>
      </c>
      <c r="H16" s="59">
        <v>36655</v>
      </c>
      <c r="I16" s="59">
        <v>82529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82529</v>
      </c>
      <c r="W16" s="59">
        <v>1122549</v>
      </c>
      <c r="X16" s="59">
        <v>-1040020</v>
      </c>
      <c r="Y16" s="60">
        <v>-92.65</v>
      </c>
      <c r="Z16" s="61">
        <v>4490196</v>
      </c>
    </row>
    <row r="17" spans="1:26" ht="13.5">
      <c r="A17" s="57" t="s">
        <v>41</v>
      </c>
      <c r="B17" s="18">
        <v>0</v>
      </c>
      <c r="C17" s="18">
        <v>0</v>
      </c>
      <c r="D17" s="58">
        <v>35550750</v>
      </c>
      <c r="E17" s="59">
        <v>35550750</v>
      </c>
      <c r="F17" s="59">
        <v>1131026</v>
      </c>
      <c r="G17" s="59">
        <v>1358278</v>
      </c>
      <c r="H17" s="59">
        <v>1772904</v>
      </c>
      <c r="I17" s="59">
        <v>4262208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4262208</v>
      </c>
      <c r="W17" s="59">
        <v>8887688</v>
      </c>
      <c r="X17" s="59">
        <v>-4625480</v>
      </c>
      <c r="Y17" s="60">
        <v>-52.04</v>
      </c>
      <c r="Z17" s="61">
        <v>35550750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90183770</v>
      </c>
      <c r="E18" s="72">
        <f t="shared" si="1"/>
        <v>90183770</v>
      </c>
      <c r="F18" s="72">
        <f t="shared" si="1"/>
        <v>5239802</v>
      </c>
      <c r="G18" s="72">
        <f t="shared" si="1"/>
        <v>4806849</v>
      </c>
      <c r="H18" s="72">
        <f t="shared" si="1"/>
        <v>4660345</v>
      </c>
      <c r="I18" s="72">
        <f t="shared" si="1"/>
        <v>14706996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14706996</v>
      </c>
      <c r="W18" s="72">
        <f t="shared" si="1"/>
        <v>22545944</v>
      </c>
      <c r="X18" s="72">
        <f t="shared" si="1"/>
        <v>-7838948</v>
      </c>
      <c r="Y18" s="66">
        <f>+IF(W18&lt;&gt;0,(X18/W18)*100,0)</f>
        <v>-34.768772600517416</v>
      </c>
      <c r="Z18" s="73">
        <f t="shared" si="1"/>
        <v>90183770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-15341682</v>
      </c>
      <c r="E19" s="76">
        <f t="shared" si="2"/>
        <v>-15341682</v>
      </c>
      <c r="F19" s="76">
        <f t="shared" si="2"/>
        <v>2692603</v>
      </c>
      <c r="G19" s="76">
        <f t="shared" si="2"/>
        <v>-1407981</v>
      </c>
      <c r="H19" s="76">
        <f t="shared" si="2"/>
        <v>-1195860</v>
      </c>
      <c r="I19" s="76">
        <f t="shared" si="2"/>
        <v>88762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88762</v>
      </c>
      <c r="W19" s="76">
        <f>IF(E10=E18,0,W10-W18)</f>
        <v>-3835422</v>
      </c>
      <c r="X19" s="76">
        <f t="shared" si="2"/>
        <v>3924184</v>
      </c>
      <c r="Y19" s="77">
        <f>+IF(W19&lt;&gt;0,(X19/W19)*100,0)</f>
        <v>-102.31426945978825</v>
      </c>
      <c r="Z19" s="78">
        <f t="shared" si="2"/>
        <v>-15341682</v>
      </c>
    </row>
    <row r="20" spans="1:26" ht="13.5">
      <c r="A20" s="57" t="s">
        <v>44</v>
      </c>
      <c r="B20" s="18">
        <v>0</v>
      </c>
      <c r="C20" s="18">
        <v>0</v>
      </c>
      <c r="D20" s="58">
        <v>14127000</v>
      </c>
      <c r="E20" s="59">
        <v>14127000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3531750</v>
      </c>
      <c r="X20" s="59">
        <v>-3531750</v>
      </c>
      <c r="Y20" s="60">
        <v>-100</v>
      </c>
      <c r="Z20" s="61">
        <v>14127000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-1214682</v>
      </c>
      <c r="E22" s="87">
        <f t="shared" si="3"/>
        <v>-1214682</v>
      </c>
      <c r="F22" s="87">
        <f t="shared" si="3"/>
        <v>2692603</v>
      </c>
      <c r="G22" s="87">
        <f t="shared" si="3"/>
        <v>-1407981</v>
      </c>
      <c r="H22" s="87">
        <f t="shared" si="3"/>
        <v>-1195860</v>
      </c>
      <c r="I22" s="87">
        <f t="shared" si="3"/>
        <v>88762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88762</v>
      </c>
      <c r="W22" s="87">
        <f t="shared" si="3"/>
        <v>-303672</v>
      </c>
      <c r="X22" s="87">
        <f t="shared" si="3"/>
        <v>392434</v>
      </c>
      <c r="Y22" s="88">
        <f>+IF(W22&lt;&gt;0,(X22/W22)*100,0)</f>
        <v>-129.22956347638242</v>
      </c>
      <c r="Z22" s="89">
        <f t="shared" si="3"/>
        <v>-1214682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-1214682</v>
      </c>
      <c r="E24" s="76">
        <f t="shared" si="4"/>
        <v>-1214682</v>
      </c>
      <c r="F24" s="76">
        <f t="shared" si="4"/>
        <v>2692603</v>
      </c>
      <c r="G24" s="76">
        <f t="shared" si="4"/>
        <v>-1407981</v>
      </c>
      <c r="H24" s="76">
        <f t="shared" si="4"/>
        <v>-1195860</v>
      </c>
      <c r="I24" s="76">
        <f t="shared" si="4"/>
        <v>88762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88762</v>
      </c>
      <c r="W24" s="76">
        <f t="shared" si="4"/>
        <v>-303672</v>
      </c>
      <c r="X24" s="76">
        <f t="shared" si="4"/>
        <v>392434</v>
      </c>
      <c r="Y24" s="77">
        <f>+IF(W24&lt;&gt;0,(X24/W24)*100,0)</f>
        <v>-129.22956347638242</v>
      </c>
      <c r="Z24" s="78">
        <f t="shared" si="4"/>
        <v>-1214682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10927000</v>
      </c>
      <c r="E27" s="99">
        <v>10927000</v>
      </c>
      <c r="F27" s="99">
        <v>136</v>
      </c>
      <c r="G27" s="99">
        <v>0</v>
      </c>
      <c r="H27" s="99">
        <v>0</v>
      </c>
      <c r="I27" s="99">
        <v>136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136</v>
      </c>
      <c r="W27" s="99">
        <v>2731750</v>
      </c>
      <c r="X27" s="99">
        <v>-2731614</v>
      </c>
      <c r="Y27" s="100">
        <v>-100</v>
      </c>
      <c r="Z27" s="101">
        <v>10927000</v>
      </c>
    </row>
    <row r="28" spans="1:26" ht="13.5">
      <c r="A28" s="102" t="s">
        <v>44</v>
      </c>
      <c r="B28" s="18">
        <v>0</v>
      </c>
      <c r="C28" s="18">
        <v>0</v>
      </c>
      <c r="D28" s="58">
        <v>10927000</v>
      </c>
      <c r="E28" s="59">
        <v>10927000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2731750</v>
      </c>
      <c r="X28" s="59">
        <v>-2731750</v>
      </c>
      <c r="Y28" s="60">
        <v>-100</v>
      </c>
      <c r="Z28" s="61">
        <v>10927000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136</v>
      </c>
      <c r="G31" s="59">
        <v>0</v>
      </c>
      <c r="H31" s="59">
        <v>0</v>
      </c>
      <c r="I31" s="59">
        <v>136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136</v>
      </c>
      <c r="W31" s="59">
        <v>0</v>
      </c>
      <c r="X31" s="59">
        <v>136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10927000</v>
      </c>
      <c r="E32" s="99">
        <f t="shared" si="5"/>
        <v>10927000</v>
      </c>
      <c r="F32" s="99">
        <f t="shared" si="5"/>
        <v>136</v>
      </c>
      <c r="G32" s="99">
        <f t="shared" si="5"/>
        <v>0</v>
      </c>
      <c r="H32" s="99">
        <f t="shared" si="5"/>
        <v>0</v>
      </c>
      <c r="I32" s="99">
        <f t="shared" si="5"/>
        <v>136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136</v>
      </c>
      <c r="W32" s="99">
        <f t="shared" si="5"/>
        <v>2731750</v>
      </c>
      <c r="X32" s="99">
        <f t="shared" si="5"/>
        <v>-2731614</v>
      </c>
      <c r="Y32" s="100">
        <f>+IF(W32&lt;&gt;0,(X32/W32)*100,0)</f>
        <v>-99.99502150636039</v>
      </c>
      <c r="Z32" s="101">
        <f t="shared" si="5"/>
        <v>10927000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14737979</v>
      </c>
      <c r="E35" s="59">
        <v>14737979</v>
      </c>
      <c r="F35" s="59">
        <v>20947895</v>
      </c>
      <c r="G35" s="59">
        <v>17712187</v>
      </c>
      <c r="H35" s="59">
        <v>16031540</v>
      </c>
      <c r="I35" s="59">
        <v>16031540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16031540</v>
      </c>
      <c r="W35" s="59">
        <v>3684495</v>
      </c>
      <c r="X35" s="59">
        <v>12347045</v>
      </c>
      <c r="Y35" s="60">
        <v>335.11</v>
      </c>
      <c r="Z35" s="61">
        <v>14737979</v>
      </c>
    </row>
    <row r="36" spans="1:26" ht="13.5">
      <c r="A36" s="57" t="s">
        <v>53</v>
      </c>
      <c r="B36" s="18">
        <v>0</v>
      </c>
      <c r="C36" s="18">
        <v>0</v>
      </c>
      <c r="D36" s="58">
        <v>156669987</v>
      </c>
      <c r="E36" s="59">
        <v>156669987</v>
      </c>
      <c r="F36" s="59">
        <v>146314479</v>
      </c>
      <c r="G36" s="59">
        <v>149975082</v>
      </c>
      <c r="H36" s="59">
        <v>150093099</v>
      </c>
      <c r="I36" s="59">
        <v>150093099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150093099</v>
      </c>
      <c r="W36" s="59">
        <v>39167497</v>
      </c>
      <c r="X36" s="59">
        <v>110925602</v>
      </c>
      <c r="Y36" s="60">
        <v>283.21</v>
      </c>
      <c r="Z36" s="61">
        <v>156669987</v>
      </c>
    </row>
    <row r="37" spans="1:26" ht="13.5">
      <c r="A37" s="57" t="s">
        <v>54</v>
      </c>
      <c r="B37" s="18">
        <v>0</v>
      </c>
      <c r="C37" s="18">
        <v>0</v>
      </c>
      <c r="D37" s="58">
        <v>13648972</v>
      </c>
      <c r="E37" s="59">
        <v>13648972</v>
      </c>
      <c r="F37" s="59">
        <v>22334011</v>
      </c>
      <c r="G37" s="59">
        <v>25523568</v>
      </c>
      <c r="H37" s="59">
        <v>25700169</v>
      </c>
      <c r="I37" s="59">
        <v>25700169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25700169</v>
      </c>
      <c r="W37" s="59">
        <v>3412243</v>
      </c>
      <c r="X37" s="59">
        <v>22287926</v>
      </c>
      <c r="Y37" s="60">
        <v>653.18</v>
      </c>
      <c r="Z37" s="61">
        <v>13648972</v>
      </c>
    </row>
    <row r="38" spans="1:26" ht="13.5">
      <c r="A38" s="57" t="s">
        <v>55</v>
      </c>
      <c r="B38" s="18">
        <v>0</v>
      </c>
      <c r="C38" s="18">
        <v>0</v>
      </c>
      <c r="D38" s="58">
        <v>8293535</v>
      </c>
      <c r="E38" s="59">
        <v>8293535</v>
      </c>
      <c r="F38" s="59">
        <v>8673710</v>
      </c>
      <c r="G38" s="59">
        <v>9095637</v>
      </c>
      <c r="H38" s="59">
        <v>9095637</v>
      </c>
      <c r="I38" s="59">
        <v>9095637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9095637</v>
      </c>
      <c r="W38" s="59">
        <v>2073384</v>
      </c>
      <c r="X38" s="59">
        <v>7022253</v>
      </c>
      <c r="Y38" s="60">
        <v>338.69</v>
      </c>
      <c r="Z38" s="61">
        <v>8293535</v>
      </c>
    </row>
    <row r="39" spans="1:26" ht="13.5">
      <c r="A39" s="57" t="s">
        <v>56</v>
      </c>
      <c r="B39" s="18">
        <v>0</v>
      </c>
      <c r="C39" s="18">
        <v>0</v>
      </c>
      <c r="D39" s="58">
        <v>149465459</v>
      </c>
      <c r="E39" s="59">
        <v>149465459</v>
      </c>
      <c r="F39" s="59">
        <v>136254653</v>
      </c>
      <c r="G39" s="59">
        <v>133068064</v>
      </c>
      <c r="H39" s="59">
        <v>131328833</v>
      </c>
      <c r="I39" s="59">
        <v>131328833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131328833</v>
      </c>
      <c r="W39" s="59">
        <v>37366365</v>
      </c>
      <c r="X39" s="59">
        <v>93962468</v>
      </c>
      <c r="Y39" s="60">
        <v>251.46</v>
      </c>
      <c r="Z39" s="61">
        <v>149465459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7620987</v>
      </c>
      <c r="E42" s="59">
        <v>7620987</v>
      </c>
      <c r="F42" s="59">
        <v>2692603</v>
      </c>
      <c r="G42" s="59">
        <v>0</v>
      </c>
      <c r="H42" s="59">
        <v>0</v>
      </c>
      <c r="I42" s="59">
        <v>2692603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2692603</v>
      </c>
      <c r="W42" s="59">
        <v>4145228</v>
      </c>
      <c r="X42" s="59">
        <v>-1452625</v>
      </c>
      <c r="Y42" s="60">
        <v>-35.04</v>
      </c>
      <c r="Z42" s="61">
        <v>7620987</v>
      </c>
    </row>
    <row r="43" spans="1:26" ht="13.5">
      <c r="A43" s="57" t="s">
        <v>59</v>
      </c>
      <c r="B43" s="18">
        <v>0</v>
      </c>
      <c r="C43" s="18">
        <v>0</v>
      </c>
      <c r="D43" s="58">
        <v>-10783720</v>
      </c>
      <c r="E43" s="59">
        <v>-10783720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-1325000</v>
      </c>
      <c r="X43" s="59">
        <v>1325000</v>
      </c>
      <c r="Y43" s="60">
        <v>-100</v>
      </c>
      <c r="Z43" s="61">
        <v>-10783720</v>
      </c>
    </row>
    <row r="44" spans="1:26" ht="13.5">
      <c r="A44" s="57" t="s">
        <v>60</v>
      </c>
      <c r="B44" s="18">
        <v>0</v>
      </c>
      <c r="C44" s="18">
        <v>0</v>
      </c>
      <c r="D44" s="58">
        <v>-405864</v>
      </c>
      <c r="E44" s="59">
        <v>-405864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-101466</v>
      </c>
      <c r="X44" s="59">
        <v>101466</v>
      </c>
      <c r="Y44" s="60">
        <v>-100</v>
      </c>
      <c r="Z44" s="61">
        <v>-405864</v>
      </c>
    </row>
    <row r="45" spans="1:26" ht="13.5">
      <c r="A45" s="69" t="s">
        <v>61</v>
      </c>
      <c r="B45" s="21">
        <v>0</v>
      </c>
      <c r="C45" s="21">
        <v>0</v>
      </c>
      <c r="D45" s="98">
        <v>2331403</v>
      </c>
      <c r="E45" s="99">
        <v>2331403</v>
      </c>
      <c r="F45" s="99">
        <v>2692603</v>
      </c>
      <c r="G45" s="99">
        <v>0</v>
      </c>
      <c r="H45" s="99">
        <v>0</v>
      </c>
      <c r="I45" s="99">
        <v>2692603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2692603</v>
      </c>
      <c r="W45" s="99">
        <v>8618762</v>
      </c>
      <c r="X45" s="99">
        <v>-5926159</v>
      </c>
      <c r="Y45" s="100">
        <v>-68.76</v>
      </c>
      <c r="Z45" s="101">
        <v>2331403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1323553</v>
      </c>
      <c r="C49" s="51">
        <v>0</v>
      </c>
      <c r="D49" s="128">
        <v>1157424</v>
      </c>
      <c r="E49" s="53">
        <v>2582002</v>
      </c>
      <c r="F49" s="53">
        <v>0</v>
      </c>
      <c r="G49" s="53">
        <v>0</v>
      </c>
      <c r="H49" s="53">
        <v>0</v>
      </c>
      <c r="I49" s="53">
        <v>34470974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39533953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2229607</v>
      </c>
      <c r="C51" s="51">
        <v>0</v>
      </c>
      <c r="D51" s="128">
        <v>406767</v>
      </c>
      <c r="E51" s="53">
        <v>42666</v>
      </c>
      <c r="F51" s="53">
        <v>0</v>
      </c>
      <c r="G51" s="53">
        <v>0</v>
      </c>
      <c r="H51" s="53">
        <v>0</v>
      </c>
      <c r="I51" s="53">
        <v>3325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47692</v>
      </c>
      <c r="W51" s="53">
        <v>0</v>
      </c>
      <c r="X51" s="53">
        <v>0</v>
      </c>
      <c r="Y51" s="53">
        <v>0</v>
      </c>
      <c r="Z51" s="129">
        <v>2730057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92.8831463567898</v>
      </c>
      <c r="E58" s="7">
        <f t="shared" si="6"/>
        <v>92.8831463567898</v>
      </c>
      <c r="F58" s="7">
        <f t="shared" si="6"/>
        <v>144.62938796000677</v>
      </c>
      <c r="G58" s="7">
        <f t="shared" si="6"/>
        <v>0</v>
      </c>
      <c r="H58" s="7">
        <f t="shared" si="6"/>
        <v>0</v>
      </c>
      <c r="I58" s="7">
        <f t="shared" si="6"/>
        <v>32.79011374161796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32.79011374161796</v>
      </c>
      <c r="W58" s="7">
        <f t="shared" si="6"/>
        <v>77.7208503721806</v>
      </c>
      <c r="X58" s="7">
        <f t="shared" si="6"/>
        <v>0</v>
      </c>
      <c r="Y58" s="7">
        <f t="shared" si="6"/>
        <v>0</v>
      </c>
      <c r="Z58" s="8">
        <f t="shared" si="6"/>
        <v>92.8831463567898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91.9968387850044</v>
      </c>
      <c r="E59" s="10">
        <f t="shared" si="7"/>
        <v>91.9968387850044</v>
      </c>
      <c r="F59" s="10">
        <f t="shared" si="7"/>
        <v>100</v>
      </c>
      <c r="G59" s="10">
        <f t="shared" si="7"/>
        <v>0</v>
      </c>
      <c r="H59" s="10">
        <f t="shared" si="7"/>
        <v>0</v>
      </c>
      <c r="I59" s="10">
        <f t="shared" si="7"/>
        <v>16.28626415881837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16.28626415881837</v>
      </c>
      <c r="W59" s="10">
        <f t="shared" si="7"/>
        <v>23.40822659149464</v>
      </c>
      <c r="X59" s="10">
        <f t="shared" si="7"/>
        <v>0</v>
      </c>
      <c r="Y59" s="10">
        <f t="shared" si="7"/>
        <v>0</v>
      </c>
      <c r="Z59" s="11">
        <f t="shared" si="7"/>
        <v>91.9968387850044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92.50620820532917</v>
      </c>
      <c r="E60" s="13">
        <f t="shared" si="7"/>
        <v>92.50620820532917</v>
      </c>
      <c r="F60" s="13">
        <f t="shared" si="7"/>
        <v>174.93144520001985</v>
      </c>
      <c r="G60" s="13">
        <f t="shared" si="7"/>
        <v>0</v>
      </c>
      <c r="H60" s="13">
        <f t="shared" si="7"/>
        <v>0</v>
      </c>
      <c r="I60" s="13">
        <f t="shared" si="7"/>
        <v>40.84210685659358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40.84210685659358</v>
      </c>
      <c r="W60" s="13">
        <f t="shared" si="7"/>
        <v>92.50791295329151</v>
      </c>
      <c r="X60" s="13">
        <f t="shared" si="7"/>
        <v>0</v>
      </c>
      <c r="Y60" s="13">
        <f t="shared" si="7"/>
        <v>0</v>
      </c>
      <c r="Z60" s="14">
        <f t="shared" si="7"/>
        <v>92.50620820532917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93.0023310383818</v>
      </c>
      <c r="E61" s="13">
        <f t="shared" si="7"/>
        <v>93.0023310383818</v>
      </c>
      <c r="F61" s="13">
        <f t="shared" si="7"/>
        <v>100</v>
      </c>
      <c r="G61" s="13">
        <f t="shared" si="7"/>
        <v>0</v>
      </c>
      <c r="H61" s="13">
        <f t="shared" si="7"/>
        <v>0</v>
      </c>
      <c r="I61" s="13">
        <f t="shared" si="7"/>
        <v>24.780096320138803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24.780096320138803</v>
      </c>
      <c r="W61" s="13">
        <f t="shared" si="7"/>
        <v>93.00232215965049</v>
      </c>
      <c r="X61" s="13">
        <f t="shared" si="7"/>
        <v>0</v>
      </c>
      <c r="Y61" s="13">
        <f t="shared" si="7"/>
        <v>0</v>
      </c>
      <c r="Z61" s="14">
        <f t="shared" si="7"/>
        <v>93.0023310383818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92.00314339161704</v>
      </c>
      <c r="E62" s="13">
        <f t="shared" si="7"/>
        <v>92.00314339161704</v>
      </c>
      <c r="F62" s="13">
        <f t="shared" si="7"/>
        <v>100</v>
      </c>
      <c r="G62" s="13">
        <f t="shared" si="7"/>
        <v>0</v>
      </c>
      <c r="H62" s="13">
        <f t="shared" si="7"/>
        <v>0</v>
      </c>
      <c r="I62" s="13">
        <f t="shared" si="7"/>
        <v>25.468176695392803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25.468176695392803</v>
      </c>
      <c r="W62" s="13">
        <f t="shared" si="7"/>
        <v>92.00314339161704</v>
      </c>
      <c r="X62" s="13">
        <f t="shared" si="7"/>
        <v>0</v>
      </c>
      <c r="Y62" s="13">
        <f t="shared" si="7"/>
        <v>0</v>
      </c>
      <c r="Z62" s="14">
        <f t="shared" si="7"/>
        <v>92.00314339161704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91.99986035423476</v>
      </c>
      <c r="E63" s="13">
        <f t="shared" si="7"/>
        <v>91.99986035423476</v>
      </c>
      <c r="F63" s="13">
        <f t="shared" si="7"/>
        <v>100</v>
      </c>
      <c r="G63" s="13">
        <f t="shared" si="7"/>
        <v>0</v>
      </c>
      <c r="H63" s="13">
        <f t="shared" si="7"/>
        <v>0</v>
      </c>
      <c r="I63" s="13">
        <f t="shared" si="7"/>
        <v>17.496273031727792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17.496273031727792</v>
      </c>
      <c r="W63" s="13">
        <f t="shared" si="7"/>
        <v>92.01173555631512</v>
      </c>
      <c r="X63" s="13">
        <f t="shared" si="7"/>
        <v>0</v>
      </c>
      <c r="Y63" s="13">
        <f t="shared" si="7"/>
        <v>0</v>
      </c>
      <c r="Z63" s="14">
        <f t="shared" si="7"/>
        <v>91.99986035423476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92.01375929307093</v>
      </c>
      <c r="E64" s="13">
        <f t="shared" si="7"/>
        <v>92.01375929307093</v>
      </c>
      <c r="F64" s="13">
        <f t="shared" si="7"/>
        <v>100</v>
      </c>
      <c r="G64" s="13">
        <f t="shared" si="7"/>
        <v>0</v>
      </c>
      <c r="H64" s="13">
        <f t="shared" si="7"/>
        <v>0</v>
      </c>
      <c r="I64" s="13">
        <f t="shared" si="7"/>
        <v>23.200728372762384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23.200728372762384</v>
      </c>
      <c r="W64" s="13">
        <f t="shared" si="7"/>
        <v>92.01372491586316</v>
      </c>
      <c r="X64" s="13">
        <f t="shared" si="7"/>
        <v>0</v>
      </c>
      <c r="Y64" s="13">
        <f t="shared" si="7"/>
        <v>0</v>
      </c>
      <c r="Z64" s="14">
        <f t="shared" si="7"/>
        <v>92.01375929307093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31.124927367809413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31.124927367809413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121</v>
      </c>
      <c r="B67" s="23"/>
      <c r="C67" s="23"/>
      <c r="D67" s="24">
        <v>29206783</v>
      </c>
      <c r="E67" s="25">
        <v>29206783</v>
      </c>
      <c r="F67" s="25">
        <v>880449</v>
      </c>
      <c r="G67" s="25">
        <v>1435785</v>
      </c>
      <c r="H67" s="25">
        <v>1567217</v>
      </c>
      <c r="I67" s="25">
        <v>3883451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3883451</v>
      </c>
      <c r="W67" s="25">
        <v>7301697</v>
      </c>
      <c r="X67" s="25"/>
      <c r="Y67" s="24"/>
      <c r="Z67" s="26">
        <v>29206783</v>
      </c>
    </row>
    <row r="68" spans="1:26" ht="13.5" hidden="1">
      <c r="A68" s="36" t="s">
        <v>31</v>
      </c>
      <c r="B68" s="18"/>
      <c r="C68" s="18"/>
      <c r="D68" s="19">
        <v>6457011</v>
      </c>
      <c r="E68" s="20">
        <v>6457011</v>
      </c>
      <c r="F68" s="20">
        <v>168570</v>
      </c>
      <c r="G68" s="20">
        <v>499616</v>
      </c>
      <c r="H68" s="20">
        <v>366858</v>
      </c>
      <c r="I68" s="20">
        <v>1035044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1035044</v>
      </c>
      <c r="W68" s="20">
        <v>1614253</v>
      </c>
      <c r="X68" s="20"/>
      <c r="Y68" s="19"/>
      <c r="Z68" s="22">
        <v>6457011</v>
      </c>
    </row>
    <row r="69" spans="1:26" ht="13.5" hidden="1">
      <c r="A69" s="37" t="s">
        <v>32</v>
      </c>
      <c r="B69" s="18"/>
      <c r="C69" s="18"/>
      <c r="D69" s="19">
        <v>20841772</v>
      </c>
      <c r="E69" s="20">
        <v>20841772</v>
      </c>
      <c r="F69" s="20">
        <v>524398</v>
      </c>
      <c r="G69" s="20">
        <v>730330</v>
      </c>
      <c r="H69" s="20">
        <v>991329</v>
      </c>
      <c r="I69" s="20">
        <v>2246057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2246057</v>
      </c>
      <c r="W69" s="20">
        <v>5210444</v>
      </c>
      <c r="X69" s="20"/>
      <c r="Y69" s="19"/>
      <c r="Z69" s="22">
        <v>20841772</v>
      </c>
    </row>
    <row r="70" spans="1:26" ht="13.5" hidden="1">
      <c r="A70" s="38" t="s">
        <v>115</v>
      </c>
      <c r="B70" s="18"/>
      <c r="C70" s="18"/>
      <c r="D70" s="19">
        <v>10474731</v>
      </c>
      <c r="E70" s="20">
        <v>10474731</v>
      </c>
      <c r="F70" s="20">
        <v>266221</v>
      </c>
      <c r="G70" s="20">
        <v>303000</v>
      </c>
      <c r="H70" s="20">
        <v>505113</v>
      </c>
      <c r="I70" s="20">
        <v>1074334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1074334</v>
      </c>
      <c r="W70" s="20">
        <v>2618683</v>
      </c>
      <c r="X70" s="20"/>
      <c r="Y70" s="19"/>
      <c r="Z70" s="22">
        <v>10474731</v>
      </c>
    </row>
    <row r="71" spans="1:26" ht="13.5" hidden="1">
      <c r="A71" s="38" t="s">
        <v>116</v>
      </c>
      <c r="B71" s="18"/>
      <c r="C71" s="18"/>
      <c r="D71" s="19">
        <v>4682840</v>
      </c>
      <c r="E71" s="20">
        <v>4682840</v>
      </c>
      <c r="F71" s="20">
        <v>120221</v>
      </c>
      <c r="G71" s="20">
        <v>182944</v>
      </c>
      <c r="H71" s="20">
        <v>168879</v>
      </c>
      <c r="I71" s="20">
        <v>472044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472044</v>
      </c>
      <c r="W71" s="20">
        <v>1170710</v>
      </c>
      <c r="X71" s="20"/>
      <c r="Y71" s="19"/>
      <c r="Z71" s="22">
        <v>4682840</v>
      </c>
    </row>
    <row r="72" spans="1:26" ht="13.5" hidden="1">
      <c r="A72" s="38" t="s">
        <v>117</v>
      </c>
      <c r="B72" s="18"/>
      <c r="C72" s="18"/>
      <c r="D72" s="19">
        <v>3007610</v>
      </c>
      <c r="E72" s="20">
        <v>3007610</v>
      </c>
      <c r="F72" s="20">
        <v>74760</v>
      </c>
      <c r="G72" s="20">
        <v>144341</v>
      </c>
      <c r="H72" s="20">
        <v>208190</v>
      </c>
      <c r="I72" s="20">
        <v>427291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427291</v>
      </c>
      <c r="W72" s="20">
        <v>751903</v>
      </c>
      <c r="X72" s="20"/>
      <c r="Y72" s="19"/>
      <c r="Z72" s="22">
        <v>3007610</v>
      </c>
    </row>
    <row r="73" spans="1:26" ht="13.5" hidden="1">
      <c r="A73" s="38" t="s">
        <v>118</v>
      </c>
      <c r="B73" s="18"/>
      <c r="C73" s="18"/>
      <c r="D73" s="19">
        <v>2676591</v>
      </c>
      <c r="E73" s="20">
        <v>2676591</v>
      </c>
      <c r="F73" s="20">
        <v>63196</v>
      </c>
      <c r="G73" s="20">
        <v>100045</v>
      </c>
      <c r="H73" s="20">
        <v>109147</v>
      </c>
      <c r="I73" s="20">
        <v>272388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272388</v>
      </c>
      <c r="W73" s="20">
        <v>669148</v>
      </c>
      <c r="X73" s="20"/>
      <c r="Y73" s="19"/>
      <c r="Z73" s="22">
        <v>2676591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1908000</v>
      </c>
      <c r="E75" s="29">
        <v>1908000</v>
      </c>
      <c r="F75" s="29">
        <v>187481</v>
      </c>
      <c r="G75" s="29">
        <v>205839</v>
      </c>
      <c r="H75" s="29">
        <v>209030</v>
      </c>
      <c r="I75" s="29">
        <v>602350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602350</v>
      </c>
      <c r="W75" s="29">
        <v>477000</v>
      </c>
      <c r="X75" s="29"/>
      <c r="Y75" s="28"/>
      <c r="Z75" s="30">
        <v>1908000</v>
      </c>
    </row>
    <row r="76" spans="1:26" ht="13.5" hidden="1">
      <c r="A76" s="41" t="s">
        <v>122</v>
      </c>
      <c r="B76" s="31"/>
      <c r="C76" s="31"/>
      <c r="D76" s="32">
        <v>27128179</v>
      </c>
      <c r="E76" s="33">
        <v>27128179</v>
      </c>
      <c r="F76" s="33">
        <v>1273388</v>
      </c>
      <c r="G76" s="33"/>
      <c r="H76" s="33"/>
      <c r="I76" s="33">
        <v>1273388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1273388</v>
      </c>
      <c r="W76" s="33">
        <v>5674941</v>
      </c>
      <c r="X76" s="33"/>
      <c r="Y76" s="32"/>
      <c r="Z76" s="34">
        <v>27128179</v>
      </c>
    </row>
    <row r="77" spans="1:26" ht="13.5" hidden="1">
      <c r="A77" s="36" t="s">
        <v>31</v>
      </c>
      <c r="B77" s="18"/>
      <c r="C77" s="18"/>
      <c r="D77" s="19">
        <v>5940246</v>
      </c>
      <c r="E77" s="20">
        <v>5940246</v>
      </c>
      <c r="F77" s="20">
        <v>168570</v>
      </c>
      <c r="G77" s="20"/>
      <c r="H77" s="20"/>
      <c r="I77" s="20">
        <v>168570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168570</v>
      </c>
      <c r="W77" s="20">
        <v>377868</v>
      </c>
      <c r="X77" s="20"/>
      <c r="Y77" s="19"/>
      <c r="Z77" s="22">
        <v>5940246</v>
      </c>
    </row>
    <row r="78" spans="1:26" ht="13.5" hidden="1">
      <c r="A78" s="37" t="s">
        <v>32</v>
      </c>
      <c r="B78" s="18"/>
      <c r="C78" s="18"/>
      <c r="D78" s="19">
        <v>19279933</v>
      </c>
      <c r="E78" s="20">
        <v>19279933</v>
      </c>
      <c r="F78" s="20">
        <v>917337</v>
      </c>
      <c r="G78" s="20"/>
      <c r="H78" s="20"/>
      <c r="I78" s="20">
        <v>917337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917337</v>
      </c>
      <c r="W78" s="20">
        <v>4820073</v>
      </c>
      <c r="X78" s="20"/>
      <c r="Y78" s="19"/>
      <c r="Z78" s="22">
        <v>19279933</v>
      </c>
    </row>
    <row r="79" spans="1:26" ht="13.5" hidden="1">
      <c r="A79" s="38" t="s">
        <v>115</v>
      </c>
      <c r="B79" s="18"/>
      <c r="C79" s="18"/>
      <c r="D79" s="19">
        <v>9741744</v>
      </c>
      <c r="E79" s="20">
        <v>9741744</v>
      </c>
      <c r="F79" s="20">
        <v>266221</v>
      </c>
      <c r="G79" s="20"/>
      <c r="H79" s="20"/>
      <c r="I79" s="20">
        <v>266221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266221</v>
      </c>
      <c r="W79" s="20">
        <v>2435436</v>
      </c>
      <c r="X79" s="20"/>
      <c r="Y79" s="19"/>
      <c r="Z79" s="22">
        <v>9741744</v>
      </c>
    </row>
    <row r="80" spans="1:26" ht="13.5" hidden="1">
      <c r="A80" s="38" t="s">
        <v>116</v>
      </c>
      <c r="B80" s="18"/>
      <c r="C80" s="18"/>
      <c r="D80" s="19">
        <v>4308360</v>
      </c>
      <c r="E80" s="20">
        <v>4308360</v>
      </c>
      <c r="F80" s="20">
        <v>120221</v>
      </c>
      <c r="G80" s="20"/>
      <c r="H80" s="20"/>
      <c r="I80" s="20">
        <v>120221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120221</v>
      </c>
      <c r="W80" s="20">
        <v>1077090</v>
      </c>
      <c r="X80" s="20"/>
      <c r="Y80" s="19"/>
      <c r="Z80" s="22">
        <v>4308360</v>
      </c>
    </row>
    <row r="81" spans="1:26" ht="13.5" hidden="1">
      <c r="A81" s="38" t="s">
        <v>117</v>
      </c>
      <c r="B81" s="18"/>
      <c r="C81" s="18"/>
      <c r="D81" s="19">
        <v>2766997</v>
      </c>
      <c r="E81" s="20">
        <v>2766997</v>
      </c>
      <c r="F81" s="20">
        <v>74760</v>
      </c>
      <c r="G81" s="20"/>
      <c r="H81" s="20"/>
      <c r="I81" s="20">
        <v>74760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74760</v>
      </c>
      <c r="W81" s="20">
        <v>691839</v>
      </c>
      <c r="X81" s="20"/>
      <c r="Y81" s="19"/>
      <c r="Z81" s="22">
        <v>2766997</v>
      </c>
    </row>
    <row r="82" spans="1:26" ht="13.5" hidden="1">
      <c r="A82" s="38" t="s">
        <v>118</v>
      </c>
      <c r="B82" s="18"/>
      <c r="C82" s="18"/>
      <c r="D82" s="19">
        <v>2462832</v>
      </c>
      <c r="E82" s="20">
        <v>2462832</v>
      </c>
      <c r="F82" s="20">
        <v>63196</v>
      </c>
      <c r="G82" s="20"/>
      <c r="H82" s="20"/>
      <c r="I82" s="20">
        <v>63196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63196</v>
      </c>
      <c r="W82" s="20">
        <v>615708</v>
      </c>
      <c r="X82" s="20"/>
      <c r="Y82" s="19"/>
      <c r="Z82" s="22">
        <v>2462832</v>
      </c>
    </row>
    <row r="83" spans="1:26" ht="13.5" hidden="1">
      <c r="A83" s="38" t="s">
        <v>119</v>
      </c>
      <c r="B83" s="18"/>
      <c r="C83" s="18"/>
      <c r="D83" s="19"/>
      <c r="E83" s="20"/>
      <c r="F83" s="20">
        <v>392939</v>
      </c>
      <c r="G83" s="20"/>
      <c r="H83" s="20"/>
      <c r="I83" s="20">
        <v>392939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392939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1908000</v>
      </c>
      <c r="E84" s="29">
        <v>1908000</v>
      </c>
      <c r="F84" s="29">
        <v>187481</v>
      </c>
      <c r="G84" s="29"/>
      <c r="H84" s="29"/>
      <c r="I84" s="29">
        <v>187481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187481</v>
      </c>
      <c r="W84" s="29">
        <v>477000</v>
      </c>
      <c r="X84" s="29"/>
      <c r="Y84" s="28"/>
      <c r="Z84" s="30">
        <v>1908000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4899749</v>
      </c>
      <c r="C5" s="18">
        <v>0</v>
      </c>
      <c r="D5" s="58">
        <v>4604640</v>
      </c>
      <c r="E5" s="59">
        <v>4604640</v>
      </c>
      <c r="F5" s="59">
        <v>1068638</v>
      </c>
      <c r="G5" s="59">
        <v>333432</v>
      </c>
      <c r="H5" s="59">
        <v>717733</v>
      </c>
      <c r="I5" s="59">
        <v>2119803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2119803</v>
      </c>
      <c r="W5" s="59">
        <v>1151160</v>
      </c>
      <c r="X5" s="59">
        <v>968643</v>
      </c>
      <c r="Y5" s="60">
        <v>84.14</v>
      </c>
      <c r="Z5" s="61">
        <v>4604640</v>
      </c>
    </row>
    <row r="6" spans="1:26" ht="13.5">
      <c r="A6" s="57" t="s">
        <v>32</v>
      </c>
      <c r="B6" s="18">
        <v>40208602</v>
      </c>
      <c r="C6" s="18">
        <v>0</v>
      </c>
      <c r="D6" s="58">
        <v>42242483</v>
      </c>
      <c r="E6" s="59">
        <v>42242483</v>
      </c>
      <c r="F6" s="59">
        <v>3846795</v>
      </c>
      <c r="G6" s="59">
        <v>4030785</v>
      </c>
      <c r="H6" s="59">
        <v>4014000</v>
      </c>
      <c r="I6" s="59">
        <v>11891580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11891580</v>
      </c>
      <c r="W6" s="59">
        <v>10560621</v>
      </c>
      <c r="X6" s="59">
        <v>1330959</v>
      </c>
      <c r="Y6" s="60">
        <v>12.6</v>
      </c>
      <c r="Z6" s="61">
        <v>42242483</v>
      </c>
    </row>
    <row r="7" spans="1:26" ht="13.5">
      <c r="A7" s="57" t="s">
        <v>33</v>
      </c>
      <c r="B7" s="18">
        <v>914267</v>
      </c>
      <c r="C7" s="18">
        <v>0</v>
      </c>
      <c r="D7" s="58">
        <v>21500</v>
      </c>
      <c r="E7" s="59">
        <v>21500</v>
      </c>
      <c r="F7" s="59">
        <v>2355</v>
      </c>
      <c r="G7" s="59">
        <v>50679</v>
      </c>
      <c r="H7" s="59">
        <v>48845</v>
      </c>
      <c r="I7" s="59">
        <v>101879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101879</v>
      </c>
      <c r="W7" s="59">
        <v>5375</v>
      </c>
      <c r="X7" s="59">
        <v>96504</v>
      </c>
      <c r="Y7" s="60">
        <v>1795.42</v>
      </c>
      <c r="Z7" s="61">
        <v>21500</v>
      </c>
    </row>
    <row r="8" spans="1:26" ht="13.5">
      <c r="A8" s="57" t="s">
        <v>34</v>
      </c>
      <c r="B8" s="18">
        <v>45251951</v>
      </c>
      <c r="C8" s="18">
        <v>0</v>
      </c>
      <c r="D8" s="58">
        <v>35116500</v>
      </c>
      <c r="E8" s="59">
        <v>35116500</v>
      </c>
      <c r="F8" s="59">
        <v>15112500</v>
      </c>
      <c r="G8" s="59">
        <v>890000</v>
      </c>
      <c r="H8" s="59">
        <v>0</v>
      </c>
      <c r="I8" s="59">
        <v>16002500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16002500</v>
      </c>
      <c r="W8" s="59">
        <v>8779125</v>
      </c>
      <c r="X8" s="59">
        <v>7223375</v>
      </c>
      <c r="Y8" s="60">
        <v>82.28</v>
      </c>
      <c r="Z8" s="61">
        <v>35116500</v>
      </c>
    </row>
    <row r="9" spans="1:26" ht="13.5">
      <c r="A9" s="57" t="s">
        <v>35</v>
      </c>
      <c r="B9" s="18">
        <v>14159126</v>
      </c>
      <c r="C9" s="18">
        <v>0</v>
      </c>
      <c r="D9" s="58">
        <v>6394622</v>
      </c>
      <c r="E9" s="59">
        <v>6394622</v>
      </c>
      <c r="F9" s="59">
        <v>407038</v>
      </c>
      <c r="G9" s="59">
        <v>316964</v>
      </c>
      <c r="H9" s="59">
        <v>241622</v>
      </c>
      <c r="I9" s="59">
        <v>965624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965624</v>
      </c>
      <c r="W9" s="59">
        <v>1598656</v>
      </c>
      <c r="X9" s="59">
        <v>-633032</v>
      </c>
      <c r="Y9" s="60">
        <v>-39.6</v>
      </c>
      <c r="Z9" s="61">
        <v>6394622</v>
      </c>
    </row>
    <row r="10" spans="1:26" ht="25.5">
      <c r="A10" s="62" t="s">
        <v>107</v>
      </c>
      <c r="B10" s="63">
        <f>SUM(B5:B9)</f>
        <v>105433695</v>
      </c>
      <c r="C10" s="63">
        <f>SUM(C5:C9)</f>
        <v>0</v>
      </c>
      <c r="D10" s="64">
        <f aca="true" t="shared" si="0" ref="D10:Z10">SUM(D5:D9)</f>
        <v>88379745</v>
      </c>
      <c r="E10" s="65">
        <f t="shared" si="0"/>
        <v>88379745</v>
      </c>
      <c r="F10" s="65">
        <f t="shared" si="0"/>
        <v>20437326</v>
      </c>
      <c r="G10" s="65">
        <f t="shared" si="0"/>
        <v>5621860</v>
      </c>
      <c r="H10" s="65">
        <f t="shared" si="0"/>
        <v>5022200</v>
      </c>
      <c r="I10" s="65">
        <f t="shared" si="0"/>
        <v>31081386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31081386</v>
      </c>
      <c r="W10" s="65">
        <f t="shared" si="0"/>
        <v>22094937</v>
      </c>
      <c r="X10" s="65">
        <f t="shared" si="0"/>
        <v>8986449</v>
      </c>
      <c r="Y10" s="66">
        <f>+IF(W10&lt;&gt;0,(X10/W10)*100,0)</f>
        <v>40.67198290721535</v>
      </c>
      <c r="Z10" s="67">
        <f t="shared" si="0"/>
        <v>88379745</v>
      </c>
    </row>
    <row r="11" spans="1:26" ht="13.5">
      <c r="A11" s="57" t="s">
        <v>36</v>
      </c>
      <c r="B11" s="18">
        <v>30037667</v>
      </c>
      <c r="C11" s="18">
        <v>0</v>
      </c>
      <c r="D11" s="58">
        <v>34620071</v>
      </c>
      <c r="E11" s="59">
        <v>34620071</v>
      </c>
      <c r="F11" s="59">
        <v>2522681</v>
      </c>
      <c r="G11" s="59">
        <v>2619731</v>
      </c>
      <c r="H11" s="59">
        <v>2550159</v>
      </c>
      <c r="I11" s="59">
        <v>7692571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7692571</v>
      </c>
      <c r="W11" s="59">
        <v>8655018</v>
      </c>
      <c r="X11" s="59">
        <v>-962447</v>
      </c>
      <c r="Y11" s="60">
        <v>-11.12</v>
      </c>
      <c r="Z11" s="61">
        <v>34620071</v>
      </c>
    </row>
    <row r="12" spans="1:26" ht="13.5">
      <c r="A12" s="57" t="s">
        <v>37</v>
      </c>
      <c r="B12" s="18">
        <v>2488286</v>
      </c>
      <c r="C12" s="18">
        <v>0</v>
      </c>
      <c r="D12" s="58">
        <v>2804304</v>
      </c>
      <c r="E12" s="59">
        <v>2804304</v>
      </c>
      <c r="F12" s="59">
        <v>212759</v>
      </c>
      <c r="G12" s="59">
        <v>206234</v>
      </c>
      <c r="H12" s="59">
        <v>221219</v>
      </c>
      <c r="I12" s="59">
        <v>640212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640212</v>
      </c>
      <c r="W12" s="59">
        <v>701076</v>
      </c>
      <c r="X12" s="59">
        <v>-60864</v>
      </c>
      <c r="Y12" s="60">
        <v>-8.68</v>
      </c>
      <c r="Z12" s="61">
        <v>2804304</v>
      </c>
    </row>
    <row r="13" spans="1:26" ht="13.5">
      <c r="A13" s="57" t="s">
        <v>108</v>
      </c>
      <c r="B13" s="18">
        <v>28036734</v>
      </c>
      <c r="C13" s="18">
        <v>0</v>
      </c>
      <c r="D13" s="58">
        <v>27587169</v>
      </c>
      <c r="E13" s="59">
        <v>27587169</v>
      </c>
      <c r="F13" s="59">
        <v>0</v>
      </c>
      <c r="G13" s="59">
        <v>0</v>
      </c>
      <c r="H13" s="59">
        <v>6041794</v>
      </c>
      <c r="I13" s="59">
        <v>6041794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6041794</v>
      </c>
      <c r="W13" s="59">
        <v>6896792</v>
      </c>
      <c r="X13" s="59">
        <v>-854998</v>
      </c>
      <c r="Y13" s="60">
        <v>-12.4</v>
      </c>
      <c r="Z13" s="61">
        <v>27587169</v>
      </c>
    </row>
    <row r="14" spans="1:26" ht="13.5">
      <c r="A14" s="57" t="s">
        <v>38</v>
      </c>
      <c r="B14" s="18">
        <v>126523</v>
      </c>
      <c r="C14" s="18">
        <v>0</v>
      </c>
      <c r="D14" s="58">
        <v>364322</v>
      </c>
      <c r="E14" s="59">
        <v>364322</v>
      </c>
      <c r="F14" s="59">
        <v>18018</v>
      </c>
      <c r="G14" s="59">
        <v>67677</v>
      </c>
      <c r="H14" s="59">
        <v>33460</v>
      </c>
      <c r="I14" s="59">
        <v>119155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119155</v>
      </c>
      <c r="W14" s="59">
        <v>91081</v>
      </c>
      <c r="X14" s="59">
        <v>28074</v>
      </c>
      <c r="Y14" s="60">
        <v>30.82</v>
      </c>
      <c r="Z14" s="61">
        <v>364322</v>
      </c>
    </row>
    <row r="15" spans="1:26" ht="13.5">
      <c r="A15" s="57" t="s">
        <v>39</v>
      </c>
      <c r="B15" s="18">
        <v>15755503</v>
      </c>
      <c r="C15" s="18">
        <v>0</v>
      </c>
      <c r="D15" s="58">
        <v>16726000</v>
      </c>
      <c r="E15" s="59">
        <v>16726000</v>
      </c>
      <c r="F15" s="59">
        <v>26164</v>
      </c>
      <c r="G15" s="59">
        <v>2640956</v>
      </c>
      <c r="H15" s="59">
        <v>1968359</v>
      </c>
      <c r="I15" s="59">
        <v>4635479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4635479</v>
      </c>
      <c r="W15" s="59">
        <v>4181500</v>
      </c>
      <c r="X15" s="59">
        <v>453979</v>
      </c>
      <c r="Y15" s="60">
        <v>10.86</v>
      </c>
      <c r="Z15" s="61">
        <v>16726000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52427910</v>
      </c>
      <c r="C17" s="18">
        <v>0</v>
      </c>
      <c r="D17" s="58">
        <v>34596408</v>
      </c>
      <c r="E17" s="59">
        <v>34596408</v>
      </c>
      <c r="F17" s="59">
        <v>2108636</v>
      </c>
      <c r="G17" s="59">
        <v>2205571</v>
      </c>
      <c r="H17" s="59">
        <v>3954268</v>
      </c>
      <c r="I17" s="59">
        <v>8268475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8268475</v>
      </c>
      <c r="W17" s="59">
        <v>8649102</v>
      </c>
      <c r="X17" s="59">
        <v>-380627</v>
      </c>
      <c r="Y17" s="60">
        <v>-4.4</v>
      </c>
      <c r="Z17" s="61">
        <v>34596408</v>
      </c>
    </row>
    <row r="18" spans="1:26" ht="13.5">
      <c r="A18" s="69" t="s">
        <v>42</v>
      </c>
      <c r="B18" s="70">
        <f>SUM(B11:B17)</f>
        <v>128872623</v>
      </c>
      <c r="C18" s="70">
        <f>SUM(C11:C17)</f>
        <v>0</v>
      </c>
      <c r="D18" s="71">
        <f aca="true" t="shared" si="1" ref="D18:Z18">SUM(D11:D17)</f>
        <v>116698274</v>
      </c>
      <c r="E18" s="72">
        <f t="shared" si="1"/>
        <v>116698274</v>
      </c>
      <c r="F18" s="72">
        <f t="shared" si="1"/>
        <v>4888258</v>
      </c>
      <c r="G18" s="72">
        <f t="shared" si="1"/>
        <v>7740169</v>
      </c>
      <c r="H18" s="72">
        <f t="shared" si="1"/>
        <v>14769259</v>
      </c>
      <c r="I18" s="72">
        <f t="shared" si="1"/>
        <v>27397686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27397686</v>
      </c>
      <c r="W18" s="72">
        <f t="shared" si="1"/>
        <v>29174569</v>
      </c>
      <c r="X18" s="72">
        <f t="shared" si="1"/>
        <v>-1776883</v>
      </c>
      <c r="Y18" s="66">
        <f>+IF(W18&lt;&gt;0,(X18/W18)*100,0)</f>
        <v>-6.090520137589693</v>
      </c>
      <c r="Z18" s="73">
        <f t="shared" si="1"/>
        <v>116698274</v>
      </c>
    </row>
    <row r="19" spans="1:26" ht="13.5">
      <c r="A19" s="69" t="s">
        <v>43</v>
      </c>
      <c r="B19" s="74">
        <f>+B10-B18</f>
        <v>-23438928</v>
      </c>
      <c r="C19" s="74">
        <f>+C10-C18</f>
        <v>0</v>
      </c>
      <c r="D19" s="75">
        <f aca="true" t="shared" si="2" ref="D19:Z19">+D10-D18</f>
        <v>-28318529</v>
      </c>
      <c r="E19" s="76">
        <f t="shared" si="2"/>
        <v>-28318529</v>
      </c>
      <c r="F19" s="76">
        <f t="shared" si="2"/>
        <v>15549068</v>
      </c>
      <c r="G19" s="76">
        <f t="shared" si="2"/>
        <v>-2118309</v>
      </c>
      <c r="H19" s="76">
        <f t="shared" si="2"/>
        <v>-9747059</v>
      </c>
      <c r="I19" s="76">
        <f t="shared" si="2"/>
        <v>3683700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3683700</v>
      </c>
      <c r="W19" s="76">
        <f>IF(E10=E18,0,W10-W18)</f>
        <v>-7079632</v>
      </c>
      <c r="X19" s="76">
        <f t="shared" si="2"/>
        <v>10763332</v>
      </c>
      <c r="Y19" s="77">
        <f>+IF(W19&lt;&gt;0,(X19/W19)*100,0)</f>
        <v>-152.03236552408376</v>
      </c>
      <c r="Z19" s="78">
        <f t="shared" si="2"/>
        <v>-28318529</v>
      </c>
    </row>
    <row r="20" spans="1:26" ht="13.5">
      <c r="A20" s="57" t="s">
        <v>44</v>
      </c>
      <c r="B20" s="18">
        <v>40621420</v>
      </c>
      <c r="C20" s="18">
        <v>0</v>
      </c>
      <c r="D20" s="58">
        <v>59150000</v>
      </c>
      <c r="E20" s="59">
        <v>59150000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14787500</v>
      </c>
      <c r="X20" s="59">
        <v>-14787500</v>
      </c>
      <c r="Y20" s="60">
        <v>-100</v>
      </c>
      <c r="Z20" s="61">
        <v>59150000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17182492</v>
      </c>
      <c r="C22" s="85">
        <f>SUM(C19:C21)</f>
        <v>0</v>
      </c>
      <c r="D22" s="86">
        <f aca="true" t="shared" si="3" ref="D22:Z22">SUM(D19:D21)</f>
        <v>30831471</v>
      </c>
      <c r="E22" s="87">
        <f t="shared" si="3"/>
        <v>30831471</v>
      </c>
      <c r="F22" s="87">
        <f t="shared" si="3"/>
        <v>15549068</v>
      </c>
      <c r="G22" s="87">
        <f t="shared" si="3"/>
        <v>-2118309</v>
      </c>
      <c r="H22" s="87">
        <f t="shared" si="3"/>
        <v>-9747059</v>
      </c>
      <c r="I22" s="87">
        <f t="shared" si="3"/>
        <v>3683700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3683700</v>
      </c>
      <c r="W22" s="87">
        <f t="shared" si="3"/>
        <v>7707868</v>
      </c>
      <c r="X22" s="87">
        <f t="shared" si="3"/>
        <v>-4024168</v>
      </c>
      <c r="Y22" s="88">
        <f>+IF(W22&lt;&gt;0,(X22/W22)*100,0)</f>
        <v>-52.20857440734584</v>
      </c>
      <c r="Z22" s="89">
        <f t="shared" si="3"/>
        <v>30831471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17182492</v>
      </c>
      <c r="C24" s="74">
        <f>SUM(C22:C23)</f>
        <v>0</v>
      </c>
      <c r="D24" s="75">
        <f aca="true" t="shared" si="4" ref="D24:Z24">SUM(D22:D23)</f>
        <v>30831471</v>
      </c>
      <c r="E24" s="76">
        <f t="shared" si="4"/>
        <v>30831471</v>
      </c>
      <c r="F24" s="76">
        <f t="shared" si="4"/>
        <v>15549068</v>
      </c>
      <c r="G24" s="76">
        <f t="shared" si="4"/>
        <v>-2118309</v>
      </c>
      <c r="H24" s="76">
        <f t="shared" si="4"/>
        <v>-9747059</v>
      </c>
      <c r="I24" s="76">
        <f t="shared" si="4"/>
        <v>3683700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3683700</v>
      </c>
      <c r="W24" s="76">
        <f t="shared" si="4"/>
        <v>7707868</v>
      </c>
      <c r="X24" s="76">
        <f t="shared" si="4"/>
        <v>-4024168</v>
      </c>
      <c r="Y24" s="77">
        <f>+IF(W24&lt;&gt;0,(X24/W24)*100,0)</f>
        <v>-52.20857440734584</v>
      </c>
      <c r="Z24" s="78">
        <f t="shared" si="4"/>
        <v>30831471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44448445</v>
      </c>
      <c r="C27" s="21">
        <v>0</v>
      </c>
      <c r="D27" s="98">
        <v>71016939</v>
      </c>
      <c r="E27" s="99">
        <v>71016939</v>
      </c>
      <c r="F27" s="99">
        <v>205616</v>
      </c>
      <c r="G27" s="99">
        <v>1287209</v>
      </c>
      <c r="H27" s="99">
        <v>6801837</v>
      </c>
      <c r="I27" s="99">
        <v>8294662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8294662</v>
      </c>
      <c r="W27" s="99">
        <v>17754235</v>
      </c>
      <c r="X27" s="99">
        <v>-9459573</v>
      </c>
      <c r="Y27" s="100">
        <v>-53.28</v>
      </c>
      <c r="Z27" s="101">
        <v>71016939</v>
      </c>
    </row>
    <row r="28" spans="1:26" ht="13.5">
      <c r="A28" s="102" t="s">
        <v>44</v>
      </c>
      <c r="B28" s="18">
        <v>36881732</v>
      </c>
      <c r="C28" s="18">
        <v>0</v>
      </c>
      <c r="D28" s="58">
        <v>58472939</v>
      </c>
      <c r="E28" s="59">
        <v>58472939</v>
      </c>
      <c r="F28" s="59">
        <v>205616</v>
      </c>
      <c r="G28" s="59">
        <v>1287209</v>
      </c>
      <c r="H28" s="59">
        <v>6801837</v>
      </c>
      <c r="I28" s="59">
        <v>8294662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8294662</v>
      </c>
      <c r="W28" s="59">
        <v>14618235</v>
      </c>
      <c r="X28" s="59">
        <v>-6323573</v>
      </c>
      <c r="Y28" s="60">
        <v>-43.26</v>
      </c>
      <c r="Z28" s="61">
        <v>58472939</v>
      </c>
    </row>
    <row r="29" spans="1:26" ht="13.5">
      <c r="A29" s="57" t="s">
        <v>112</v>
      </c>
      <c r="B29" s="18">
        <v>3143000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4367000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56713</v>
      </c>
      <c r="C31" s="18">
        <v>0</v>
      </c>
      <c r="D31" s="58">
        <v>12544000</v>
      </c>
      <c r="E31" s="59">
        <v>12544000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3136000</v>
      </c>
      <c r="X31" s="59">
        <v>-3136000</v>
      </c>
      <c r="Y31" s="60">
        <v>-100</v>
      </c>
      <c r="Z31" s="61">
        <v>12544000</v>
      </c>
    </row>
    <row r="32" spans="1:26" ht="13.5">
      <c r="A32" s="69" t="s">
        <v>50</v>
      </c>
      <c r="B32" s="21">
        <f>SUM(B28:B31)</f>
        <v>44448445</v>
      </c>
      <c r="C32" s="21">
        <f>SUM(C28:C31)</f>
        <v>0</v>
      </c>
      <c r="D32" s="98">
        <f aca="true" t="shared" si="5" ref="D32:Z32">SUM(D28:D31)</f>
        <v>71016939</v>
      </c>
      <c r="E32" s="99">
        <f t="shared" si="5"/>
        <v>71016939</v>
      </c>
      <c r="F32" s="99">
        <f t="shared" si="5"/>
        <v>205616</v>
      </c>
      <c r="G32" s="99">
        <f t="shared" si="5"/>
        <v>1287209</v>
      </c>
      <c r="H32" s="99">
        <f t="shared" si="5"/>
        <v>6801837</v>
      </c>
      <c r="I32" s="99">
        <f t="shared" si="5"/>
        <v>8294662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8294662</v>
      </c>
      <c r="W32" s="99">
        <f t="shared" si="5"/>
        <v>17754235</v>
      </c>
      <c r="X32" s="99">
        <f t="shared" si="5"/>
        <v>-9459573</v>
      </c>
      <c r="Y32" s="100">
        <f>+IF(W32&lt;&gt;0,(X32/W32)*100,0)</f>
        <v>-53.28065669965504</v>
      </c>
      <c r="Z32" s="101">
        <f t="shared" si="5"/>
        <v>71016939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36291406</v>
      </c>
      <c r="E35" s="59">
        <v>36291406</v>
      </c>
      <c r="F35" s="59">
        <v>80707316</v>
      </c>
      <c r="G35" s="59">
        <v>77998576</v>
      </c>
      <c r="H35" s="59">
        <v>69176652</v>
      </c>
      <c r="I35" s="59">
        <v>69176652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69176652</v>
      </c>
      <c r="W35" s="59">
        <v>9072852</v>
      </c>
      <c r="X35" s="59">
        <v>60103800</v>
      </c>
      <c r="Y35" s="60">
        <v>662.46</v>
      </c>
      <c r="Z35" s="61">
        <v>36291406</v>
      </c>
    </row>
    <row r="36" spans="1:26" ht="13.5">
      <c r="A36" s="57" t="s">
        <v>53</v>
      </c>
      <c r="B36" s="18">
        <v>0</v>
      </c>
      <c r="C36" s="18">
        <v>0</v>
      </c>
      <c r="D36" s="58">
        <v>549825707</v>
      </c>
      <c r="E36" s="59">
        <v>549825707</v>
      </c>
      <c r="F36" s="59">
        <v>511550307</v>
      </c>
      <c r="G36" s="59">
        <v>482913757</v>
      </c>
      <c r="H36" s="59">
        <v>482863742</v>
      </c>
      <c r="I36" s="59">
        <v>482863742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482863742</v>
      </c>
      <c r="W36" s="59">
        <v>137456427</v>
      </c>
      <c r="X36" s="59">
        <v>345407315</v>
      </c>
      <c r="Y36" s="60">
        <v>251.28</v>
      </c>
      <c r="Z36" s="61">
        <v>549825707</v>
      </c>
    </row>
    <row r="37" spans="1:26" ht="13.5">
      <c r="A37" s="57" t="s">
        <v>54</v>
      </c>
      <c r="B37" s="18">
        <v>0</v>
      </c>
      <c r="C37" s="18">
        <v>0</v>
      </c>
      <c r="D37" s="58">
        <v>727924</v>
      </c>
      <c r="E37" s="59">
        <v>727924</v>
      </c>
      <c r="F37" s="59">
        <v>41954220</v>
      </c>
      <c r="G37" s="59">
        <v>41391019</v>
      </c>
      <c r="H37" s="59">
        <v>42340778</v>
      </c>
      <c r="I37" s="59">
        <v>42340778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42340778</v>
      </c>
      <c r="W37" s="59">
        <v>181981</v>
      </c>
      <c r="X37" s="59">
        <v>42158797</v>
      </c>
      <c r="Y37" s="60">
        <v>23166.59</v>
      </c>
      <c r="Z37" s="61">
        <v>727924</v>
      </c>
    </row>
    <row r="38" spans="1:26" ht="13.5">
      <c r="A38" s="57" t="s">
        <v>55</v>
      </c>
      <c r="B38" s="18">
        <v>0</v>
      </c>
      <c r="C38" s="18">
        <v>0</v>
      </c>
      <c r="D38" s="58">
        <v>3645974</v>
      </c>
      <c r="E38" s="59">
        <v>3645974</v>
      </c>
      <c r="F38" s="59">
        <v>31602597</v>
      </c>
      <c r="G38" s="59">
        <v>31564653</v>
      </c>
      <c r="H38" s="59">
        <v>31505826</v>
      </c>
      <c r="I38" s="59">
        <v>31505826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31505826</v>
      </c>
      <c r="W38" s="59">
        <v>911494</v>
      </c>
      <c r="X38" s="59">
        <v>30594332</v>
      </c>
      <c r="Y38" s="60">
        <v>3356.5</v>
      </c>
      <c r="Z38" s="61">
        <v>3645974</v>
      </c>
    </row>
    <row r="39" spans="1:26" ht="13.5">
      <c r="A39" s="57" t="s">
        <v>56</v>
      </c>
      <c r="B39" s="18">
        <v>0</v>
      </c>
      <c r="C39" s="18">
        <v>0</v>
      </c>
      <c r="D39" s="58">
        <v>581743215</v>
      </c>
      <c r="E39" s="59">
        <v>581743215</v>
      </c>
      <c r="F39" s="59">
        <v>518700804</v>
      </c>
      <c r="G39" s="59">
        <v>487956661</v>
      </c>
      <c r="H39" s="59">
        <v>478193790</v>
      </c>
      <c r="I39" s="59">
        <v>478193790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478193790</v>
      </c>
      <c r="W39" s="59">
        <v>145435804</v>
      </c>
      <c r="X39" s="59">
        <v>332757986</v>
      </c>
      <c r="Y39" s="60">
        <v>228.8</v>
      </c>
      <c r="Z39" s="61">
        <v>581743215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42845673</v>
      </c>
      <c r="C42" s="18">
        <v>0</v>
      </c>
      <c r="D42" s="58">
        <v>62810537</v>
      </c>
      <c r="E42" s="59">
        <v>62810537</v>
      </c>
      <c r="F42" s="59">
        <v>15083711</v>
      </c>
      <c r="G42" s="59">
        <v>-3185810</v>
      </c>
      <c r="H42" s="59">
        <v>-1998134</v>
      </c>
      <c r="I42" s="59">
        <v>9899767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9899767</v>
      </c>
      <c r="W42" s="59">
        <v>21497300</v>
      </c>
      <c r="X42" s="59">
        <v>-11597533</v>
      </c>
      <c r="Y42" s="60">
        <v>-53.95</v>
      </c>
      <c r="Z42" s="61">
        <v>62810537</v>
      </c>
    </row>
    <row r="43" spans="1:26" ht="13.5">
      <c r="A43" s="57" t="s">
        <v>59</v>
      </c>
      <c r="B43" s="18">
        <v>-44448445</v>
      </c>
      <c r="C43" s="18">
        <v>0</v>
      </c>
      <c r="D43" s="58">
        <v>-71016944</v>
      </c>
      <c r="E43" s="59">
        <v>-71016944</v>
      </c>
      <c r="F43" s="59">
        <v>-205616</v>
      </c>
      <c r="G43" s="59">
        <v>-200000</v>
      </c>
      <c r="H43" s="59">
        <v>-6801837</v>
      </c>
      <c r="I43" s="59">
        <v>-7207453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-7207453</v>
      </c>
      <c r="W43" s="59">
        <v>-17366736</v>
      </c>
      <c r="X43" s="59">
        <v>10159283</v>
      </c>
      <c r="Y43" s="60">
        <v>-58.5</v>
      </c>
      <c r="Z43" s="61">
        <v>-71016944</v>
      </c>
    </row>
    <row r="44" spans="1:26" ht="13.5">
      <c r="A44" s="57" t="s">
        <v>60</v>
      </c>
      <c r="B44" s="18">
        <v>4017705</v>
      </c>
      <c r="C44" s="18">
        <v>0</v>
      </c>
      <c r="D44" s="58">
        <v>-451572</v>
      </c>
      <c r="E44" s="59">
        <v>-451572</v>
      </c>
      <c r="F44" s="59">
        <v>-60937</v>
      </c>
      <c r="G44" s="59">
        <v>-31296</v>
      </c>
      <c r="H44" s="59">
        <v>-53135</v>
      </c>
      <c r="I44" s="59">
        <v>-145368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-145368</v>
      </c>
      <c r="W44" s="59">
        <v>-112893</v>
      </c>
      <c r="X44" s="59">
        <v>-32475</v>
      </c>
      <c r="Y44" s="60">
        <v>28.77</v>
      </c>
      <c r="Z44" s="61">
        <v>-451572</v>
      </c>
    </row>
    <row r="45" spans="1:26" ht="13.5">
      <c r="A45" s="69" t="s">
        <v>61</v>
      </c>
      <c r="B45" s="21">
        <v>34409894</v>
      </c>
      <c r="C45" s="21">
        <v>0</v>
      </c>
      <c r="D45" s="98">
        <v>16549918</v>
      </c>
      <c r="E45" s="99">
        <v>16549918</v>
      </c>
      <c r="F45" s="99">
        <v>49227055</v>
      </c>
      <c r="G45" s="99">
        <v>45809949</v>
      </c>
      <c r="H45" s="99">
        <v>36956843</v>
      </c>
      <c r="I45" s="99">
        <v>36956843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36956843</v>
      </c>
      <c r="W45" s="99">
        <v>29225568</v>
      </c>
      <c r="X45" s="99">
        <v>7731275</v>
      </c>
      <c r="Y45" s="100">
        <v>26.45</v>
      </c>
      <c r="Z45" s="101">
        <v>16549918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2276514</v>
      </c>
      <c r="C49" s="51">
        <v>0</v>
      </c>
      <c r="D49" s="128">
        <v>1868639</v>
      </c>
      <c r="E49" s="53">
        <v>1991214</v>
      </c>
      <c r="F49" s="53">
        <v>0</v>
      </c>
      <c r="G49" s="53">
        <v>0</v>
      </c>
      <c r="H49" s="53">
        <v>0</v>
      </c>
      <c r="I49" s="53">
        <v>1489369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48560413</v>
      </c>
      <c r="W49" s="53">
        <v>0</v>
      </c>
      <c r="X49" s="53">
        <v>0</v>
      </c>
      <c r="Y49" s="53">
        <v>0</v>
      </c>
      <c r="Z49" s="129">
        <v>56186149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1868720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1868720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70.6787763656706</v>
      </c>
      <c r="C58" s="5">
        <f>IF(C67=0,0,+(C76/C67)*100)</f>
        <v>0</v>
      </c>
      <c r="D58" s="6">
        <f aca="true" t="shared" si="6" ref="D58:Z58">IF(D67=0,0,+(D76/D67)*100)</f>
        <v>100.00000416524155</v>
      </c>
      <c r="E58" s="7">
        <f t="shared" si="6"/>
        <v>100.00000416524155</v>
      </c>
      <c r="F58" s="7">
        <f t="shared" si="6"/>
        <v>53.55781729347486</v>
      </c>
      <c r="G58" s="7">
        <f t="shared" si="6"/>
        <v>70.84704920406743</v>
      </c>
      <c r="H58" s="7">
        <f t="shared" si="6"/>
        <v>70.4216018252833</v>
      </c>
      <c r="I58" s="7">
        <f t="shared" si="6"/>
        <v>64.64214006468491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64.64214006468491</v>
      </c>
      <c r="W58" s="7">
        <f t="shared" si="6"/>
        <v>127.40070772450693</v>
      </c>
      <c r="X58" s="7">
        <f t="shared" si="6"/>
        <v>0</v>
      </c>
      <c r="Y58" s="7">
        <f t="shared" si="6"/>
        <v>0</v>
      </c>
      <c r="Z58" s="8">
        <f t="shared" si="6"/>
        <v>100.00000416524155</v>
      </c>
    </row>
    <row r="59" spans="1:26" ht="13.5">
      <c r="A59" s="36" t="s">
        <v>31</v>
      </c>
      <c r="B59" s="9">
        <f aca="true" t="shared" si="7" ref="B59:Z66">IF(B68=0,0,+(B77/B68)*100)</f>
        <v>41.318294085667446</v>
      </c>
      <c r="C59" s="9">
        <f t="shared" si="7"/>
        <v>0</v>
      </c>
      <c r="D59" s="2">
        <f t="shared" si="7"/>
        <v>99.99993251815262</v>
      </c>
      <c r="E59" s="10">
        <f t="shared" si="7"/>
        <v>99.99993251815262</v>
      </c>
      <c r="F59" s="10">
        <f t="shared" si="7"/>
        <v>23.020330551599326</v>
      </c>
      <c r="G59" s="10">
        <f t="shared" si="7"/>
        <v>157.16098034981644</v>
      </c>
      <c r="H59" s="10">
        <f t="shared" si="7"/>
        <v>67.54517348373281</v>
      </c>
      <c r="I59" s="10">
        <f t="shared" si="7"/>
        <v>59.19526484300663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59.19526484300663</v>
      </c>
      <c r="W59" s="10">
        <f t="shared" si="7"/>
        <v>131.6362998353443</v>
      </c>
      <c r="X59" s="10">
        <f t="shared" si="7"/>
        <v>0</v>
      </c>
      <c r="Y59" s="10">
        <f t="shared" si="7"/>
        <v>0</v>
      </c>
      <c r="Z59" s="11">
        <f t="shared" si="7"/>
        <v>99.99993251815262</v>
      </c>
    </row>
    <row r="60" spans="1:26" ht="13.5">
      <c r="A60" s="37" t="s">
        <v>32</v>
      </c>
      <c r="B60" s="12">
        <f t="shared" si="7"/>
        <v>77.32370302255224</v>
      </c>
      <c r="C60" s="12">
        <f t="shared" si="7"/>
        <v>0</v>
      </c>
      <c r="D60" s="3">
        <f t="shared" si="7"/>
        <v>100.00000236728508</v>
      </c>
      <c r="E60" s="13">
        <f t="shared" si="7"/>
        <v>100.00000236728508</v>
      </c>
      <c r="F60" s="13">
        <f t="shared" si="7"/>
        <v>64.47962524647141</v>
      </c>
      <c r="G60" s="13">
        <f t="shared" si="7"/>
        <v>66.6214893624939</v>
      </c>
      <c r="H60" s="13">
        <f t="shared" si="7"/>
        <v>73.88139013452914</v>
      </c>
      <c r="I60" s="13">
        <f t="shared" si="7"/>
        <v>68.37919771804924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68.37919771804924</v>
      </c>
      <c r="W60" s="13">
        <f t="shared" si="7"/>
        <v>127.81654601561783</v>
      </c>
      <c r="X60" s="13">
        <f t="shared" si="7"/>
        <v>0</v>
      </c>
      <c r="Y60" s="13">
        <f t="shared" si="7"/>
        <v>0</v>
      </c>
      <c r="Z60" s="14">
        <f t="shared" si="7"/>
        <v>100.00000236728508</v>
      </c>
    </row>
    <row r="61" spans="1:26" ht="13.5">
      <c r="A61" s="38" t="s">
        <v>115</v>
      </c>
      <c r="B61" s="12">
        <f t="shared" si="7"/>
        <v>77.30685213318593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94.590153981589</v>
      </c>
      <c r="G61" s="13">
        <f t="shared" si="7"/>
        <v>92.49123279700648</v>
      </c>
      <c r="H61" s="13">
        <f t="shared" si="7"/>
        <v>124.92373960130818</v>
      </c>
      <c r="I61" s="13">
        <f t="shared" si="7"/>
        <v>103.16619075777555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103.16619075777555</v>
      </c>
      <c r="W61" s="13">
        <f t="shared" si="7"/>
        <v>168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116</v>
      </c>
      <c r="B62" s="12">
        <f t="shared" si="7"/>
        <v>77.323711596684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35.01311226065558</v>
      </c>
      <c r="G62" s="13">
        <f t="shared" si="7"/>
        <v>36.8783867359401</v>
      </c>
      <c r="H62" s="13">
        <f t="shared" si="7"/>
        <v>28.516420863072938</v>
      </c>
      <c r="I62" s="13">
        <f t="shared" si="7"/>
        <v>32.945349011838445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32.945349011838445</v>
      </c>
      <c r="W62" s="13">
        <f t="shared" si="7"/>
        <v>72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77.32368738546333</v>
      </c>
      <c r="C63" s="12">
        <f t="shared" si="7"/>
        <v>0</v>
      </c>
      <c r="D63" s="3">
        <f t="shared" si="7"/>
        <v>99.99995591103023</v>
      </c>
      <c r="E63" s="13">
        <f t="shared" si="7"/>
        <v>99.99995591103023</v>
      </c>
      <c r="F63" s="13">
        <f t="shared" si="7"/>
        <v>42.73048776572646</v>
      </c>
      <c r="G63" s="13">
        <f t="shared" si="7"/>
        <v>49.98153718985866</v>
      </c>
      <c r="H63" s="13">
        <f t="shared" si="7"/>
        <v>50.72855287025949</v>
      </c>
      <c r="I63" s="13">
        <f t="shared" si="7"/>
        <v>47.809449773047035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47.809449773047035</v>
      </c>
      <c r="W63" s="13">
        <f t="shared" si="7"/>
        <v>99.9999412147156</v>
      </c>
      <c r="X63" s="13">
        <f t="shared" si="7"/>
        <v>0</v>
      </c>
      <c r="Y63" s="13">
        <f t="shared" si="7"/>
        <v>0</v>
      </c>
      <c r="Z63" s="14">
        <f t="shared" si="7"/>
        <v>99.99995591103023</v>
      </c>
    </row>
    <row r="64" spans="1:26" ht="13.5">
      <c r="A64" s="38" t="s">
        <v>118</v>
      </c>
      <c r="B64" s="12">
        <f t="shared" si="7"/>
        <v>77.32370922832261</v>
      </c>
      <c r="C64" s="12">
        <f t="shared" si="7"/>
        <v>0</v>
      </c>
      <c r="D64" s="3">
        <f t="shared" si="7"/>
        <v>100.00007695178586</v>
      </c>
      <c r="E64" s="13">
        <f t="shared" si="7"/>
        <v>100.00007695178586</v>
      </c>
      <c r="F64" s="13">
        <f t="shared" si="7"/>
        <v>35.81265199999139</v>
      </c>
      <c r="G64" s="13">
        <f t="shared" si="7"/>
        <v>27.43318517599408</v>
      </c>
      <c r="H64" s="13">
        <f t="shared" si="7"/>
        <v>28.2158685786573</v>
      </c>
      <c r="I64" s="13">
        <f t="shared" si="7"/>
        <v>30.536084690282244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30.536084690282244</v>
      </c>
      <c r="W64" s="13">
        <f t="shared" si="7"/>
        <v>100.00007695178586</v>
      </c>
      <c r="X64" s="13">
        <f t="shared" si="7"/>
        <v>0</v>
      </c>
      <c r="Y64" s="13">
        <f t="shared" si="7"/>
        <v>0</v>
      </c>
      <c r="Z64" s="14">
        <f t="shared" si="7"/>
        <v>100.00007695178586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100.00030113679139</v>
      </c>
      <c r="E66" s="16">
        <f t="shared" si="7"/>
        <v>100.00030113679139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100.00030113679139</v>
      </c>
      <c r="X66" s="16">
        <f t="shared" si="7"/>
        <v>0</v>
      </c>
      <c r="Y66" s="16">
        <f t="shared" si="7"/>
        <v>0</v>
      </c>
      <c r="Z66" s="17">
        <f t="shared" si="7"/>
        <v>100.00030113679139</v>
      </c>
    </row>
    <row r="67" spans="1:26" ht="13.5" hidden="1">
      <c r="A67" s="40" t="s">
        <v>121</v>
      </c>
      <c r="B67" s="23">
        <v>46756681</v>
      </c>
      <c r="C67" s="23"/>
      <c r="D67" s="24">
        <v>48016423</v>
      </c>
      <c r="E67" s="25">
        <v>48016423</v>
      </c>
      <c r="F67" s="25">
        <v>5090579</v>
      </c>
      <c r="G67" s="25">
        <v>4530032</v>
      </c>
      <c r="H67" s="25">
        <v>4899623</v>
      </c>
      <c r="I67" s="25">
        <v>14520234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14520234</v>
      </c>
      <c r="W67" s="25">
        <v>12004106</v>
      </c>
      <c r="X67" s="25"/>
      <c r="Y67" s="24"/>
      <c r="Z67" s="26">
        <v>48016423</v>
      </c>
    </row>
    <row r="68" spans="1:26" ht="13.5" hidden="1">
      <c r="A68" s="36" t="s">
        <v>31</v>
      </c>
      <c r="B68" s="18">
        <v>4734634</v>
      </c>
      <c r="C68" s="18"/>
      <c r="D68" s="19">
        <v>4445640</v>
      </c>
      <c r="E68" s="20">
        <v>4445640</v>
      </c>
      <c r="F68" s="20">
        <v>1068638</v>
      </c>
      <c r="G68" s="20">
        <v>333432</v>
      </c>
      <c r="H68" s="20">
        <v>717733</v>
      </c>
      <c r="I68" s="20">
        <v>2119803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2119803</v>
      </c>
      <c r="W68" s="20">
        <v>1111410</v>
      </c>
      <c r="X68" s="20"/>
      <c r="Y68" s="19"/>
      <c r="Z68" s="22">
        <v>4445640</v>
      </c>
    </row>
    <row r="69" spans="1:26" ht="13.5" hidden="1">
      <c r="A69" s="37" t="s">
        <v>32</v>
      </c>
      <c r="B69" s="18">
        <v>40208602</v>
      </c>
      <c r="C69" s="18"/>
      <c r="D69" s="19">
        <v>42242483</v>
      </c>
      <c r="E69" s="20">
        <v>42242483</v>
      </c>
      <c r="F69" s="20">
        <v>3846795</v>
      </c>
      <c r="G69" s="20">
        <v>4030785</v>
      </c>
      <c r="H69" s="20">
        <v>4014000</v>
      </c>
      <c r="I69" s="20">
        <v>11891580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11891580</v>
      </c>
      <c r="W69" s="20">
        <v>10560621</v>
      </c>
      <c r="X69" s="20"/>
      <c r="Y69" s="19"/>
      <c r="Z69" s="22">
        <v>42242483</v>
      </c>
    </row>
    <row r="70" spans="1:26" ht="13.5" hidden="1">
      <c r="A70" s="38" t="s">
        <v>115</v>
      </c>
      <c r="B70" s="18">
        <v>19649764</v>
      </c>
      <c r="C70" s="18"/>
      <c r="D70" s="19">
        <v>21060000</v>
      </c>
      <c r="E70" s="20">
        <v>21060000</v>
      </c>
      <c r="F70" s="20">
        <v>1844766</v>
      </c>
      <c r="G70" s="20">
        <v>2093313</v>
      </c>
      <c r="H70" s="20">
        <v>1754187</v>
      </c>
      <c r="I70" s="20">
        <v>5692266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5692266</v>
      </c>
      <c r="W70" s="20">
        <v>5265000</v>
      </c>
      <c r="X70" s="20"/>
      <c r="Y70" s="19"/>
      <c r="Z70" s="22">
        <v>21060000</v>
      </c>
    </row>
    <row r="71" spans="1:26" ht="13.5" hidden="1">
      <c r="A71" s="38" t="s">
        <v>116</v>
      </c>
      <c r="B71" s="18">
        <v>9486160</v>
      </c>
      <c r="C71" s="18"/>
      <c r="D71" s="19">
        <v>9180000</v>
      </c>
      <c r="E71" s="20">
        <v>9180000</v>
      </c>
      <c r="F71" s="20">
        <v>903353</v>
      </c>
      <c r="G71" s="20">
        <v>895774</v>
      </c>
      <c r="H71" s="20">
        <v>1217232</v>
      </c>
      <c r="I71" s="20">
        <v>3016359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3016359</v>
      </c>
      <c r="W71" s="20">
        <v>2295000</v>
      </c>
      <c r="X71" s="20"/>
      <c r="Y71" s="19"/>
      <c r="Z71" s="22">
        <v>9180000</v>
      </c>
    </row>
    <row r="72" spans="1:26" ht="13.5" hidden="1">
      <c r="A72" s="38" t="s">
        <v>117</v>
      </c>
      <c r="B72" s="18">
        <v>6142683</v>
      </c>
      <c r="C72" s="18"/>
      <c r="D72" s="19">
        <v>6804423</v>
      </c>
      <c r="E72" s="20">
        <v>6804423</v>
      </c>
      <c r="F72" s="20">
        <v>591821</v>
      </c>
      <c r="G72" s="20">
        <v>590376</v>
      </c>
      <c r="H72" s="20">
        <v>590417</v>
      </c>
      <c r="I72" s="20">
        <v>1772614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1772614</v>
      </c>
      <c r="W72" s="20">
        <v>1701106</v>
      </c>
      <c r="X72" s="20"/>
      <c r="Y72" s="19"/>
      <c r="Z72" s="22">
        <v>6804423</v>
      </c>
    </row>
    <row r="73" spans="1:26" ht="13.5" hidden="1">
      <c r="A73" s="38" t="s">
        <v>118</v>
      </c>
      <c r="B73" s="18">
        <v>4934277</v>
      </c>
      <c r="C73" s="18"/>
      <c r="D73" s="19">
        <v>5198060</v>
      </c>
      <c r="E73" s="20">
        <v>5198060</v>
      </c>
      <c r="F73" s="20">
        <v>464227</v>
      </c>
      <c r="G73" s="20">
        <v>451322</v>
      </c>
      <c r="H73" s="20">
        <v>452164</v>
      </c>
      <c r="I73" s="20">
        <v>1367713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1367713</v>
      </c>
      <c r="W73" s="20">
        <v>1299515</v>
      </c>
      <c r="X73" s="20"/>
      <c r="Y73" s="19"/>
      <c r="Z73" s="22">
        <v>5198060</v>
      </c>
    </row>
    <row r="74" spans="1:26" ht="13.5" hidden="1">
      <c r="A74" s="38" t="s">
        <v>119</v>
      </c>
      <c r="B74" s="18">
        <v>-4282</v>
      </c>
      <c r="C74" s="18"/>
      <c r="D74" s="19"/>
      <c r="E74" s="20"/>
      <c r="F74" s="20">
        <v>42628</v>
      </c>
      <c r="G74" s="20"/>
      <c r="H74" s="20"/>
      <c r="I74" s="20">
        <v>42628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42628</v>
      </c>
      <c r="W74" s="20"/>
      <c r="X74" s="20"/>
      <c r="Y74" s="19"/>
      <c r="Z74" s="22"/>
    </row>
    <row r="75" spans="1:26" ht="13.5" hidden="1">
      <c r="A75" s="39" t="s">
        <v>120</v>
      </c>
      <c r="B75" s="27">
        <v>1813445</v>
      </c>
      <c r="C75" s="27"/>
      <c r="D75" s="28">
        <v>1328300</v>
      </c>
      <c r="E75" s="29">
        <v>1328300</v>
      </c>
      <c r="F75" s="29">
        <v>175146</v>
      </c>
      <c r="G75" s="29">
        <v>165815</v>
      </c>
      <c r="H75" s="29">
        <v>167890</v>
      </c>
      <c r="I75" s="29">
        <v>508851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508851</v>
      </c>
      <c r="W75" s="29">
        <v>332075</v>
      </c>
      <c r="X75" s="29"/>
      <c r="Y75" s="28"/>
      <c r="Z75" s="30">
        <v>1328300</v>
      </c>
    </row>
    <row r="76" spans="1:26" ht="13.5" hidden="1">
      <c r="A76" s="41" t="s">
        <v>122</v>
      </c>
      <c r="B76" s="31">
        <v>33047050</v>
      </c>
      <c r="C76" s="31"/>
      <c r="D76" s="32">
        <v>48016425</v>
      </c>
      <c r="E76" s="33">
        <v>48016425</v>
      </c>
      <c r="F76" s="33">
        <v>2726403</v>
      </c>
      <c r="G76" s="33">
        <v>3209394</v>
      </c>
      <c r="H76" s="33">
        <v>3450393</v>
      </c>
      <c r="I76" s="33">
        <v>9386190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9386190</v>
      </c>
      <c r="W76" s="33">
        <v>15293316</v>
      </c>
      <c r="X76" s="33"/>
      <c r="Y76" s="32"/>
      <c r="Z76" s="34">
        <v>48016425</v>
      </c>
    </row>
    <row r="77" spans="1:26" ht="13.5" hidden="1">
      <c r="A77" s="36" t="s">
        <v>31</v>
      </c>
      <c r="B77" s="18">
        <v>1956270</v>
      </c>
      <c r="C77" s="18"/>
      <c r="D77" s="19">
        <v>4445637</v>
      </c>
      <c r="E77" s="20">
        <v>4445637</v>
      </c>
      <c r="F77" s="20">
        <v>246004</v>
      </c>
      <c r="G77" s="20">
        <v>524025</v>
      </c>
      <c r="H77" s="20">
        <v>484794</v>
      </c>
      <c r="I77" s="20">
        <v>1254823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1254823</v>
      </c>
      <c r="W77" s="20">
        <v>1463019</v>
      </c>
      <c r="X77" s="20"/>
      <c r="Y77" s="19"/>
      <c r="Z77" s="22">
        <v>4445637</v>
      </c>
    </row>
    <row r="78" spans="1:26" ht="13.5" hidden="1">
      <c r="A78" s="37" t="s">
        <v>32</v>
      </c>
      <c r="B78" s="18">
        <v>31090780</v>
      </c>
      <c r="C78" s="18"/>
      <c r="D78" s="19">
        <v>42242484</v>
      </c>
      <c r="E78" s="20">
        <v>42242484</v>
      </c>
      <c r="F78" s="20">
        <v>2480399</v>
      </c>
      <c r="G78" s="20">
        <v>2685369</v>
      </c>
      <c r="H78" s="20">
        <v>2965599</v>
      </c>
      <c r="I78" s="20">
        <v>8131367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8131367</v>
      </c>
      <c r="W78" s="20">
        <v>13498221</v>
      </c>
      <c r="X78" s="20"/>
      <c r="Y78" s="19"/>
      <c r="Z78" s="22">
        <v>42242484</v>
      </c>
    </row>
    <row r="79" spans="1:26" ht="13.5" hidden="1">
      <c r="A79" s="38" t="s">
        <v>115</v>
      </c>
      <c r="B79" s="18">
        <v>15190614</v>
      </c>
      <c r="C79" s="18"/>
      <c r="D79" s="19">
        <v>21060000</v>
      </c>
      <c r="E79" s="20">
        <v>21060000</v>
      </c>
      <c r="F79" s="20">
        <v>1744967</v>
      </c>
      <c r="G79" s="20">
        <v>1936131</v>
      </c>
      <c r="H79" s="20">
        <v>2191396</v>
      </c>
      <c r="I79" s="20">
        <v>5872494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5872494</v>
      </c>
      <c r="W79" s="20">
        <v>8845200</v>
      </c>
      <c r="X79" s="20"/>
      <c r="Y79" s="19"/>
      <c r="Z79" s="22">
        <v>21060000</v>
      </c>
    </row>
    <row r="80" spans="1:26" ht="13.5" hidden="1">
      <c r="A80" s="38" t="s">
        <v>116</v>
      </c>
      <c r="B80" s="18">
        <v>7335051</v>
      </c>
      <c r="C80" s="18"/>
      <c r="D80" s="19">
        <v>9180000</v>
      </c>
      <c r="E80" s="20">
        <v>9180000</v>
      </c>
      <c r="F80" s="20">
        <v>316292</v>
      </c>
      <c r="G80" s="20">
        <v>330347</v>
      </c>
      <c r="H80" s="20">
        <v>347111</v>
      </c>
      <c r="I80" s="20">
        <v>993750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993750</v>
      </c>
      <c r="W80" s="20">
        <v>1652400</v>
      </c>
      <c r="X80" s="20"/>
      <c r="Y80" s="19"/>
      <c r="Z80" s="22">
        <v>9180000</v>
      </c>
    </row>
    <row r="81" spans="1:26" ht="13.5" hidden="1">
      <c r="A81" s="38" t="s">
        <v>117</v>
      </c>
      <c r="B81" s="18">
        <v>4749749</v>
      </c>
      <c r="C81" s="18"/>
      <c r="D81" s="19">
        <v>6804420</v>
      </c>
      <c r="E81" s="20">
        <v>6804420</v>
      </c>
      <c r="F81" s="20">
        <v>252888</v>
      </c>
      <c r="G81" s="20">
        <v>295079</v>
      </c>
      <c r="H81" s="20">
        <v>299510</v>
      </c>
      <c r="I81" s="20">
        <v>847477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847477</v>
      </c>
      <c r="W81" s="20">
        <v>1701105</v>
      </c>
      <c r="X81" s="20"/>
      <c r="Y81" s="19"/>
      <c r="Z81" s="22">
        <v>6804420</v>
      </c>
    </row>
    <row r="82" spans="1:26" ht="13.5" hidden="1">
      <c r="A82" s="38" t="s">
        <v>118</v>
      </c>
      <c r="B82" s="18">
        <v>3815366</v>
      </c>
      <c r="C82" s="18"/>
      <c r="D82" s="19">
        <v>5198064</v>
      </c>
      <c r="E82" s="20">
        <v>5198064</v>
      </c>
      <c r="F82" s="20">
        <v>166252</v>
      </c>
      <c r="G82" s="20">
        <v>123812</v>
      </c>
      <c r="H82" s="20">
        <v>127582</v>
      </c>
      <c r="I82" s="20">
        <v>417646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417646</v>
      </c>
      <c r="W82" s="20">
        <v>1299516</v>
      </c>
      <c r="X82" s="20"/>
      <c r="Y82" s="19"/>
      <c r="Z82" s="22">
        <v>5198064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1328304</v>
      </c>
      <c r="E84" s="29">
        <v>1328304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332076</v>
      </c>
      <c r="X84" s="29"/>
      <c r="Y84" s="28"/>
      <c r="Z84" s="30">
        <v>1328304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17323131</v>
      </c>
      <c r="C5" s="18">
        <v>0</v>
      </c>
      <c r="D5" s="58">
        <v>21373199</v>
      </c>
      <c r="E5" s="59">
        <v>21373199</v>
      </c>
      <c r="F5" s="59">
        <v>11165558</v>
      </c>
      <c r="G5" s="59">
        <v>1483676</v>
      </c>
      <c r="H5" s="59">
        <v>1370919</v>
      </c>
      <c r="I5" s="59">
        <v>14020153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14020153</v>
      </c>
      <c r="W5" s="59">
        <v>5343300</v>
      </c>
      <c r="X5" s="59">
        <v>8676853</v>
      </c>
      <c r="Y5" s="60">
        <v>162.39</v>
      </c>
      <c r="Z5" s="61">
        <v>21373199</v>
      </c>
    </row>
    <row r="6" spans="1:26" ht="13.5">
      <c r="A6" s="57" t="s">
        <v>32</v>
      </c>
      <c r="B6" s="18">
        <v>80205072</v>
      </c>
      <c r="C6" s="18">
        <v>0</v>
      </c>
      <c r="D6" s="58">
        <v>96874442</v>
      </c>
      <c r="E6" s="59">
        <v>96874442</v>
      </c>
      <c r="F6" s="59">
        <v>6967021</v>
      </c>
      <c r="G6" s="59">
        <v>6802387</v>
      </c>
      <c r="H6" s="59">
        <v>7484801</v>
      </c>
      <c r="I6" s="59">
        <v>21254209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21254209</v>
      </c>
      <c r="W6" s="59">
        <v>24218611</v>
      </c>
      <c r="X6" s="59">
        <v>-2964402</v>
      </c>
      <c r="Y6" s="60">
        <v>-12.24</v>
      </c>
      <c r="Z6" s="61">
        <v>96874442</v>
      </c>
    </row>
    <row r="7" spans="1:26" ht="13.5">
      <c r="A7" s="57" t="s">
        <v>33</v>
      </c>
      <c r="B7" s="18">
        <v>1594930</v>
      </c>
      <c r="C7" s="18">
        <v>0</v>
      </c>
      <c r="D7" s="58">
        <v>792983</v>
      </c>
      <c r="E7" s="59">
        <v>792983</v>
      </c>
      <c r="F7" s="59">
        <v>22050</v>
      </c>
      <c r="G7" s="59">
        <v>23327</v>
      </c>
      <c r="H7" s="59">
        <v>13009</v>
      </c>
      <c r="I7" s="59">
        <v>58386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58386</v>
      </c>
      <c r="W7" s="59">
        <v>198246</v>
      </c>
      <c r="X7" s="59">
        <v>-139860</v>
      </c>
      <c r="Y7" s="60">
        <v>-70.55</v>
      </c>
      <c r="Z7" s="61">
        <v>792983</v>
      </c>
    </row>
    <row r="8" spans="1:26" ht="13.5">
      <c r="A8" s="57" t="s">
        <v>34</v>
      </c>
      <c r="B8" s="18">
        <v>43444286</v>
      </c>
      <c r="C8" s="18">
        <v>0</v>
      </c>
      <c r="D8" s="58">
        <v>40495000</v>
      </c>
      <c r="E8" s="59">
        <v>40495000</v>
      </c>
      <c r="F8" s="59">
        <v>11967273</v>
      </c>
      <c r="G8" s="59">
        <v>1362262</v>
      </c>
      <c r="H8" s="59">
        <v>0</v>
      </c>
      <c r="I8" s="59">
        <v>13329535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13329535</v>
      </c>
      <c r="W8" s="59">
        <v>10123750</v>
      </c>
      <c r="X8" s="59">
        <v>3205785</v>
      </c>
      <c r="Y8" s="60">
        <v>31.67</v>
      </c>
      <c r="Z8" s="61">
        <v>40495000</v>
      </c>
    </row>
    <row r="9" spans="1:26" ht="13.5">
      <c r="A9" s="57" t="s">
        <v>35</v>
      </c>
      <c r="B9" s="18">
        <v>13836440</v>
      </c>
      <c r="C9" s="18">
        <v>0</v>
      </c>
      <c r="D9" s="58">
        <v>26836048</v>
      </c>
      <c r="E9" s="59">
        <v>26836048</v>
      </c>
      <c r="F9" s="59">
        <v>2461132</v>
      </c>
      <c r="G9" s="59">
        <v>1958701</v>
      </c>
      <c r="H9" s="59">
        <v>1924691</v>
      </c>
      <c r="I9" s="59">
        <v>6344524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6344524</v>
      </c>
      <c r="W9" s="59">
        <v>6709012</v>
      </c>
      <c r="X9" s="59">
        <v>-364488</v>
      </c>
      <c r="Y9" s="60">
        <v>-5.43</v>
      </c>
      <c r="Z9" s="61">
        <v>26836048</v>
      </c>
    </row>
    <row r="10" spans="1:26" ht="25.5">
      <c r="A10" s="62" t="s">
        <v>107</v>
      </c>
      <c r="B10" s="63">
        <f>SUM(B5:B9)</f>
        <v>156403859</v>
      </c>
      <c r="C10" s="63">
        <f>SUM(C5:C9)</f>
        <v>0</v>
      </c>
      <c r="D10" s="64">
        <f aca="true" t="shared" si="0" ref="D10:Z10">SUM(D5:D9)</f>
        <v>186371672</v>
      </c>
      <c r="E10" s="65">
        <f t="shared" si="0"/>
        <v>186371672</v>
      </c>
      <c r="F10" s="65">
        <f t="shared" si="0"/>
        <v>32583034</v>
      </c>
      <c r="G10" s="65">
        <f t="shared" si="0"/>
        <v>11630353</v>
      </c>
      <c r="H10" s="65">
        <f t="shared" si="0"/>
        <v>10793420</v>
      </c>
      <c r="I10" s="65">
        <f t="shared" si="0"/>
        <v>55006807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55006807</v>
      </c>
      <c r="W10" s="65">
        <f t="shared" si="0"/>
        <v>46592919</v>
      </c>
      <c r="X10" s="65">
        <f t="shared" si="0"/>
        <v>8413888</v>
      </c>
      <c r="Y10" s="66">
        <f>+IF(W10&lt;&gt;0,(X10/W10)*100,0)</f>
        <v>18.05829765677484</v>
      </c>
      <c r="Z10" s="67">
        <f t="shared" si="0"/>
        <v>186371672</v>
      </c>
    </row>
    <row r="11" spans="1:26" ht="13.5">
      <c r="A11" s="57" t="s">
        <v>36</v>
      </c>
      <c r="B11" s="18">
        <v>56439645</v>
      </c>
      <c r="C11" s="18">
        <v>0</v>
      </c>
      <c r="D11" s="58">
        <v>59617577</v>
      </c>
      <c r="E11" s="59">
        <v>59617577</v>
      </c>
      <c r="F11" s="59">
        <v>4572374</v>
      </c>
      <c r="G11" s="59">
        <v>4521999</v>
      </c>
      <c r="H11" s="59">
        <v>4712936</v>
      </c>
      <c r="I11" s="59">
        <v>13807309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13807309</v>
      </c>
      <c r="W11" s="59">
        <v>14904394</v>
      </c>
      <c r="X11" s="59">
        <v>-1097085</v>
      </c>
      <c r="Y11" s="60">
        <v>-7.36</v>
      </c>
      <c r="Z11" s="61">
        <v>59617577</v>
      </c>
    </row>
    <row r="12" spans="1:26" ht="13.5">
      <c r="A12" s="57" t="s">
        <v>37</v>
      </c>
      <c r="B12" s="18">
        <v>3693580</v>
      </c>
      <c r="C12" s="18">
        <v>0</v>
      </c>
      <c r="D12" s="58">
        <v>3917607</v>
      </c>
      <c r="E12" s="59">
        <v>3917607</v>
      </c>
      <c r="F12" s="59">
        <v>308631</v>
      </c>
      <c r="G12" s="59">
        <v>307580</v>
      </c>
      <c r="H12" s="59">
        <v>309428</v>
      </c>
      <c r="I12" s="59">
        <v>925639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925639</v>
      </c>
      <c r="W12" s="59">
        <v>979402</v>
      </c>
      <c r="X12" s="59">
        <v>-53763</v>
      </c>
      <c r="Y12" s="60">
        <v>-5.49</v>
      </c>
      <c r="Z12" s="61">
        <v>3917607</v>
      </c>
    </row>
    <row r="13" spans="1:26" ht="13.5">
      <c r="A13" s="57" t="s">
        <v>108</v>
      </c>
      <c r="B13" s="18">
        <v>68925399</v>
      </c>
      <c r="C13" s="18">
        <v>0</v>
      </c>
      <c r="D13" s="58">
        <v>8478744</v>
      </c>
      <c r="E13" s="59">
        <v>8478744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2119686</v>
      </c>
      <c r="X13" s="59">
        <v>-2119686</v>
      </c>
      <c r="Y13" s="60">
        <v>-100</v>
      </c>
      <c r="Z13" s="61">
        <v>8478744</v>
      </c>
    </row>
    <row r="14" spans="1:26" ht="13.5">
      <c r="A14" s="57" t="s">
        <v>38</v>
      </c>
      <c r="B14" s="18">
        <v>1041433</v>
      </c>
      <c r="C14" s="18">
        <v>0</v>
      </c>
      <c r="D14" s="58">
        <v>932799</v>
      </c>
      <c r="E14" s="59">
        <v>932799</v>
      </c>
      <c r="F14" s="59">
        <v>48015</v>
      </c>
      <c r="G14" s="59">
        <v>48049</v>
      </c>
      <c r="H14" s="59">
        <v>228634</v>
      </c>
      <c r="I14" s="59">
        <v>324698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324698</v>
      </c>
      <c r="W14" s="59">
        <v>233200</v>
      </c>
      <c r="X14" s="59">
        <v>91498</v>
      </c>
      <c r="Y14" s="60">
        <v>39.24</v>
      </c>
      <c r="Z14" s="61">
        <v>932799</v>
      </c>
    </row>
    <row r="15" spans="1:26" ht="13.5">
      <c r="A15" s="57" t="s">
        <v>39</v>
      </c>
      <c r="B15" s="18">
        <v>38781485</v>
      </c>
      <c r="C15" s="18">
        <v>0</v>
      </c>
      <c r="D15" s="58">
        <v>52337032</v>
      </c>
      <c r="E15" s="59">
        <v>52337032</v>
      </c>
      <c r="F15" s="59">
        <v>5268492</v>
      </c>
      <c r="G15" s="59">
        <v>5688917</v>
      </c>
      <c r="H15" s="59">
        <v>4134689</v>
      </c>
      <c r="I15" s="59">
        <v>15092098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15092098</v>
      </c>
      <c r="W15" s="59">
        <v>13084258</v>
      </c>
      <c r="X15" s="59">
        <v>2007840</v>
      </c>
      <c r="Y15" s="60">
        <v>15.35</v>
      </c>
      <c r="Z15" s="61">
        <v>52337032</v>
      </c>
    </row>
    <row r="16" spans="1:26" ht="13.5">
      <c r="A16" s="68" t="s">
        <v>40</v>
      </c>
      <c r="B16" s="18">
        <v>304870</v>
      </c>
      <c r="C16" s="18">
        <v>0</v>
      </c>
      <c r="D16" s="58">
        <v>12422100</v>
      </c>
      <c r="E16" s="59">
        <v>12422100</v>
      </c>
      <c r="F16" s="59">
        <v>1755613</v>
      </c>
      <c r="G16" s="59">
        <v>1119271</v>
      </c>
      <c r="H16" s="59">
        <v>1061702</v>
      </c>
      <c r="I16" s="59">
        <v>3936586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3936586</v>
      </c>
      <c r="W16" s="59">
        <v>3105525</v>
      </c>
      <c r="X16" s="59">
        <v>831061</v>
      </c>
      <c r="Y16" s="60">
        <v>26.76</v>
      </c>
      <c r="Z16" s="61">
        <v>12422100</v>
      </c>
    </row>
    <row r="17" spans="1:26" ht="13.5">
      <c r="A17" s="57" t="s">
        <v>41</v>
      </c>
      <c r="B17" s="18">
        <v>49014069</v>
      </c>
      <c r="C17" s="18">
        <v>0</v>
      </c>
      <c r="D17" s="58">
        <v>48302741</v>
      </c>
      <c r="E17" s="59">
        <v>48302741</v>
      </c>
      <c r="F17" s="59">
        <v>1625443</v>
      </c>
      <c r="G17" s="59">
        <v>3270721</v>
      </c>
      <c r="H17" s="59">
        <v>3156435</v>
      </c>
      <c r="I17" s="59">
        <v>8052599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8052599</v>
      </c>
      <c r="W17" s="59">
        <v>12075685</v>
      </c>
      <c r="X17" s="59">
        <v>-4023086</v>
      </c>
      <c r="Y17" s="60">
        <v>-33.32</v>
      </c>
      <c r="Z17" s="61">
        <v>48302741</v>
      </c>
    </row>
    <row r="18" spans="1:26" ht="13.5">
      <c r="A18" s="69" t="s">
        <v>42</v>
      </c>
      <c r="B18" s="70">
        <f>SUM(B11:B17)</f>
        <v>218200481</v>
      </c>
      <c r="C18" s="70">
        <f>SUM(C11:C17)</f>
        <v>0</v>
      </c>
      <c r="D18" s="71">
        <f aca="true" t="shared" si="1" ref="D18:Z18">SUM(D11:D17)</f>
        <v>186008600</v>
      </c>
      <c r="E18" s="72">
        <f t="shared" si="1"/>
        <v>186008600</v>
      </c>
      <c r="F18" s="72">
        <f t="shared" si="1"/>
        <v>13578568</v>
      </c>
      <c r="G18" s="72">
        <f t="shared" si="1"/>
        <v>14956537</v>
      </c>
      <c r="H18" s="72">
        <f t="shared" si="1"/>
        <v>13603824</v>
      </c>
      <c r="I18" s="72">
        <f t="shared" si="1"/>
        <v>42138929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42138929</v>
      </c>
      <c r="W18" s="72">
        <f t="shared" si="1"/>
        <v>46502150</v>
      </c>
      <c r="X18" s="72">
        <f t="shared" si="1"/>
        <v>-4363221</v>
      </c>
      <c r="Y18" s="66">
        <f>+IF(W18&lt;&gt;0,(X18/W18)*100,0)</f>
        <v>-9.382837137637722</v>
      </c>
      <c r="Z18" s="73">
        <f t="shared" si="1"/>
        <v>186008600</v>
      </c>
    </row>
    <row r="19" spans="1:26" ht="13.5">
      <c r="A19" s="69" t="s">
        <v>43</v>
      </c>
      <c r="B19" s="74">
        <f>+B10-B18</f>
        <v>-61796622</v>
      </c>
      <c r="C19" s="74">
        <f>+C10-C18</f>
        <v>0</v>
      </c>
      <c r="D19" s="75">
        <f aca="true" t="shared" si="2" ref="D19:Z19">+D10-D18</f>
        <v>363072</v>
      </c>
      <c r="E19" s="76">
        <f t="shared" si="2"/>
        <v>363072</v>
      </c>
      <c r="F19" s="76">
        <f t="shared" si="2"/>
        <v>19004466</v>
      </c>
      <c r="G19" s="76">
        <f t="shared" si="2"/>
        <v>-3326184</v>
      </c>
      <c r="H19" s="76">
        <f t="shared" si="2"/>
        <v>-2810404</v>
      </c>
      <c r="I19" s="76">
        <f t="shared" si="2"/>
        <v>12867878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12867878</v>
      </c>
      <c r="W19" s="76">
        <f>IF(E10=E18,0,W10-W18)</f>
        <v>90769</v>
      </c>
      <c r="X19" s="76">
        <f t="shared" si="2"/>
        <v>12777109</v>
      </c>
      <c r="Y19" s="77">
        <f>+IF(W19&lt;&gt;0,(X19/W19)*100,0)</f>
        <v>14076.511804691028</v>
      </c>
      <c r="Z19" s="78">
        <f t="shared" si="2"/>
        <v>363072</v>
      </c>
    </row>
    <row r="20" spans="1:26" ht="13.5">
      <c r="A20" s="57" t="s">
        <v>44</v>
      </c>
      <c r="B20" s="18">
        <v>11450977</v>
      </c>
      <c r="C20" s="18">
        <v>0</v>
      </c>
      <c r="D20" s="58">
        <v>36382000</v>
      </c>
      <c r="E20" s="59">
        <v>36382000</v>
      </c>
      <c r="F20" s="59">
        <v>1534955</v>
      </c>
      <c r="G20" s="59">
        <v>0</v>
      </c>
      <c r="H20" s="59">
        <v>0</v>
      </c>
      <c r="I20" s="59">
        <v>1534955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1534955</v>
      </c>
      <c r="W20" s="59">
        <v>9095500</v>
      </c>
      <c r="X20" s="59">
        <v>-7560545</v>
      </c>
      <c r="Y20" s="60">
        <v>-83.12</v>
      </c>
      <c r="Z20" s="61">
        <v>36382000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-50345645</v>
      </c>
      <c r="C22" s="85">
        <f>SUM(C19:C21)</f>
        <v>0</v>
      </c>
      <c r="D22" s="86">
        <f aca="true" t="shared" si="3" ref="D22:Z22">SUM(D19:D21)</f>
        <v>36745072</v>
      </c>
      <c r="E22" s="87">
        <f t="shared" si="3"/>
        <v>36745072</v>
      </c>
      <c r="F22" s="87">
        <f t="shared" si="3"/>
        <v>20539421</v>
      </c>
      <c r="G22" s="87">
        <f t="shared" si="3"/>
        <v>-3326184</v>
      </c>
      <c r="H22" s="87">
        <f t="shared" si="3"/>
        <v>-2810404</v>
      </c>
      <c r="I22" s="87">
        <f t="shared" si="3"/>
        <v>14402833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14402833</v>
      </c>
      <c r="W22" s="87">
        <f t="shared" si="3"/>
        <v>9186269</v>
      </c>
      <c r="X22" s="87">
        <f t="shared" si="3"/>
        <v>5216564</v>
      </c>
      <c r="Y22" s="88">
        <f>+IF(W22&lt;&gt;0,(X22/W22)*100,0)</f>
        <v>56.78653651444346</v>
      </c>
      <c r="Z22" s="89">
        <f t="shared" si="3"/>
        <v>36745072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-50345645</v>
      </c>
      <c r="C24" s="74">
        <f>SUM(C22:C23)</f>
        <v>0</v>
      </c>
      <c r="D24" s="75">
        <f aca="true" t="shared" si="4" ref="D24:Z24">SUM(D22:D23)</f>
        <v>36745072</v>
      </c>
      <c r="E24" s="76">
        <f t="shared" si="4"/>
        <v>36745072</v>
      </c>
      <c r="F24" s="76">
        <f t="shared" si="4"/>
        <v>20539421</v>
      </c>
      <c r="G24" s="76">
        <f t="shared" si="4"/>
        <v>-3326184</v>
      </c>
      <c r="H24" s="76">
        <f t="shared" si="4"/>
        <v>-2810404</v>
      </c>
      <c r="I24" s="76">
        <f t="shared" si="4"/>
        <v>14402833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14402833</v>
      </c>
      <c r="W24" s="76">
        <f t="shared" si="4"/>
        <v>9186269</v>
      </c>
      <c r="X24" s="76">
        <f t="shared" si="4"/>
        <v>5216564</v>
      </c>
      <c r="Y24" s="77">
        <f>+IF(W24&lt;&gt;0,(X24/W24)*100,0)</f>
        <v>56.78653651444346</v>
      </c>
      <c r="Z24" s="78">
        <f t="shared" si="4"/>
        <v>36745072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13767061</v>
      </c>
      <c r="C27" s="21">
        <v>0</v>
      </c>
      <c r="D27" s="98">
        <v>44038631</v>
      </c>
      <c r="E27" s="99">
        <v>44038631</v>
      </c>
      <c r="F27" s="99">
        <v>668709</v>
      </c>
      <c r="G27" s="99">
        <v>286457</v>
      </c>
      <c r="H27" s="99">
        <v>1084632</v>
      </c>
      <c r="I27" s="99">
        <v>2039798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2039798</v>
      </c>
      <c r="W27" s="99">
        <v>11009658</v>
      </c>
      <c r="X27" s="99">
        <v>-8969860</v>
      </c>
      <c r="Y27" s="100">
        <v>-81.47</v>
      </c>
      <c r="Z27" s="101">
        <v>44038631</v>
      </c>
    </row>
    <row r="28" spans="1:26" ht="13.5">
      <c r="A28" s="102" t="s">
        <v>44</v>
      </c>
      <c r="B28" s="18">
        <v>9024711</v>
      </c>
      <c r="C28" s="18">
        <v>0</v>
      </c>
      <c r="D28" s="58">
        <v>36382000</v>
      </c>
      <c r="E28" s="59">
        <v>36382000</v>
      </c>
      <c r="F28" s="59">
        <v>455073</v>
      </c>
      <c r="G28" s="59">
        <v>242276</v>
      </c>
      <c r="H28" s="59">
        <v>677447</v>
      </c>
      <c r="I28" s="59">
        <v>1374796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1374796</v>
      </c>
      <c r="W28" s="59">
        <v>9095500</v>
      </c>
      <c r="X28" s="59">
        <v>-7720704</v>
      </c>
      <c r="Y28" s="60">
        <v>-84.88</v>
      </c>
      <c r="Z28" s="61">
        <v>36382000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4742350</v>
      </c>
      <c r="C31" s="18">
        <v>0</v>
      </c>
      <c r="D31" s="58">
        <v>7656631</v>
      </c>
      <c r="E31" s="59">
        <v>7656631</v>
      </c>
      <c r="F31" s="59">
        <v>213636</v>
      </c>
      <c r="G31" s="59">
        <v>44181</v>
      </c>
      <c r="H31" s="59">
        <v>407185</v>
      </c>
      <c r="I31" s="59">
        <v>665002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665002</v>
      </c>
      <c r="W31" s="59">
        <v>1914158</v>
      </c>
      <c r="X31" s="59">
        <v>-1249156</v>
      </c>
      <c r="Y31" s="60">
        <v>-65.26</v>
      </c>
      <c r="Z31" s="61">
        <v>7656631</v>
      </c>
    </row>
    <row r="32" spans="1:26" ht="13.5">
      <c r="A32" s="69" t="s">
        <v>50</v>
      </c>
      <c r="B32" s="21">
        <f>SUM(B28:B31)</f>
        <v>13767061</v>
      </c>
      <c r="C32" s="21">
        <f>SUM(C28:C31)</f>
        <v>0</v>
      </c>
      <c r="D32" s="98">
        <f aca="true" t="shared" si="5" ref="D32:Z32">SUM(D28:D31)</f>
        <v>44038631</v>
      </c>
      <c r="E32" s="99">
        <f t="shared" si="5"/>
        <v>44038631</v>
      </c>
      <c r="F32" s="99">
        <f t="shared" si="5"/>
        <v>668709</v>
      </c>
      <c r="G32" s="99">
        <f t="shared" si="5"/>
        <v>286457</v>
      </c>
      <c r="H32" s="99">
        <f t="shared" si="5"/>
        <v>1084632</v>
      </c>
      <c r="I32" s="99">
        <f t="shared" si="5"/>
        <v>2039798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2039798</v>
      </c>
      <c r="W32" s="99">
        <f t="shared" si="5"/>
        <v>11009658</v>
      </c>
      <c r="X32" s="99">
        <f t="shared" si="5"/>
        <v>-8969860</v>
      </c>
      <c r="Y32" s="100">
        <f>+IF(W32&lt;&gt;0,(X32/W32)*100,0)</f>
        <v>-81.47264883250688</v>
      </c>
      <c r="Z32" s="101">
        <f t="shared" si="5"/>
        <v>44038631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141135408</v>
      </c>
      <c r="C35" s="18">
        <v>0</v>
      </c>
      <c r="D35" s="58">
        <v>77197060</v>
      </c>
      <c r="E35" s="59">
        <v>77197060</v>
      </c>
      <c r="F35" s="59">
        <v>128638549</v>
      </c>
      <c r="G35" s="59">
        <v>0</v>
      </c>
      <c r="H35" s="59">
        <v>0</v>
      </c>
      <c r="I35" s="59">
        <v>128638549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128638549</v>
      </c>
      <c r="W35" s="59">
        <v>19299265</v>
      </c>
      <c r="X35" s="59">
        <v>109339284</v>
      </c>
      <c r="Y35" s="60">
        <v>566.55</v>
      </c>
      <c r="Z35" s="61">
        <v>77197060</v>
      </c>
    </row>
    <row r="36" spans="1:26" ht="13.5">
      <c r="A36" s="57" t="s">
        <v>53</v>
      </c>
      <c r="B36" s="18">
        <v>976913454</v>
      </c>
      <c r="C36" s="18">
        <v>0</v>
      </c>
      <c r="D36" s="58">
        <v>894607836</v>
      </c>
      <c r="E36" s="59">
        <v>894607836</v>
      </c>
      <c r="F36" s="59">
        <v>1060492468</v>
      </c>
      <c r="G36" s="59">
        <v>0</v>
      </c>
      <c r="H36" s="59">
        <v>0</v>
      </c>
      <c r="I36" s="59">
        <v>1060492468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1060492468</v>
      </c>
      <c r="W36" s="59">
        <v>223651959</v>
      </c>
      <c r="X36" s="59">
        <v>836840509</v>
      </c>
      <c r="Y36" s="60">
        <v>374.17</v>
      </c>
      <c r="Z36" s="61">
        <v>894607836</v>
      </c>
    </row>
    <row r="37" spans="1:26" ht="13.5">
      <c r="A37" s="57" t="s">
        <v>54</v>
      </c>
      <c r="B37" s="18">
        <v>38420903</v>
      </c>
      <c r="C37" s="18">
        <v>0</v>
      </c>
      <c r="D37" s="58">
        <v>17032024</v>
      </c>
      <c r="E37" s="59">
        <v>17032024</v>
      </c>
      <c r="F37" s="59">
        <v>60410735</v>
      </c>
      <c r="G37" s="59">
        <v>0</v>
      </c>
      <c r="H37" s="59">
        <v>0</v>
      </c>
      <c r="I37" s="59">
        <v>60410735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60410735</v>
      </c>
      <c r="W37" s="59">
        <v>4258006</v>
      </c>
      <c r="X37" s="59">
        <v>56152729</v>
      </c>
      <c r="Y37" s="60">
        <v>1318.76</v>
      </c>
      <c r="Z37" s="61">
        <v>17032024</v>
      </c>
    </row>
    <row r="38" spans="1:26" ht="13.5">
      <c r="A38" s="57" t="s">
        <v>55</v>
      </c>
      <c r="B38" s="18">
        <v>43699045</v>
      </c>
      <c r="C38" s="18">
        <v>0</v>
      </c>
      <c r="D38" s="58">
        <v>42802253</v>
      </c>
      <c r="E38" s="59">
        <v>42802253</v>
      </c>
      <c r="F38" s="59">
        <v>5923920</v>
      </c>
      <c r="G38" s="59">
        <v>0</v>
      </c>
      <c r="H38" s="59">
        <v>0</v>
      </c>
      <c r="I38" s="59">
        <v>5923920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5923920</v>
      </c>
      <c r="W38" s="59">
        <v>10700563</v>
      </c>
      <c r="X38" s="59">
        <v>-4776643</v>
      </c>
      <c r="Y38" s="60">
        <v>-44.64</v>
      </c>
      <c r="Z38" s="61">
        <v>42802253</v>
      </c>
    </row>
    <row r="39" spans="1:26" ht="13.5">
      <c r="A39" s="57" t="s">
        <v>56</v>
      </c>
      <c r="B39" s="18">
        <v>1035928914</v>
      </c>
      <c r="C39" s="18">
        <v>0</v>
      </c>
      <c r="D39" s="58">
        <v>911970620</v>
      </c>
      <c r="E39" s="59">
        <v>911970620</v>
      </c>
      <c r="F39" s="59">
        <v>1122796362</v>
      </c>
      <c r="G39" s="59">
        <v>0</v>
      </c>
      <c r="H39" s="59">
        <v>0</v>
      </c>
      <c r="I39" s="59">
        <v>1122796362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1122796362</v>
      </c>
      <c r="W39" s="59">
        <v>227992655</v>
      </c>
      <c r="X39" s="59">
        <v>894803707</v>
      </c>
      <c r="Y39" s="60">
        <v>392.47</v>
      </c>
      <c r="Z39" s="61">
        <v>911970620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17394383</v>
      </c>
      <c r="C42" s="18">
        <v>0</v>
      </c>
      <c r="D42" s="58">
        <v>59956944</v>
      </c>
      <c r="E42" s="59">
        <v>59956944</v>
      </c>
      <c r="F42" s="59">
        <v>10711886</v>
      </c>
      <c r="G42" s="59">
        <v>-1685175</v>
      </c>
      <c r="H42" s="59">
        <v>520220</v>
      </c>
      <c r="I42" s="59">
        <v>9546931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9546931</v>
      </c>
      <c r="W42" s="59">
        <v>36454637</v>
      </c>
      <c r="X42" s="59">
        <v>-26907706</v>
      </c>
      <c r="Y42" s="60">
        <v>-73.81</v>
      </c>
      <c r="Z42" s="61">
        <v>59956944</v>
      </c>
    </row>
    <row r="43" spans="1:26" ht="13.5">
      <c r="A43" s="57" t="s">
        <v>59</v>
      </c>
      <c r="B43" s="18">
        <v>-13688131</v>
      </c>
      <c r="C43" s="18">
        <v>0</v>
      </c>
      <c r="D43" s="58">
        <v>-39622000</v>
      </c>
      <c r="E43" s="59">
        <v>-39622000</v>
      </c>
      <c r="F43" s="59">
        <v>-149967</v>
      </c>
      <c r="G43" s="59">
        <v>-39878</v>
      </c>
      <c r="H43" s="59">
        <v>-174928</v>
      </c>
      <c r="I43" s="59">
        <v>-364773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-364773</v>
      </c>
      <c r="W43" s="59">
        <v>-9905499</v>
      </c>
      <c r="X43" s="59">
        <v>9540726</v>
      </c>
      <c r="Y43" s="60">
        <v>-96.32</v>
      </c>
      <c r="Z43" s="61">
        <v>-39622000</v>
      </c>
    </row>
    <row r="44" spans="1:26" ht="13.5">
      <c r="A44" s="57" t="s">
        <v>60</v>
      </c>
      <c r="B44" s="18">
        <v>-2231479</v>
      </c>
      <c r="C44" s="18">
        <v>0</v>
      </c>
      <c r="D44" s="58">
        <v>-2426700</v>
      </c>
      <c r="E44" s="59">
        <v>-2426700</v>
      </c>
      <c r="F44" s="59">
        <v>-134907</v>
      </c>
      <c r="G44" s="59">
        <v>-136373</v>
      </c>
      <c r="H44" s="59">
        <v>-431249</v>
      </c>
      <c r="I44" s="59">
        <v>-702529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-702529</v>
      </c>
      <c r="W44" s="59">
        <v>-634500</v>
      </c>
      <c r="X44" s="59">
        <v>-68029</v>
      </c>
      <c r="Y44" s="60">
        <v>10.72</v>
      </c>
      <c r="Z44" s="61">
        <v>-2426700</v>
      </c>
    </row>
    <row r="45" spans="1:26" ht="13.5">
      <c r="A45" s="69" t="s">
        <v>61</v>
      </c>
      <c r="B45" s="21">
        <v>10700001</v>
      </c>
      <c r="C45" s="21">
        <v>0</v>
      </c>
      <c r="D45" s="98">
        <v>9451902</v>
      </c>
      <c r="E45" s="99">
        <v>9451902</v>
      </c>
      <c r="F45" s="99">
        <v>1970670</v>
      </c>
      <c r="G45" s="99">
        <v>109244</v>
      </c>
      <c r="H45" s="99">
        <v>23287</v>
      </c>
      <c r="I45" s="99">
        <v>23287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23287</v>
      </c>
      <c r="W45" s="99">
        <v>17458296</v>
      </c>
      <c r="X45" s="99">
        <v>-17435009</v>
      </c>
      <c r="Y45" s="100">
        <v>-99.87</v>
      </c>
      <c r="Z45" s="101">
        <v>9451902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8416879</v>
      </c>
      <c r="E49" s="53">
        <v>3515160</v>
      </c>
      <c r="F49" s="53">
        <v>0</v>
      </c>
      <c r="G49" s="53">
        <v>0</v>
      </c>
      <c r="H49" s="53">
        <v>0</v>
      </c>
      <c r="I49" s="53">
        <v>10333988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1740413</v>
      </c>
      <c r="W49" s="53">
        <v>1730727</v>
      </c>
      <c r="X49" s="53">
        <v>24831079</v>
      </c>
      <c r="Y49" s="53">
        <v>0</v>
      </c>
      <c r="Z49" s="129">
        <v>50568246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2363456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2363456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82.18741921890008</v>
      </c>
      <c r="C58" s="5">
        <f>IF(C67=0,0,+(C76/C67)*100)</f>
        <v>0</v>
      </c>
      <c r="D58" s="6">
        <f aca="true" t="shared" si="6" ref="D58:Z58">IF(D67=0,0,+(D76/D67)*100)</f>
        <v>84.59965979190078</v>
      </c>
      <c r="E58" s="7">
        <f t="shared" si="6"/>
        <v>84.59965979190078</v>
      </c>
      <c r="F58" s="7">
        <f t="shared" si="6"/>
        <v>27.00385620186828</v>
      </c>
      <c r="G58" s="7">
        <f t="shared" si="6"/>
        <v>99.44055213928772</v>
      </c>
      <c r="H58" s="7">
        <f t="shared" si="6"/>
        <v>99.3591603482527</v>
      </c>
      <c r="I58" s="7">
        <f t="shared" si="6"/>
        <v>62.24213889057925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62.24213889057925</v>
      </c>
      <c r="W58" s="7">
        <f t="shared" si="6"/>
        <v>135.2574202503713</v>
      </c>
      <c r="X58" s="7">
        <f t="shared" si="6"/>
        <v>0</v>
      </c>
      <c r="Y58" s="7">
        <f t="shared" si="6"/>
        <v>0</v>
      </c>
      <c r="Z58" s="8">
        <f t="shared" si="6"/>
        <v>84.59965979190078</v>
      </c>
    </row>
    <row r="59" spans="1:26" ht="13.5">
      <c r="A59" s="36" t="s">
        <v>31</v>
      </c>
      <c r="B59" s="9">
        <f aca="true" t="shared" si="7" ref="B59:Z66">IF(B68=0,0,+(B77/B68)*100)</f>
        <v>84.17347391141091</v>
      </c>
      <c r="C59" s="9">
        <f t="shared" si="7"/>
        <v>0</v>
      </c>
      <c r="D59" s="2">
        <f t="shared" si="7"/>
        <v>79.99999906424864</v>
      </c>
      <c r="E59" s="10">
        <f t="shared" si="7"/>
        <v>79.99999906424864</v>
      </c>
      <c r="F59" s="10">
        <f t="shared" si="7"/>
        <v>10.916480842247203</v>
      </c>
      <c r="G59" s="10">
        <f t="shared" si="7"/>
        <v>100</v>
      </c>
      <c r="H59" s="10">
        <f t="shared" si="7"/>
        <v>100</v>
      </c>
      <c r="I59" s="10">
        <f t="shared" si="7"/>
        <v>29.05446894909064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29.05446894909064</v>
      </c>
      <c r="W59" s="10">
        <f t="shared" si="7"/>
        <v>267.6363483240694</v>
      </c>
      <c r="X59" s="10">
        <f t="shared" si="7"/>
        <v>0</v>
      </c>
      <c r="Y59" s="10">
        <f t="shared" si="7"/>
        <v>0</v>
      </c>
      <c r="Z59" s="11">
        <f t="shared" si="7"/>
        <v>79.99999906424864</v>
      </c>
    </row>
    <row r="60" spans="1:26" ht="13.5">
      <c r="A60" s="37" t="s">
        <v>32</v>
      </c>
      <c r="B60" s="12">
        <f t="shared" si="7"/>
        <v>82.26695189551104</v>
      </c>
      <c r="C60" s="12">
        <f t="shared" si="7"/>
        <v>0</v>
      </c>
      <c r="D60" s="3">
        <f t="shared" si="7"/>
        <v>85.9333796214279</v>
      </c>
      <c r="E60" s="13">
        <f t="shared" si="7"/>
        <v>85.9333796214279</v>
      </c>
      <c r="F60" s="13">
        <f t="shared" si="7"/>
        <v>52.98610410389175</v>
      </c>
      <c r="G60" s="13">
        <f t="shared" si="7"/>
        <v>100</v>
      </c>
      <c r="H60" s="13">
        <f t="shared" si="7"/>
        <v>100.00001336040864</v>
      </c>
      <c r="I60" s="13">
        <f t="shared" si="7"/>
        <v>84.58909009504893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84.58909009504893</v>
      </c>
      <c r="W60" s="13">
        <f t="shared" si="7"/>
        <v>106.75687800592692</v>
      </c>
      <c r="X60" s="13">
        <f t="shared" si="7"/>
        <v>0</v>
      </c>
      <c r="Y60" s="13">
        <f t="shared" si="7"/>
        <v>0</v>
      </c>
      <c r="Z60" s="14">
        <f t="shared" si="7"/>
        <v>85.9333796214279</v>
      </c>
    </row>
    <row r="61" spans="1:26" ht="13.5">
      <c r="A61" s="38" t="s">
        <v>115</v>
      </c>
      <c r="B61" s="12">
        <f t="shared" si="7"/>
        <v>82.26695223112252</v>
      </c>
      <c r="C61" s="12">
        <f t="shared" si="7"/>
        <v>0</v>
      </c>
      <c r="D61" s="3">
        <f t="shared" si="7"/>
        <v>92.85275284682142</v>
      </c>
      <c r="E61" s="13">
        <f t="shared" si="7"/>
        <v>92.85275284682142</v>
      </c>
      <c r="F61" s="13">
        <f t="shared" si="7"/>
        <v>63.72169000999176</v>
      </c>
      <c r="G61" s="13">
        <f t="shared" si="7"/>
        <v>100</v>
      </c>
      <c r="H61" s="13">
        <f t="shared" si="7"/>
        <v>100</v>
      </c>
      <c r="I61" s="13">
        <f t="shared" si="7"/>
        <v>88.08536070433357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88.08536070433357</v>
      </c>
      <c r="W61" s="13">
        <f t="shared" si="7"/>
        <v>145.53667101663768</v>
      </c>
      <c r="X61" s="13">
        <f t="shared" si="7"/>
        <v>0</v>
      </c>
      <c r="Y61" s="13">
        <f t="shared" si="7"/>
        <v>0</v>
      </c>
      <c r="Z61" s="14">
        <f t="shared" si="7"/>
        <v>92.85275284682142</v>
      </c>
    </row>
    <row r="62" spans="1:26" ht="13.5">
      <c r="A62" s="38" t="s">
        <v>116</v>
      </c>
      <c r="B62" s="12">
        <f t="shared" si="7"/>
        <v>82.26695487410073</v>
      </c>
      <c r="C62" s="12">
        <f t="shared" si="7"/>
        <v>0</v>
      </c>
      <c r="D62" s="3">
        <f t="shared" si="7"/>
        <v>79.99998974411042</v>
      </c>
      <c r="E62" s="13">
        <f t="shared" si="7"/>
        <v>79.99998974411042</v>
      </c>
      <c r="F62" s="13">
        <f t="shared" si="7"/>
        <v>47.68929089946591</v>
      </c>
      <c r="G62" s="13">
        <f t="shared" si="7"/>
        <v>100</v>
      </c>
      <c r="H62" s="13">
        <f t="shared" si="7"/>
        <v>100</v>
      </c>
      <c r="I62" s="13">
        <f t="shared" si="7"/>
        <v>83.1824471097816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83.1824471097816</v>
      </c>
      <c r="W62" s="13">
        <f t="shared" si="7"/>
        <v>47.856681464206005</v>
      </c>
      <c r="X62" s="13">
        <f t="shared" si="7"/>
        <v>0</v>
      </c>
      <c r="Y62" s="13">
        <f t="shared" si="7"/>
        <v>0</v>
      </c>
      <c r="Z62" s="14">
        <f t="shared" si="7"/>
        <v>79.99998974411042</v>
      </c>
    </row>
    <row r="63" spans="1:26" ht="13.5">
      <c r="A63" s="38" t="s">
        <v>117</v>
      </c>
      <c r="B63" s="12">
        <f t="shared" si="7"/>
        <v>82.26697676985984</v>
      </c>
      <c r="C63" s="12">
        <f t="shared" si="7"/>
        <v>0</v>
      </c>
      <c r="D63" s="3">
        <f t="shared" si="7"/>
        <v>75.00002299415121</v>
      </c>
      <c r="E63" s="13">
        <f t="shared" si="7"/>
        <v>75.00002299415121</v>
      </c>
      <c r="F63" s="13">
        <f t="shared" si="7"/>
        <v>35.057949070391885</v>
      </c>
      <c r="G63" s="13">
        <f t="shared" si="7"/>
        <v>100</v>
      </c>
      <c r="H63" s="13">
        <f t="shared" si="7"/>
        <v>100</v>
      </c>
      <c r="I63" s="13">
        <f t="shared" si="7"/>
        <v>78.4070632137263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78.4070632137263</v>
      </c>
      <c r="W63" s="13">
        <f t="shared" si="7"/>
        <v>75.00002299415121</v>
      </c>
      <c r="X63" s="13">
        <f t="shared" si="7"/>
        <v>0</v>
      </c>
      <c r="Y63" s="13">
        <f t="shared" si="7"/>
        <v>0</v>
      </c>
      <c r="Z63" s="14">
        <f t="shared" si="7"/>
        <v>75.00002299415121</v>
      </c>
    </row>
    <row r="64" spans="1:26" ht="13.5">
      <c r="A64" s="38" t="s">
        <v>118</v>
      </c>
      <c r="B64" s="12">
        <f t="shared" si="7"/>
        <v>82.26695510294564</v>
      </c>
      <c r="C64" s="12">
        <f t="shared" si="7"/>
        <v>0</v>
      </c>
      <c r="D64" s="3">
        <f t="shared" si="7"/>
        <v>75</v>
      </c>
      <c r="E64" s="13">
        <f t="shared" si="7"/>
        <v>75</v>
      </c>
      <c r="F64" s="13">
        <f t="shared" si="7"/>
        <v>33.290047706943945</v>
      </c>
      <c r="G64" s="13">
        <f t="shared" si="7"/>
        <v>100</v>
      </c>
      <c r="H64" s="13">
        <f t="shared" si="7"/>
        <v>100</v>
      </c>
      <c r="I64" s="13">
        <f t="shared" si="7"/>
        <v>77.82125905538723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77.82125905538723</v>
      </c>
      <c r="W64" s="13">
        <f t="shared" si="7"/>
        <v>75</v>
      </c>
      <c r="X64" s="13">
        <f t="shared" si="7"/>
        <v>0</v>
      </c>
      <c r="Y64" s="13">
        <f t="shared" si="7"/>
        <v>0</v>
      </c>
      <c r="Z64" s="14">
        <f t="shared" si="7"/>
        <v>75</v>
      </c>
    </row>
    <row r="65" spans="1:26" ht="13.5">
      <c r="A65" s="38" t="s">
        <v>119</v>
      </c>
      <c r="B65" s="12">
        <f t="shared" si="7"/>
        <v>82.26621233742121</v>
      </c>
      <c r="C65" s="12">
        <f t="shared" si="7"/>
        <v>0</v>
      </c>
      <c r="D65" s="3">
        <f t="shared" si="7"/>
        <v>100.00406983842743</v>
      </c>
      <c r="E65" s="13">
        <f t="shared" si="7"/>
        <v>100.00406983842743</v>
      </c>
      <c r="F65" s="13">
        <f t="shared" si="7"/>
        <v>99.99693439607603</v>
      </c>
      <c r="G65" s="13">
        <f t="shared" si="7"/>
        <v>100</v>
      </c>
      <c r="H65" s="13">
        <f t="shared" si="7"/>
        <v>100.00263386625228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100.0027131888108</v>
      </c>
      <c r="X65" s="13">
        <f t="shared" si="7"/>
        <v>0</v>
      </c>
      <c r="Y65" s="13">
        <f t="shared" si="7"/>
        <v>0</v>
      </c>
      <c r="Z65" s="14">
        <f t="shared" si="7"/>
        <v>100.00406983842743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42.85791493271361</v>
      </c>
      <c r="E66" s="16">
        <f t="shared" si="7"/>
        <v>42.85791493271361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42.857374479814084</v>
      </c>
      <c r="X66" s="16">
        <f t="shared" si="7"/>
        <v>0</v>
      </c>
      <c r="Y66" s="16">
        <f t="shared" si="7"/>
        <v>0</v>
      </c>
      <c r="Z66" s="17">
        <f t="shared" si="7"/>
        <v>42.85791493271361</v>
      </c>
    </row>
    <row r="67" spans="1:26" ht="13.5" hidden="1">
      <c r="A67" s="40" t="s">
        <v>121</v>
      </c>
      <c r="B67" s="23">
        <v>97918944</v>
      </c>
      <c r="C67" s="23"/>
      <c r="D67" s="24">
        <v>118987761</v>
      </c>
      <c r="E67" s="25">
        <v>118987761</v>
      </c>
      <c r="F67" s="25">
        <v>18184214</v>
      </c>
      <c r="G67" s="25">
        <v>8332680</v>
      </c>
      <c r="H67" s="25">
        <v>8912838</v>
      </c>
      <c r="I67" s="25">
        <v>35429732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35429732</v>
      </c>
      <c r="W67" s="25">
        <v>29746941</v>
      </c>
      <c r="X67" s="25"/>
      <c r="Y67" s="24"/>
      <c r="Z67" s="26">
        <v>118987761</v>
      </c>
    </row>
    <row r="68" spans="1:26" ht="13.5" hidden="1">
      <c r="A68" s="36" t="s">
        <v>31</v>
      </c>
      <c r="B68" s="18">
        <v>17220134</v>
      </c>
      <c r="C68" s="18"/>
      <c r="D68" s="19">
        <v>21373199</v>
      </c>
      <c r="E68" s="20">
        <v>21373199</v>
      </c>
      <c r="F68" s="20">
        <v>11165558</v>
      </c>
      <c r="G68" s="20">
        <v>1483676</v>
      </c>
      <c r="H68" s="20">
        <v>1370919</v>
      </c>
      <c r="I68" s="20">
        <v>14020153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14020153</v>
      </c>
      <c r="W68" s="20">
        <v>5343300</v>
      </c>
      <c r="X68" s="20"/>
      <c r="Y68" s="19"/>
      <c r="Z68" s="22">
        <v>21373199</v>
      </c>
    </row>
    <row r="69" spans="1:26" ht="13.5" hidden="1">
      <c r="A69" s="37" t="s">
        <v>32</v>
      </c>
      <c r="B69" s="18">
        <v>80205072</v>
      </c>
      <c r="C69" s="18"/>
      <c r="D69" s="19">
        <v>96874442</v>
      </c>
      <c r="E69" s="20">
        <v>96874442</v>
      </c>
      <c r="F69" s="20">
        <v>6967021</v>
      </c>
      <c r="G69" s="20">
        <v>6802387</v>
      </c>
      <c r="H69" s="20">
        <v>7484801</v>
      </c>
      <c r="I69" s="20">
        <v>21254209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21254209</v>
      </c>
      <c r="W69" s="20">
        <v>24218611</v>
      </c>
      <c r="X69" s="20"/>
      <c r="Y69" s="19"/>
      <c r="Z69" s="22">
        <v>96874442</v>
      </c>
    </row>
    <row r="70" spans="1:26" ht="13.5" hidden="1">
      <c r="A70" s="38" t="s">
        <v>115</v>
      </c>
      <c r="B70" s="18">
        <v>48599886</v>
      </c>
      <c r="C70" s="18"/>
      <c r="D70" s="19">
        <v>52567400</v>
      </c>
      <c r="E70" s="20">
        <v>52567400</v>
      </c>
      <c r="F70" s="20">
        <v>3651008</v>
      </c>
      <c r="G70" s="20">
        <v>3650953</v>
      </c>
      <c r="H70" s="20">
        <v>3814817</v>
      </c>
      <c r="I70" s="20">
        <v>11116778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11116778</v>
      </c>
      <c r="W70" s="20">
        <v>13141850</v>
      </c>
      <c r="X70" s="20"/>
      <c r="Y70" s="19"/>
      <c r="Z70" s="22">
        <v>52567400</v>
      </c>
    </row>
    <row r="71" spans="1:26" ht="13.5" hidden="1">
      <c r="A71" s="38" t="s">
        <v>116</v>
      </c>
      <c r="B71" s="18">
        <v>16433534</v>
      </c>
      <c r="C71" s="18"/>
      <c r="D71" s="19">
        <v>23401188</v>
      </c>
      <c r="E71" s="20">
        <v>23401188</v>
      </c>
      <c r="F71" s="20">
        <v>1526328</v>
      </c>
      <c r="G71" s="20">
        <v>1358217</v>
      </c>
      <c r="H71" s="20">
        <v>1863072</v>
      </c>
      <c r="I71" s="20">
        <v>4747617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4747617</v>
      </c>
      <c r="W71" s="20">
        <v>5850297</v>
      </c>
      <c r="X71" s="20"/>
      <c r="Y71" s="19"/>
      <c r="Z71" s="22">
        <v>23401188</v>
      </c>
    </row>
    <row r="72" spans="1:26" ht="13.5" hidden="1">
      <c r="A72" s="38" t="s">
        <v>117</v>
      </c>
      <c r="B72" s="18">
        <v>9420520</v>
      </c>
      <c r="C72" s="18"/>
      <c r="D72" s="19">
        <v>13046796</v>
      </c>
      <c r="E72" s="20">
        <v>13046796</v>
      </c>
      <c r="F72" s="20">
        <v>1110199</v>
      </c>
      <c r="G72" s="20">
        <v>1111012</v>
      </c>
      <c r="H72" s="20">
        <v>1117779</v>
      </c>
      <c r="I72" s="20">
        <v>3338990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3338990</v>
      </c>
      <c r="W72" s="20">
        <v>3261699</v>
      </c>
      <c r="X72" s="20"/>
      <c r="Y72" s="19"/>
      <c r="Z72" s="22">
        <v>13046796</v>
      </c>
    </row>
    <row r="73" spans="1:26" ht="13.5" hidden="1">
      <c r="A73" s="38" t="s">
        <v>118</v>
      </c>
      <c r="B73" s="18">
        <v>5322955</v>
      </c>
      <c r="C73" s="18"/>
      <c r="D73" s="19">
        <v>7711632</v>
      </c>
      <c r="E73" s="20">
        <v>7711632</v>
      </c>
      <c r="F73" s="20">
        <v>646866</v>
      </c>
      <c r="G73" s="20">
        <v>647633</v>
      </c>
      <c r="H73" s="20">
        <v>651166</v>
      </c>
      <c r="I73" s="20">
        <v>1945665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1945665</v>
      </c>
      <c r="W73" s="20">
        <v>1927908</v>
      </c>
      <c r="X73" s="20"/>
      <c r="Y73" s="19"/>
      <c r="Z73" s="22">
        <v>7711632</v>
      </c>
    </row>
    <row r="74" spans="1:26" ht="13.5" hidden="1">
      <c r="A74" s="38" t="s">
        <v>119</v>
      </c>
      <c r="B74" s="18">
        <v>428177</v>
      </c>
      <c r="C74" s="18"/>
      <c r="D74" s="19">
        <v>147426</v>
      </c>
      <c r="E74" s="20">
        <v>147426</v>
      </c>
      <c r="F74" s="20">
        <v>32620</v>
      </c>
      <c r="G74" s="20">
        <v>34572</v>
      </c>
      <c r="H74" s="20">
        <v>37967</v>
      </c>
      <c r="I74" s="20">
        <v>105159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105159</v>
      </c>
      <c r="W74" s="20">
        <v>36857</v>
      </c>
      <c r="X74" s="20"/>
      <c r="Y74" s="19"/>
      <c r="Z74" s="22">
        <v>147426</v>
      </c>
    </row>
    <row r="75" spans="1:26" ht="13.5" hidden="1">
      <c r="A75" s="39" t="s">
        <v>120</v>
      </c>
      <c r="B75" s="27">
        <v>493738</v>
      </c>
      <c r="C75" s="27"/>
      <c r="D75" s="28">
        <v>740120</v>
      </c>
      <c r="E75" s="29">
        <v>740120</v>
      </c>
      <c r="F75" s="29">
        <v>51635</v>
      </c>
      <c r="G75" s="29">
        <v>46617</v>
      </c>
      <c r="H75" s="29">
        <v>57118</v>
      </c>
      <c r="I75" s="29">
        <v>155370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155370</v>
      </c>
      <c r="W75" s="29">
        <v>185030</v>
      </c>
      <c r="X75" s="29"/>
      <c r="Y75" s="28"/>
      <c r="Z75" s="30">
        <v>740120</v>
      </c>
    </row>
    <row r="76" spans="1:26" ht="13.5" hidden="1">
      <c r="A76" s="41" t="s">
        <v>122</v>
      </c>
      <c r="B76" s="31">
        <v>80477053</v>
      </c>
      <c r="C76" s="31"/>
      <c r="D76" s="32">
        <v>100663241</v>
      </c>
      <c r="E76" s="33">
        <v>100663241</v>
      </c>
      <c r="F76" s="33">
        <v>4910439</v>
      </c>
      <c r="G76" s="33">
        <v>8286063</v>
      </c>
      <c r="H76" s="33">
        <v>8855721</v>
      </c>
      <c r="I76" s="33">
        <v>22052223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22052223</v>
      </c>
      <c r="W76" s="33">
        <v>40234945</v>
      </c>
      <c r="X76" s="33"/>
      <c r="Y76" s="32"/>
      <c r="Z76" s="34">
        <v>100663241</v>
      </c>
    </row>
    <row r="77" spans="1:26" ht="13.5" hidden="1">
      <c r="A77" s="36" t="s">
        <v>31</v>
      </c>
      <c r="B77" s="18">
        <v>14494785</v>
      </c>
      <c r="C77" s="18"/>
      <c r="D77" s="19">
        <v>17098559</v>
      </c>
      <c r="E77" s="20">
        <v>17098559</v>
      </c>
      <c r="F77" s="20">
        <v>1218886</v>
      </c>
      <c r="G77" s="20">
        <v>1483676</v>
      </c>
      <c r="H77" s="20">
        <v>1370919</v>
      </c>
      <c r="I77" s="20">
        <v>4073481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4073481</v>
      </c>
      <c r="W77" s="20">
        <v>14300613</v>
      </c>
      <c r="X77" s="20"/>
      <c r="Y77" s="19"/>
      <c r="Z77" s="22">
        <v>17098559</v>
      </c>
    </row>
    <row r="78" spans="1:26" ht="13.5" hidden="1">
      <c r="A78" s="37" t="s">
        <v>32</v>
      </c>
      <c r="B78" s="18">
        <v>65982268</v>
      </c>
      <c r="C78" s="18"/>
      <c r="D78" s="19">
        <v>83247482</v>
      </c>
      <c r="E78" s="20">
        <v>83247482</v>
      </c>
      <c r="F78" s="20">
        <v>3691553</v>
      </c>
      <c r="G78" s="20">
        <v>6802387</v>
      </c>
      <c r="H78" s="20">
        <v>7484802</v>
      </c>
      <c r="I78" s="20">
        <v>17978742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17978742</v>
      </c>
      <c r="W78" s="20">
        <v>25855033</v>
      </c>
      <c r="X78" s="20"/>
      <c r="Y78" s="19"/>
      <c r="Z78" s="22">
        <v>83247482</v>
      </c>
    </row>
    <row r="79" spans="1:26" ht="13.5" hidden="1">
      <c r="A79" s="38" t="s">
        <v>115</v>
      </c>
      <c r="B79" s="18">
        <v>39981645</v>
      </c>
      <c r="C79" s="18"/>
      <c r="D79" s="19">
        <v>48810278</v>
      </c>
      <c r="E79" s="20">
        <v>48810278</v>
      </c>
      <c r="F79" s="20">
        <v>2326484</v>
      </c>
      <c r="G79" s="20">
        <v>3650953</v>
      </c>
      <c r="H79" s="20">
        <v>3814817</v>
      </c>
      <c r="I79" s="20">
        <v>9792254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9792254</v>
      </c>
      <c r="W79" s="20">
        <v>19126211</v>
      </c>
      <c r="X79" s="20"/>
      <c r="Y79" s="19"/>
      <c r="Z79" s="22">
        <v>48810278</v>
      </c>
    </row>
    <row r="80" spans="1:26" ht="13.5" hidden="1">
      <c r="A80" s="38" t="s">
        <v>116</v>
      </c>
      <c r="B80" s="18">
        <v>13519368</v>
      </c>
      <c r="C80" s="18"/>
      <c r="D80" s="19">
        <v>18720948</v>
      </c>
      <c r="E80" s="20">
        <v>18720948</v>
      </c>
      <c r="F80" s="20">
        <v>727895</v>
      </c>
      <c r="G80" s="20">
        <v>1358217</v>
      </c>
      <c r="H80" s="20">
        <v>1863072</v>
      </c>
      <c r="I80" s="20">
        <v>3949184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3949184</v>
      </c>
      <c r="W80" s="20">
        <v>2799758</v>
      </c>
      <c r="X80" s="20"/>
      <c r="Y80" s="19"/>
      <c r="Z80" s="22">
        <v>18720948</v>
      </c>
    </row>
    <row r="81" spans="1:26" ht="13.5" hidden="1">
      <c r="A81" s="38" t="s">
        <v>117</v>
      </c>
      <c r="B81" s="18">
        <v>7749977</v>
      </c>
      <c r="C81" s="18"/>
      <c r="D81" s="19">
        <v>9785100</v>
      </c>
      <c r="E81" s="20">
        <v>9785100</v>
      </c>
      <c r="F81" s="20">
        <v>389213</v>
      </c>
      <c r="G81" s="20">
        <v>1111012</v>
      </c>
      <c r="H81" s="20">
        <v>1117779</v>
      </c>
      <c r="I81" s="20">
        <v>2618004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2618004</v>
      </c>
      <c r="W81" s="20">
        <v>2446275</v>
      </c>
      <c r="X81" s="20"/>
      <c r="Y81" s="19"/>
      <c r="Z81" s="22">
        <v>9785100</v>
      </c>
    </row>
    <row r="82" spans="1:26" ht="13.5" hidden="1">
      <c r="A82" s="38" t="s">
        <v>118</v>
      </c>
      <c r="B82" s="18">
        <v>4379033</v>
      </c>
      <c r="C82" s="18"/>
      <c r="D82" s="19">
        <v>5783724</v>
      </c>
      <c r="E82" s="20">
        <v>5783724</v>
      </c>
      <c r="F82" s="20">
        <v>215342</v>
      </c>
      <c r="G82" s="20">
        <v>647633</v>
      </c>
      <c r="H82" s="20">
        <v>651166</v>
      </c>
      <c r="I82" s="20">
        <v>1514141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1514141</v>
      </c>
      <c r="W82" s="20">
        <v>1445931</v>
      </c>
      <c r="X82" s="20"/>
      <c r="Y82" s="19"/>
      <c r="Z82" s="22">
        <v>5783724</v>
      </c>
    </row>
    <row r="83" spans="1:26" ht="13.5" hidden="1">
      <c r="A83" s="38" t="s">
        <v>119</v>
      </c>
      <c r="B83" s="18">
        <v>352245</v>
      </c>
      <c r="C83" s="18"/>
      <c r="D83" s="19">
        <v>147432</v>
      </c>
      <c r="E83" s="20">
        <v>147432</v>
      </c>
      <c r="F83" s="20">
        <v>32619</v>
      </c>
      <c r="G83" s="20">
        <v>34572</v>
      </c>
      <c r="H83" s="20">
        <v>37968</v>
      </c>
      <c r="I83" s="20">
        <v>105159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105159</v>
      </c>
      <c r="W83" s="20">
        <v>36858</v>
      </c>
      <c r="X83" s="20"/>
      <c r="Y83" s="19"/>
      <c r="Z83" s="22">
        <v>147432</v>
      </c>
    </row>
    <row r="84" spans="1:26" ht="13.5" hidden="1">
      <c r="A84" s="39" t="s">
        <v>120</v>
      </c>
      <c r="B84" s="27"/>
      <c r="C84" s="27"/>
      <c r="D84" s="28">
        <v>317200</v>
      </c>
      <c r="E84" s="29">
        <v>317200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79299</v>
      </c>
      <c r="X84" s="29"/>
      <c r="Y84" s="28"/>
      <c r="Z84" s="30">
        <v>317200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4498392</v>
      </c>
      <c r="C5" s="18">
        <v>0</v>
      </c>
      <c r="D5" s="58">
        <v>5195060</v>
      </c>
      <c r="E5" s="59">
        <v>5195060</v>
      </c>
      <c r="F5" s="59">
        <v>11932</v>
      </c>
      <c r="G5" s="59">
        <v>11571</v>
      </c>
      <c r="H5" s="59">
        <v>11313</v>
      </c>
      <c r="I5" s="59">
        <v>34816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34816</v>
      </c>
      <c r="W5" s="59">
        <v>1298765</v>
      </c>
      <c r="X5" s="59">
        <v>-1263949</v>
      </c>
      <c r="Y5" s="60">
        <v>-97.32</v>
      </c>
      <c r="Z5" s="61">
        <v>5195060</v>
      </c>
    </row>
    <row r="6" spans="1:26" ht="13.5">
      <c r="A6" s="57" t="s">
        <v>32</v>
      </c>
      <c r="B6" s="18">
        <v>15671908</v>
      </c>
      <c r="C6" s="18">
        <v>0</v>
      </c>
      <c r="D6" s="58">
        <v>17315592</v>
      </c>
      <c r="E6" s="59">
        <v>17315592</v>
      </c>
      <c r="F6" s="59">
        <v>1306596</v>
      </c>
      <c r="G6" s="59">
        <v>1481815</v>
      </c>
      <c r="H6" s="59">
        <v>1459598</v>
      </c>
      <c r="I6" s="59">
        <v>4248009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4248009</v>
      </c>
      <c r="W6" s="59">
        <v>4328898</v>
      </c>
      <c r="X6" s="59">
        <v>-80889</v>
      </c>
      <c r="Y6" s="60">
        <v>-1.87</v>
      </c>
      <c r="Z6" s="61">
        <v>17315592</v>
      </c>
    </row>
    <row r="7" spans="1:26" ht="13.5">
      <c r="A7" s="57" t="s">
        <v>33</v>
      </c>
      <c r="B7" s="18">
        <v>1212532</v>
      </c>
      <c r="C7" s="18">
        <v>0</v>
      </c>
      <c r="D7" s="58">
        <v>1297000</v>
      </c>
      <c r="E7" s="59">
        <v>1297000</v>
      </c>
      <c r="F7" s="59">
        <v>23317</v>
      </c>
      <c r="G7" s="59">
        <v>63373</v>
      </c>
      <c r="H7" s="59">
        <v>179918</v>
      </c>
      <c r="I7" s="59">
        <v>266608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266608</v>
      </c>
      <c r="W7" s="59">
        <v>324250</v>
      </c>
      <c r="X7" s="59">
        <v>-57642</v>
      </c>
      <c r="Y7" s="60">
        <v>-17.78</v>
      </c>
      <c r="Z7" s="61">
        <v>1297000</v>
      </c>
    </row>
    <row r="8" spans="1:26" ht="13.5">
      <c r="A8" s="57" t="s">
        <v>34</v>
      </c>
      <c r="B8" s="18">
        <v>17561874</v>
      </c>
      <c r="C8" s="18">
        <v>0</v>
      </c>
      <c r="D8" s="58">
        <v>17728000</v>
      </c>
      <c r="E8" s="59">
        <v>17728000</v>
      </c>
      <c r="F8" s="59">
        <v>5528000</v>
      </c>
      <c r="G8" s="59">
        <v>0</v>
      </c>
      <c r="H8" s="59">
        <v>0</v>
      </c>
      <c r="I8" s="59">
        <v>5528000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5528000</v>
      </c>
      <c r="W8" s="59">
        <v>4432000</v>
      </c>
      <c r="X8" s="59">
        <v>1096000</v>
      </c>
      <c r="Y8" s="60">
        <v>24.73</v>
      </c>
      <c r="Z8" s="61">
        <v>17728000</v>
      </c>
    </row>
    <row r="9" spans="1:26" ht="13.5">
      <c r="A9" s="57" t="s">
        <v>35</v>
      </c>
      <c r="B9" s="18">
        <v>3041724</v>
      </c>
      <c r="C9" s="18">
        <v>0</v>
      </c>
      <c r="D9" s="58">
        <v>1649980</v>
      </c>
      <c r="E9" s="59">
        <v>1649980</v>
      </c>
      <c r="F9" s="59">
        <v>62435</v>
      </c>
      <c r="G9" s="59">
        <v>14744</v>
      </c>
      <c r="H9" s="59">
        <v>174212</v>
      </c>
      <c r="I9" s="59">
        <v>251391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251391</v>
      </c>
      <c r="W9" s="59">
        <v>412495</v>
      </c>
      <c r="X9" s="59">
        <v>-161104</v>
      </c>
      <c r="Y9" s="60">
        <v>-39.06</v>
      </c>
      <c r="Z9" s="61">
        <v>1649980</v>
      </c>
    </row>
    <row r="10" spans="1:26" ht="25.5">
      <c r="A10" s="62" t="s">
        <v>107</v>
      </c>
      <c r="B10" s="63">
        <f>SUM(B5:B9)</f>
        <v>41986430</v>
      </c>
      <c r="C10" s="63">
        <f>SUM(C5:C9)</f>
        <v>0</v>
      </c>
      <c r="D10" s="64">
        <f aca="true" t="shared" si="0" ref="D10:Z10">SUM(D5:D9)</f>
        <v>43185632</v>
      </c>
      <c r="E10" s="65">
        <f t="shared" si="0"/>
        <v>43185632</v>
      </c>
      <c r="F10" s="65">
        <f t="shared" si="0"/>
        <v>6932280</v>
      </c>
      <c r="G10" s="65">
        <f t="shared" si="0"/>
        <v>1571503</v>
      </c>
      <c r="H10" s="65">
        <f t="shared" si="0"/>
        <v>1825041</v>
      </c>
      <c r="I10" s="65">
        <f t="shared" si="0"/>
        <v>10328824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10328824</v>
      </c>
      <c r="W10" s="65">
        <f t="shared" si="0"/>
        <v>10796408</v>
      </c>
      <c r="X10" s="65">
        <f t="shared" si="0"/>
        <v>-467584</v>
      </c>
      <c r="Y10" s="66">
        <f>+IF(W10&lt;&gt;0,(X10/W10)*100,0)</f>
        <v>-4.330921914029185</v>
      </c>
      <c r="Z10" s="67">
        <f t="shared" si="0"/>
        <v>43185632</v>
      </c>
    </row>
    <row r="11" spans="1:26" ht="13.5">
      <c r="A11" s="57" t="s">
        <v>36</v>
      </c>
      <c r="B11" s="18">
        <v>12463235</v>
      </c>
      <c r="C11" s="18">
        <v>0</v>
      </c>
      <c r="D11" s="58">
        <v>13915173</v>
      </c>
      <c r="E11" s="59">
        <v>13915173</v>
      </c>
      <c r="F11" s="59">
        <v>865711</v>
      </c>
      <c r="G11" s="59">
        <v>1125608</v>
      </c>
      <c r="H11" s="59">
        <v>955445</v>
      </c>
      <c r="I11" s="59">
        <v>2946764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2946764</v>
      </c>
      <c r="W11" s="59">
        <v>3478793</v>
      </c>
      <c r="X11" s="59">
        <v>-532029</v>
      </c>
      <c r="Y11" s="60">
        <v>-15.29</v>
      </c>
      <c r="Z11" s="61">
        <v>13915173</v>
      </c>
    </row>
    <row r="12" spans="1:26" ht="13.5">
      <c r="A12" s="57" t="s">
        <v>37</v>
      </c>
      <c r="B12" s="18">
        <v>1784359</v>
      </c>
      <c r="C12" s="18">
        <v>0</v>
      </c>
      <c r="D12" s="58">
        <v>1880786</v>
      </c>
      <c r="E12" s="59">
        <v>1880786</v>
      </c>
      <c r="F12" s="59">
        <v>142978</v>
      </c>
      <c r="G12" s="59">
        <v>147353</v>
      </c>
      <c r="H12" s="59">
        <v>149375</v>
      </c>
      <c r="I12" s="59">
        <v>439706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439706</v>
      </c>
      <c r="W12" s="59">
        <v>470197</v>
      </c>
      <c r="X12" s="59">
        <v>-30491</v>
      </c>
      <c r="Y12" s="60">
        <v>-6.48</v>
      </c>
      <c r="Z12" s="61">
        <v>1880786</v>
      </c>
    </row>
    <row r="13" spans="1:26" ht="13.5">
      <c r="A13" s="57" t="s">
        <v>108</v>
      </c>
      <c r="B13" s="18">
        <v>2561814</v>
      </c>
      <c r="C13" s="18">
        <v>0</v>
      </c>
      <c r="D13" s="58">
        <v>1943709</v>
      </c>
      <c r="E13" s="59">
        <v>1943709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485927</v>
      </c>
      <c r="X13" s="59">
        <v>-485927</v>
      </c>
      <c r="Y13" s="60">
        <v>-100</v>
      </c>
      <c r="Z13" s="61">
        <v>1943709</v>
      </c>
    </row>
    <row r="14" spans="1:26" ht="13.5">
      <c r="A14" s="57" t="s">
        <v>38</v>
      </c>
      <c r="B14" s="18">
        <v>1378120</v>
      </c>
      <c r="C14" s="18">
        <v>0</v>
      </c>
      <c r="D14" s="58">
        <v>531013</v>
      </c>
      <c r="E14" s="59">
        <v>531013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132753</v>
      </c>
      <c r="X14" s="59">
        <v>-132753</v>
      </c>
      <c r="Y14" s="60">
        <v>-100</v>
      </c>
      <c r="Z14" s="61">
        <v>531013</v>
      </c>
    </row>
    <row r="15" spans="1:26" ht="13.5">
      <c r="A15" s="57" t="s">
        <v>39</v>
      </c>
      <c r="B15" s="18">
        <v>7469849</v>
      </c>
      <c r="C15" s="18">
        <v>0</v>
      </c>
      <c r="D15" s="58">
        <v>8337833</v>
      </c>
      <c r="E15" s="59">
        <v>8337833</v>
      </c>
      <c r="F15" s="59">
        <v>533674</v>
      </c>
      <c r="G15" s="59">
        <v>990764</v>
      </c>
      <c r="H15" s="59">
        <v>755528</v>
      </c>
      <c r="I15" s="59">
        <v>2279966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2279966</v>
      </c>
      <c r="W15" s="59">
        <v>2084458</v>
      </c>
      <c r="X15" s="59">
        <v>195508</v>
      </c>
      <c r="Y15" s="60">
        <v>9.38</v>
      </c>
      <c r="Z15" s="61">
        <v>8337833</v>
      </c>
    </row>
    <row r="16" spans="1:26" ht="13.5">
      <c r="A16" s="68" t="s">
        <v>40</v>
      </c>
      <c r="B16" s="18">
        <v>7408903</v>
      </c>
      <c r="C16" s="18">
        <v>0</v>
      </c>
      <c r="D16" s="58">
        <v>7535741</v>
      </c>
      <c r="E16" s="59">
        <v>7535741</v>
      </c>
      <c r="F16" s="59">
        <v>5151667</v>
      </c>
      <c r="G16" s="59">
        <v>0</v>
      </c>
      <c r="H16" s="59">
        <v>0</v>
      </c>
      <c r="I16" s="59">
        <v>5151667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5151667</v>
      </c>
      <c r="W16" s="59">
        <v>1883935</v>
      </c>
      <c r="X16" s="59">
        <v>3267732</v>
      </c>
      <c r="Y16" s="60">
        <v>173.45</v>
      </c>
      <c r="Z16" s="61">
        <v>7535741</v>
      </c>
    </row>
    <row r="17" spans="1:26" ht="13.5">
      <c r="A17" s="57" t="s">
        <v>41</v>
      </c>
      <c r="B17" s="18">
        <v>11914109</v>
      </c>
      <c r="C17" s="18">
        <v>0</v>
      </c>
      <c r="D17" s="58">
        <v>10841377</v>
      </c>
      <c r="E17" s="59">
        <v>10841377</v>
      </c>
      <c r="F17" s="59">
        <v>736248</v>
      </c>
      <c r="G17" s="59">
        <v>264890</v>
      </c>
      <c r="H17" s="59">
        <v>417015</v>
      </c>
      <c r="I17" s="59">
        <v>1418153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1418153</v>
      </c>
      <c r="W17" s="59">
        <v>2710344</v>
      </c>
      <c r="X17" s="59">
        <v>-1292191</v>
      </c>
      <c r="Y17" s="60">
        <v>-47.68</v>
      </c>
      <c r="Z17" s="61">
        <v>10841377</v>
      </c>
    </row>
    <row r="18" spans="1:26" ht="13.5">
      <c r="A18" s="69" t="s">
        <v>42</v>
      </c>
      <c r="B18" s="70">
        <f>SUM(B11:B17)</f>
        <v>44980389</v>
      </c>
      <c r="C18" s="70">
        <f>SUM(C11:C17)</f>
        <v>0</v>
      </c>
      <c r="D18" s="71">
        <f aca="true" t="shared" si="1" ref="D18:Z18">SUM(D11:D17)</f>
        <v>44985632</v>
      </c>
      <c r="E18" s="72">
        <f t="shared" si="1"/>
        <v>44985632</v>
      </c>
      <c r="F18" s="72">
        <f t="shared" si="1"/>
        <v>7430278</v>
      </c>
      <c r="G18" s="72">
        <f t="shared" si="1"/>
        <v>2528615</v>
      </c>
      <c r="H18" s="72">
        <f t="shared" si="1"/>
        <v>2277363</v>
      </c>
      <c r="I18" s="72">
        <f t="shared" si="1"/>
        <v>12236256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12236256</v>
      </c>
      <c r="W18" s="72">
        <f t="shared" si="1"/>
        <v>11246407</v>
      </c>
      <c r="X18" s="72">
        <f t="shared" si="1"/>
        <v>989849</v>
      </c>
      <c r="Y18" s="66">
        <f>+IF(W18&lt;&gt;0,(X18/W18)*100,0)</f>
        <v>8.801468771315141</v>
      </c>
      <c r="Z18" s="73">
        <f t="shared" si="1"/>
        <v>44985632</v>
      </c>
    </row>
    <row r="19" spans="1:26" ht="13.5">
      <c r="A19" s="69" t="s">
        <v>43</v>
      </c>
      <c r="B19" s="74">
        <f>+B10-B18</f>
        <v>-2993959</v>
      </c>
      <c r="C19" s="74">
        <f>+C10-C18</f>
        <v>0</v>
      </c>
      <c r="D19" s="75">
        <f aca="true" t="shared" si="2" ref="D19:Z19">+D10-D18</f>
        <v>-1800000</v>
      </c>
      <c r="E19" s="76">
        <f t="shared" si="2"/>
        <v>-1800000</v>
      </c>
      <c r="F19" s="76">
        <f t="shared" si="2"/>
        <v>-497998</v>
      </c>
      <c r="G19" s="76">
        <f t="shared" si="2"/>
        <v>-957112</v>
      </c>
      <c r="H19" s="76">
        <f t="shared" si="2"/>
        <v>-452322</v>
      </c>
      <c r="I19" s="76">
        <f t="shared" si="2"/>
        <v>-1907432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-1907432</v>
      </c>
      <c r="W19" s="76">
        <f>IF(E10=E18,0,W10-W18)</f>
        <v>-449999</v>
      </c>
      <c r="X19" s="76">
        <f t="shared" si="2"/>
        <v>-1457433</v>
      </c>
      <c r="Y19" s="77">
        <f>+IF(W19&lt;&gt;0,(X19/W19)*100,0)</f>
        <v>323.8747197215994</v>
      </c>
      <c r="Z19" s="78">
        <f t="shared" si="2"/>
        <v>-1800000</v>
      </c>
    </row>
    <row r="20" spans="1:26" ht="13.5">
      <c r="A20" s="57" t="s">
        <v>44</v>
      </c>
      <c r="B20" s="18">
        <v>14437056</v>
      </c>
      <c r="C20" s="18">
        <v>0</v>
      </c>
      <c r="D20" s="58">
        <v>9089000</v>
      </c>
      <c r="E20" s="59">
        <v>9089000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2272250</v>
      </c>
      <c r="X20" s="59">
        <v>-2272250</v>
      </c>
      <c r="Y20" s="60">
        <v>-100</v>
      </c>
      <c r="Z20" s="61">
        <v>9089000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11443097</v>
      </c>
      <c r="C22" s="85">
        <f>SUM(C19:C21)</f>
        <v>0</v>
      </c>
      <c r="D22" s="86">
        <f aca="true" t="shared" si="3" ref="D22:Z22">SUM(D19:D21)</f>
        <v>7289000</v>
      </c>
      <c r="E22" s="87">
        <f t="shared" si="3"/>
        <v>7289000</v>
      </c>
      <c r="F22" s="87">
        <f t="shared" si="3"/>
        <v>-497998</v>
      </c>
      <c r="G22" s="87">
        <f t="shared" si="3"/>
        <v>-957112</v>
      </c>
      <c r="H22" s="87">
        <f t="shared" si="3"/>
        <v>-452322</v>
      </c>
      <c r="I22" s="87">
        <f t="shared" si="3"/>
        <v>-1907432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-1907432</v>
      </c>
      <c r="W22" s="87">
        <f t="shared" si="3"/>
        <v>1822251</v>
      </c>
      <c r="X22" s="87">
        <f t="shared" si="3"/>
        <v>-3729683</v>
      </c>
      <c r="Y22" s="88">
        <f>+IF(W22&lt;&gt;0,(X22/W22)*100,0)</f>
        <v>-204.674493250381</v>
      </c>
      <c r="Z22" s="89">
        <f t="shared" si="3"/>
        <v>7289000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11443097</v>
      </c>
      <c r="C24" s="74">
        <f>SUM(C22:C23)</f>
        <v>0</v>
      </c>
      <c r="D24" s="75">
        <f aca="true" t="shared" si="4" ref="D24:Z24">SUM(D22:D23)</f>
        <v>7289000</v>
      </c>
      <c r="E24" s="76">
        <f t="shared" si="4"/>
        <v>7289000</v>
      </c>
      <c r="F24" s="76">
        <f t="shared" si="4"/>
        <v>-497998</v>
      </c>
      <c r="G24" s="76">
        <f t="shared" si="4"/>
        <v>-957112</v>
      </c>
      <c r="H24" s="76">
        <f t="shared" si="4"/>
        <v>-452322</v>
      </c>
      <c r="I24" s="76">
        <f t="shared" si="4"/>
        <v>-1907432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-1907432</v>
      </c>
      <c r="W24" s="76">
        <f t="shared" si="4"/>
        <v>1822251</v>
      </c>
      <c r="X24" s="76">
        <f t="shared" si="4"/>
        <v>-3729683</v>
      </c>
      <c r="Y24" s="77">
        <f>+IF(W24&lt;&gt;0,(X24/W24)*100,0)</f>
        <v>-204.674493250381</v>
      </c>
      <c r="Z24" s="78">
        <f t="shared" si="4"/>
        <v>7289000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14454439</v>
      </c>
      <c r="C27" s="21">
        <v>0</v>
      </c>
      <c r="D27" s="98">
        <v>9089000</v>
      </c>
      <c r="E27" s="99">
        <v>9089000</v>
      </c>
      <c r="F27" s="99">
        <v>387</v>
      </c>
      <c r="G27" s="99">
        <v>10732</v>
      </c>
      <c r="H27" s="99">
        <v>28551</v>
      </c>
      <c r="I27" s="99">
        <v>39670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39670</v>
      </c>
      <c r="W27" s="99">
        <v>2272250</v>
      </c>
      <c r="X27" s="99">
        <v>-2232580</v>
      </c>
      <c r="Y27" s="100">
        <v>-98.25</v>
      </c>
      <c r="Z27" s="101">
        <v>9089000</v>
      </c>
    </row>
    <row r="28" spans="1:26" ht="13.5">
      <c r="A28" s="102" t="s">
        <v>44</v>
      </c>
      <c r="B28" s="18">
        <v>14437056</v>
      </c>
      <c r="C28" s="18">
        <v>0</v>
      </c>
      <c r="D28" s="58">
        <v>9089000</v>
      </c>
      <c r="E28" s="59">
        <v>9089000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2272250</v>
      </c>
      <c r="X28" s="59">
        <v>-2272250</v>
      </c>
      <c r="Y28" s="60">
        <v>-100</v>
      </c>
      <c r="Z28" s="61">
        <v>9089000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17383</v>
      </c>
      <c r="C31" s="18">
        <v>0</v>
      </c>
      <c r="D31" s="58">
        <v>0</v>
      </c>
      <c r="E31" s="59">
        <v>0</v>
      </c>
      <c r="F31" s="59">
        <v>387</v>
      </c>
      <c r="G31" s="59">
        <v>10732</v>
      </c>
      <c r="H31" s="59">
        <v>28551</v>
      </c>
      <c r="I31" s="59">
        <v>39670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39670</v>
      </c>
      <c r="W31" s="59">
        <v>0</v>
      </c>
      <c r="X31" s="59">
        <v>39670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14454439</v>
      </c>
      <c r="C32" s="21">
        <f>SUM(C28:C31)</f>
        <v>0</v>
      </c>
      <c r="D32" s="98">
        <f aca="true" t="shared" si="5" ref="D32:Z32">SUM(D28:D31)</f>
        <v>9089000</v>
      </c>
      <c r="E32" s="99">
        <f t="shared" si="5"/>
        <v>9089000</v>
      </c>
      <c r="F32" s="99">
        <f t="shared" si="5"/>
        <v>387</v>
      </c>
      <c r="G32" s="99">
        <f t="shared" si="5"/>
        <v>10732</v>
      </c>
      <c r="H32" s="99">
        <f t="shared" si="5"/>
        <v>28551</v>
      </c>
      <c r="I32" s="99">
        <f t="shared" si="5"/>
        <v>39670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39670</v>
      </c>
      <c r="W32" s="99">
        <f t="shared" si="5"/>
        <v>2272250</v>
      </c>
      <c r="X32" s="99">
        <f t="shared" si="5"/>
        <v>-2232580</v>
      </c>
      <c r="Y32" s="100">
        <f>+IF(W32&lt;&gt;0,(X32/W32)*100,0)</f>
        <v>-98.25415337220817</v>
      </c>
      <c r="Z32" s="101">
        <f t="shared" si="5"/>
        <v>9089000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25328191</v>
      </c>
      <c r="C35" s="18">
        <v>0</v>
      </c>
      <c r="D35" s="58">
        <v>27109190</v>
      </c>
      <c r="E35" s="59">
        <v>27109190</v>
      </c>
      <c r="F35" s="59">
        <v>33926652</v>
      </c>
      <c r="G35" s="59">
        <v>33711569</v>
      </c>
      <c r="H35" s="59">
        <v>32707800</v>
      </c>
      <c r="I35" s="59">
        <v>32707800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32707800</v>
      </c>
      <c r="W35" s="59">
        <v>6777298</v>
      </c>
      <c r="X35" s="59">
        <v>25930502</v>
      </c>
      <c r="Y35" s="60">
        <v>382.61</v>
      </c>
      <c r="Z35" s="61">
        <v>27109190</v>
      </c>
    </row>
    <row r="36" spans="1:26" ht="13.5">
      <c r="A36" s="57" t="s">
        <v>53</v>
      </c>
      <c r="B36" s="18">
        <v>112734593</v>
      </c>
      <c r="C36" s="18">
        <v>0</v>
      </c>
      <c r="D36" s="58">
        <v>109689817</v>
      </c>
      <c r="E36" s="59">
        <v>109689817</v>
      </c>
      <c r="F36" s="59">
        <v>112735348</v>
      </c>
      <c r="G36" s="59">
        <v>112729980</v>
      </c>
      <c r="H36" s="59">
        <v>112758530</v>
      </c>
      <c r="I36" s="59">
        <v>112758530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112758530</v>
      </c>
      <c r="W36" s="59">
        <v>27422454</v>
      </c>
      <c r="X36" s="59">
        <v>85336076</v>
      </c>
      <c r="Y36" s="60">
        <v>311.19</v>
      </c>
      <c r="Z36" s="61">
        <v>109689817</v>
      </c>
    </row>
    <row r="37" spans="1:26" ht="13.5">
      <c r="A37" s="57" t="s">
        <v>54</v>
      </c>
      <c r="B37" s="18">
        <v>4630712</v>
      </c>
      <c r="C37" s="18">
        <v>0</v>
      </c>
      <c r="D37" s="58">
        <v>5024356</v>
      </c>
      <c r="E37" s="59">
        <v>5024356</v>
      </c>
      <c r="F37" s="59">
        <v>13727926</v>
      </c>
      <c r="G37" s="59">
        <v>14464587</v>
      </c>
      <c r="H37" s="59">
        <v>13941615</v>
      </c>
      <c r="I37" s="59">
        <v>13941615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13941615</v>
      </c>
      <c r="W37" s="59">
        <v>1256089</v>
      </c>
      <c r="X37" s="59">
        <v>12685526</v>
      </c>
      <c r="Y37" s="60">
        <v>1009.92</v>
      </c>
      <c r="Z37" s="61">
        <v>5024356</v>
      </c>
    </row>
    <row r="38" spans="1:26" ht="13.5">
      <c r="A38" s="57" t="s">
        <v>55</v>
      </c>
      <c r="B38" s="18">
        <v>15048308</v>
      </c>
      <c r="C38" s="18">
        <v>0</v>
      </c>
      <c r="D38" s="58">
        <v>13498884</v>
      </c>
      <c r="E38" s="59">
        <v>13498884</v>
      </c>
      <c r="F38" s="59">
        <v>15048308</v>
      </c>
      <c r="G38" s="59">
        <v>15048308</v>
      </c>
      <c r="H38" s="59">
        <v>15048308</v>
      </c>
      <c r="I38" s="59">
        <v>15048308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15048308</v>
      </c>
      <c r="W38" s="59">
        <v>3374721</v>
      </c>
      <c r="X38" s="59">
        <v>11673587</v>
      </c>
      <c r="Y38" s="60">
        <v>345.91</v>
      </c>
      <c r="Z38" s="61">
        <v>13498884</v>
      </c>
    </row>
    <row r="39" spans="1:26" ht="13.5">
      <c r="A39" s="57" t="s">
        <v>56</v>
      </c>
      <c r="B39" s="18">
        <v>118383764</v>
      </c>
      <c r="C39" s="18">
        <v>0</v>
      </c>
      <c r="D39" s="58">
        <v>118275767</v>
      </c>
      <c r="E39" s="59">
        <v>118275767</v>
      </c>
      <c r="F39" s="59">
        <v>117885766</v>
      </c>
      <c r="G39" s="59">
        <v>116928654</v>
      </c>
      <c r="H39" s="59">
        <v>116476407</v>
      </c>
      <c r="I39" s="59">
        <v>116476407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116476407</v>
      </c>
      <c r="W39" s="59">
        <v>29568942</v>
      </c>
      <c r="X39" s="59">
        <v>86907465</v>
      </c>
      <c r="Y39" s="60">
        <v>293.91</v>
      </c>
      <c r="Z39" s="61">
        <v>118275767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16027314</v>
      </c>
      <c r="C42" s="18">
        <v>0</v>
      </c>
      <c r="D42" s="58">
        <v>7468017</v>
      </c>
      <c r="E42" s="59">
        <v>7468017</v>
      </c>
      <c r="F42" s="59">
        <v>-4918653</v>
      </c>
      <c r="G42" s="59">
        <v>-3496275</v>
      </c>
      <c r="H42" s="59">
        <v>-2434704</v>
      </c>
      <c r="I42" s="59">
        <v>-10849632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-10849632</v>
      </c>
      <c r="W42" s="59">
        <v>14368786</v>
      </c>
      <c r="X42" s="59">
        <v>-25218418</v>
      </c>
      <c r="Y42" s="60">
        <v>-175.51</v>
      </c>
      <c r="Z42" s="61">
        <v>7468017</v>
      </c>
    </row>
    <row r="43" spans="1:26" ht="13.5">
      <c r="A43" s="57" t="s">
        <v>59</v>
      </c>
      <c r="B43" s="18">
        <v>-14441448</v>
      </c>
      <c r="C43" s="18">
        <v>0</v>
      </c>
      <c r="D43" s="58">
        <v>-9079955</v>
      </c>
      <c r="E43" s="59">
        <v>-9079955</v>
      </c>
      <c r="F43" s="59">
        <v>5823077</v>
      </c>
      <c r="G43" s="59">
        <v>2534170</v>
      </c>
      <c r="H43" s="59">
        <v>2310855</v>
      </c>
      <c r="I43" s="59">
        <v>10668102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10668102</v>
      </c>
      <c r="W43" s="59">
        <v>-9086772</v>
      </c>
      <c r="X43" s="59">
        <v>19754874</v>
      </c>
      <c r="Y43" s="60">
        <v>-217.4</v>
      </c>
      <c r="Z43" s="61">
        <v>-9079955</v>
      </c>
    </row>
    <row r="44" spans="1:26" ht="13.5">
      <c r="A44" s="57" t="s">
        <v>60</v>
      </c>
      <c r="B44" s="18">
        <v>15360</v>
      </c>
      <c r="C44" s="18">
        <v>0</v>
      </c>
      <c r="D44" s="58">
        <v>29000</v>
      </c>
      <c r="E44" s="59">
        <v>29000</v>
      </c>
      <c r="F44" s="59">
        <v>1800</v>
      </c>
      <c r="G44" s="59">
        <v>900</v>
      </c>
      <c r="H44" s="59">
        <v>5400</v>
      </c>
      <c r="I44" s="59">
        <v>8100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8100</v>
      </c>
      <c r="W44" s="59">
        <v>8300</v>
      </c>
      <c r="X44" s="59">
        <v>-200</v>
      </c>
      <c r="Y44" s="60">
        <v>-2.41</v>
      </c>
      <c r="Z44" s="61">
        <v>29000</v>
      </c>
    </row>
    <row r="45" spans="1:26" ht="13.5">
      <c r="A45" s="69" t="s">
        <v>61</v>
      </c>
      <c r="B45" s="21">
        <v>23203491</v>
      </c>
      <c r="C45" s="21">
        <v>0</v>
      </c>
      <c r="D45" s="98">
        <v>21089391</v>
      </c>
      <c r="E45" s="99">
        <v>21089391</v>
      </c>
      <c r="F45" s="99">
        <v>24109715</v>
      </c>
      <c r="G45" s="99">
        <v>23148510</v>
      </c>
      <c r="H45" s="99">
        <v>23030061</v>
      </c>
      <c r="I45" s="99">
        <v>23030061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23030061</v>
      </c>
      <c r="W45" s="99">
        <v>27962643</v>
      </c>
      <c r="X45" s="99">
        <v>-4932582</v>
      </c>
      <c r="Y45" s="100">
        <v>-17.64</v>
      </c>
      <c r="Z45" s="101">
        <v>21089391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1220796</v>
      </c>
      <c r="C49" s="51">
        <v>0</v>
      </c>
      <c r="D49" s="128">
        <v>306833</v>
      </c>
      <c r="E49" s="53">
        <v>426502</v>
      </c>
      <c r="F49" s="53">
        <v>0</v>
      </c>
      <c r="G49" s="53">
        <v>0</v>
      </c>
      <c r="H49" s="53">
        <v>0</v>
      </c>
      <c r="I49" s="53">
        <v>996685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1309222</v>
      </c>
      <c r="W49" s="53">
        <v>0</v>
      </c>
      <c r="X49" s="53">
        <v>0</v>
      </c>
      <c r="Y49" s="53">
        <v>0</v>
      </c>
      <c r="Z49" s="129">
        <v>4260038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68.68518547879638</v>
      </c>
      <c r="C58" s="5">
        <f>IF(C67=0,0,+(C76/C67)*100)</f>
        <v>0</v>
      </c>
      <c r="D58" s="6">
        <f aca="true" t="shared" si="6" ref="D58:Z58">IF(D67=0,0,+(D76/D67)*100)</f>
        <v>90.06830421423591</v>
      </c>
      <c r="E58" s="7">
        <f t="shared" si="6"/>
        <v>90.06830421423591</v>
      </c>
      <c r="F58" s="7">
        <f t="shared" si="6"/>
        <v>72.42682252151536</v>
      </c>
      <c r="G58" s="7">
        <f t="shared" si="6"/>
        <v>70.11466953649756</v>
      </c>
      <c r="H58" s="7">
        <f t="shared" si="6"/>
        <v>71.64506271573411</v>
      </c>
      <c r="I58" s="7">
        <f t="shared" si="6"/>
        <v>71.35167882191207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71.35167882191207</v>
      </c>
      <c r="W58" s="7">
        <f t="shared" si="6"/>
        <v>106.39881211018334</v>
      </c>
      <c r="X58" s="7">
        <f t="shared" si="6"/>
        <v>0</v>
      </c>
      <c r="Y58" s="7">
        <f t="shared" si="6"/>
        <v>0</v>
      </c>
      <c r="Z58" s="8">
        <f t="shared" si="6"/>
        <v>90.06830421423591</v>
      </c>
    </row>
    <row r="59" spans="1:26" ht="13.5">
      <c r="A59" s="36" t="s">
        <v>31</v>
      </c>
      <c r="B59" s="9">
        <f aca="true" t="shared" si="7" ref="B59:Z66">IF(B68=0,0,+(B77/B68)*100)</f>
        <v>89.59046937146054</v>
      </c>
      <c r="C59" s="9">
        <f t="shared" si="7"/>
        <v>0</v>
      </c>
      <c r="D59" s="2">
        <f t="shared" si="7"/>
        <v>73.00000399595609</v>
      </c>
      <c r="E59" s="10">
        <f t="shared" si="7"/>
        <v>73.00000399595609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132.22227106168557</v>
      </c>
      <c r="X59" s="10">
        <f t="shared" si="7"/>
        <v>0</v>
      </c>
      <c r="Y59" s="10">
        <f t="shared" si="7"/>
        <v>0</v>
      </c>
      <c r="Z59" s="11">
        <f t="shared" si="7"/>
        <v>73.00000399595609</v>
      </c>
    </row>
    <row r="60" spans="1:26" ht="13.5">
      <c r="A60" s="37" t="s">
        <v>32</v>
      </c>
      <c r="B60" s="12">
        <f t="shared" si="7"/>
        <v>62.918012280317114</v>
      </c>
      <c r="C60" s="12">
        <f t="shared" si="7"/>
        <v>0</v>
      </c>
      <c r="D60" s="3">
        <f t="shared" si="7"/>
        <v>94.99999191480141</v>
      </c>
      <c r="E60" s="13">
        <f t="shared" si="7"/>
        <v>94.99999191480141</v>
      </c>
      <c r="F60" s="13">
        <f t="shared" si="7"/>
        <v>59.730322150075466</v>
      </c>
      <c r="G60" s="13">
        <f t="shared" si="7"/>
        <v>53.639084501101685</v>
      </c>
      <c r="H60" s="13">
        <f t="shared" si="7"/>
        <v>56.496925865889104</v>
      </c>
      <c r="I60" s="13">
        <f t="shared" si="7"/>
        <v>56.49456015747612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56.49456015747612</v>
      </c>
      <c r="W60" s="13">
        <f t="shared" si="7"/>
        <v>98.93483308342375</v>
      </c>
      <c r="X60" s="13">
        <f t="shared" si="7"/>
        <v>0</v>
      </c>
      <c r="Y60" s="13">
        <f t="shared" si="7"/>
        <v>0</v>
      </c>
      <c r="Z60" s="14">
        <f t="shared" si="7"/>
        <v>94.99999191480141</v>
      </c>
    </row>
    <row r="61" spans="1:26" ht="13.5">
      <c r="A61" s="38" t="s">
        <v>115</v>
      </c>
      <c r="B61" s="12">
        <f t="shared" si="7"/>
        <v>65.5279333440273</v>
      </c>
      <c r="C61" s="12">
        <f t="shared" si="7"/>
        <v>0</v>
      </c>
      <c r="D61" s="3">
        <f t="shared" si="7"/>
        <v>94.99999444070461</v>
      </c>
      <c r="E61" s="13">
        <f t="shared" si="7"/>
        <v>94.99999444070461</v>
      </c>
      <c r="F61" s="13">
        <f t="shared" si="7"/>
        <v>136.04066399733648</v>
      </c>
      <c r="G61" s="13">
        <f t="shared" si="7"/>
        <v>39.433249005246005</v>
      </c>
      <c r="H61" s="13">
        <f t="shared" si="7"/>
        <v>42.11755563772503</v>
      </c>
      <c r="I61" s="13">
        <f t="shared" si="7"/>
        <v>68.2089598726793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68.2089598726793</v>
      </c>
      <c r="W61" s="13">
        <f t="shared" si="7"/>
        <v>121.1644572794146</v>
      </c>
      <c r="X61" s="13">
        <f t="shared" si="7"/>
        <v>0</v>
      </c>
      <c r="Y61" s="13">
        <f t="shared" si="7"/>
        <v>0</v>
      </c>
      <c r="Z61" s="14">
        <f t="shared" si="7"/>
        <v>94.99999444070461</v>
      </c>
    </row>
    <row r="62" spans="1:26" ht="13.5">
      <c r="A62" s="38" t="s">
        <v>116</v>
      </c>
      <c r="B62" s="12">
        <f t="shared" si="7"/>
        <v>60.986627877781906</v>
      </c>
      <c r="C62" s="12">
        <f t="shared" si="7"/>
        <v>0</v>
      </c>
      <c r="D62" s="3">
        <f t="shared" si="7"/>
        <v>94.9999881227976</v>
      </c>
      <c r="E62" s="13">
        <f t="shared" si="7"/>
        <v>94.9999881227976</v>
      </c>
      <c r="F62" s="13">
        <f t="shared" si="7"/>
        <v>0</v>
      </c>
      <c r="G62" s="13">
        <f t="shared" si="7"/>
        <v>31.764489710205794</v>
      </c>
      <c r="H62" s="13">
        <f t="shared" si="7"/>
        <v>32.759835546304316</v>
      </c>
      <c r="I62" s="13">
        <f t="shared" si="7"/>
        <v>21.979354183234673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21.979354183234673</v>
      </c>
      <c r="W62" s="13">
        <f t="shared" si="7"/>
        <v>76.07520325847003</v>
      </c>
      <c r="X62" s="13">
        <f t="shared" si="7"/>
        <v>0</v>
      </c>
      <c r="Y62" s="13">
        <f t="shared" si="7"/>
        <v>0</v>
      </c>
      <c r="Z62" s="14">
        <f t="shared" si="7"/>
        <v>94.9999881227976</v>
      </c>
    </row>
    <row r="63" spans="1:26" ht="13.5">
      <c r="A63" s="38" t="s">
        <v>117</v>
      </c>
      <c r="B63" s="12">
        <f t="shared" si="7"/>
        <v>62.22414957446837</v>
      </c>
      <c r="C63" s="12">
        <f t="shared" si="7"/>
        <v>0</v>
      </c>
      <c r="D63" s="3">
        <f t="shared" si="7"/>
        <v>94.99999144163883</v>
      </c>
      <c r="E63" s="13">
        <f t="shared" si="7"/>
        <v>94.99999144163883</v>
      </c>
      <c r="F63" s="13">
        <f t="shared" si="7"/>
        <v>0</v>
      </c>
      <c r="G63" s="13">
        <f t="shared" si="7"/>
        <v>81.84511170725139</v>
      </c>
      <c r="H63" s="13">
        <f t="shared" si="7"/>
        <v>82.78398174831892</v>
      </c>
      <c r="I63" s="13">
        <f t="shared" si="7"/>
        <v>55.75999931054096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55.75999931054096</v>
      </c>
      <c r="W63" s="13">
        <f t="shared" si="7"/>
        <v>74.4887235033138</v>
      </c>
      <c r="X63" s="13">
        <f t="shared" si="7"/>
        <v>0</v>
      </c>
      <c r="Y63" s="13">
        <f t="shared" si="7"/>
        <v>0</v>
      </c>
      <c r="Z63" s="14">
        <f t="shared" si="7"/>
        <v>94.99999144163883</v>
      </c>
    </row>
    <row r="64" spans="1:26" ht="13.5">
      <c r="A64" s="38" t="s">
        <v>118</v>
      </c>
      <c r="B64" s="12">
        <f t="shared" si="7"/>
        <v>59.7064306209712</v>
      </c>
      <c r="C64" s="12">
        <f t="shared" si="7"/>
        <v>0</v>
      </c>
      <c r="D64" s="3">
        <f t="shared" si="7"/>
        <v>94.99999030811786</v>
      </c>
      <c r="E64" s="13">
        <f t="shared" si="7"/>
        <v>94.99999030811786</v>
      </c>
      <c r="F64" s="13">
        <f t="shared" si="7"/>
        <v>0</v>
      </c>
      <c r="G64" s="13">
        <f t="shared" si="7"/>
        <v>98.0223745383613</v>
      </c>
      <c r="H64" s="13">
        <f t="shared" si="7"/>
        <v>103.18369625041666</v>
      </c>
      <c r="I64" s="13">
        <f t="shared" si="7"/>
        <v>67.09974177928639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67.09974177928639</v>
      </c>
      <c r="W64" s="13">
        <f t="shared" si="7"/>
        <v>87.23967621381054</v>
      </c>
      <c r="X64" s="13">
        <f t="shared" si="7"/>
        <v>0</v>
      </c>
      <c r="Y64" s="13">
        <f t="shared" si="7"/>
        <v>0</v>
      </c>
      <c r="Z64" s="14">
        <f t="shared" si="7"/>
        <v>94.99999030811786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100</v>
      </c>
      <c r="G66" s="16">
        <f t="shared" si="7"/>
        <v>100.37037037037038</v>
      </c>
      <c r="H66" s="16">
        <f t="shared" si="7"/>
        <v>100</v>
      </c>
      <c r="I66" s="16">
        <f t="shared" si="7"/>
        <v>100.12919896640827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100.12919896640827</v>
      </c>
      <c r="W66" s="16">
        <f t="shared" si="7"/>
        <v>104.96969696969698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0" t="s">
        <v>121</v>
      </c>
      <c r="B67" s="23">
        <v>19993687</v>
      </c>
      <c r="C67" s="23"/>
      <c r="D67" s="24">
        <v>22323952</v>
      </c>
      <c r="E67" s="25">
        <v>22323952</v>
      </c>
      <c r="F67" s="25">
        <v>1306857</v>
      </c>
      <c r="G67" s="25">
        <v>1482085</v>
      </c>
      <c r="H67" s="25">
        <v>1459841</v>
      </c>
      <c r="I67" s="25">
        <v>4248783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4248783</v>
      </c>
      <c r="W67" s="25">
        <v>5580989</v>
      </c>
      <c r="X67" s="25"/>
      <c r="Y67" s="24"/>
      <c r="Z67" s="26">
        <v>22323952</v>
      </c>
    </row>
    <row r="68" spans="1:26" ht="13.5" hidden="1">
      <c r="A68" s="36" t="s">
        <v>31</v>
      </c>
      <c r="B68" s="18">
        <v>4318456</v>
      </c>
      <c r="C68" s="18"/>
      <c r="D68" s="19">
        <v>5005060</v>
      </c>
      <c r="E68" s="20">
        <v>5005060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1251265</v>
      </c>
      <c r="X68" s="20"/>
      <c r="Y68" s="19"/>
      <c r="Z68" s="22">
        <v>5005060</v>
      </c>
    </row>
    <row r="69" spans="1:26" ht="13.5" hidden="1">
      <c r="A69" s="37" t="s">
        <v>32</v>
      </c>
      <c r="B69" s="18">
        <v>15671908</v>
      </c>
      <c r="C69" s="18"/>
      <c r="D69" s="19">
        <v>17315592</v>
      </c>
      <c r="E69" s="20">
        <v>17315592</v>
      </c>
      <c r="F69" s="20">
        <v>1306596</v>
      </c>
      <c r="G69" s="20">
        <v>1481815</v>
      </c>
      <c r="H69" s="20">
        <v>1459598</v>
      </c>
      <c r="I69" s="20">
        <v>4248009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4248009</v>
      </c>
      <c r="W69" s="20">
        <v>4328899</v>
      </c>
      <c r="X69" s="20"/>
      <c r="Y69" s="19"/>
      <c r="Z69" s="22">
        <v>17315592</v>
      </c>
    </row>
    <row r="70" spans="1:26" ht="13.5" hidden="1">
      <c r="A70" s="38" t="s">
        <v>115</v>
      </c>
      <c r="B70" s="18">
        <v>6882384</v>
      </c>
      <c r="C70" s="18"/>
      <c r="D70" s="19">
        <v>8094551</v>
      </c>
      <c r="E70" s="20">
        <v>8094551</v>
      </c>
      <c r="F70" s="20">
        <v>573677</v>
      </c>
      <c r="G70" s="20">
        <v>724551</v>
      </c>
      <c r="H70" s="20">
        <v>692336</v>
      </c>
      <c r="I70" s="20">
        <v>1990564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1990564</v>
      </c>
      <c r="W70" s="20">
        <v>2023638</v>
      </c>
      <c r="X70" s="20"/>
      <c r="Y70" s="19"/>
      <c r="Z70" s="22">
        <v>8094551</v>
      </c>
    </row>
    <row r="71" spans="1:26" ht="13.5" hidden="1">
      <c r="A71" s="38" t="s">
        <v>116</v>
      </c>
      <c r="B71" s="18">
        <v>3624406</v>
      </c>
      <c r="C71" s="18"/>
      <c r="D71" s="19">
        <v>3788771</v>
      </c>
      <c r="E71" s="20">
        <v>3788771</v>
      </c>
      <c r="F71" s="20">
        <v>287431</v>
      </c>
      <c r="G71" s="20">
        <v>304768</v>
      </c>
      <c r="H71" s="20">
        <v>309388</v>
      </c>
      <c r="I71" s="20">
        <v>901587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901587</v>
      </c>
      <c r="W71" s="20">
        <v>947193</v>
      </c>
      <c r="X71" s="20"/>
      <c r="Y71" s="19"/>
      <c r="Z71" s="22">
        <v>3788771</v>
      </c>
    </row>
    <row r="72" spans="1:26" ht="13.5" hidden="1">
      <c r="A72" s="38" t="s">
        <v>117</v>
      </c>
      <c r="B72" s="18">
        <v>2234499</v>
      </c>
      <c r="C72" s="18"/>
      <c r="D72" s="19">
        <v>2336896</v>
      </c>
      <c r="E72" s="20">
        <v>2336896</v>
      </c>
      <c r="F72" s="20">
        <v>187199</v>
      </c>
      <c r="G72" s="20">
        <v>193094</v>
      </c>
      <c r="H72" s="20">
        <v>199872</v>
      </c>
      <c r="I72" s="20">
        <v>580165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580165</v>
      </c>
      <c r="W72" s="20">
        <v>584224</v>
      </c>
      <c r="X72" s="20"/>
      <c r="Y72" s="19"/>
      <c r="Z72" s="22">
        <v>2336896</v>
      </c>
    </row>
    <row r="73" spans="1:26" ht="13.5" hidden="1">
      <c r="A73" s="38" t="s">
        <v>118</v>
      </c>
      <c r="B73" s="18">
        <v>2930619</v>
      </c>
      <c r="C73" s="18"/>
      <c r="D73" s="19">
        <v>3095374</v>
      </c>
      <c r="E73" s="20">
        <v>3095374</v>
      </c>
      <c r="F73" s="20">
        <v>258289</v>
      </c>
      <c r="G73" s="20">
        <v>259402</v>
      </c>
      <c r="H73" s="20">
        <v>258002</v>
      </c>
      <c r="I73" s="20">
        <v>775693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775693</v>
      </c>
      <c r="W73" s="20">
        <v>773844</v>
      </c>
      <c r="X73" s="20"/>
      <c r="Y73" s="19"/>
      <c r="Z73" s="22">
        <v>3095374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3323</v>
      </c>
      <c r="C75" s="27"/>
      <c r="D75" s="28">
        <v>3300</v>
      </c>
      <c r="E75" s="29">
        <v>3300</v>
      </c>
      <c r="F75" s="29">
        <v>261</v>
      </c>
      <c r="G75" s="29">
        <v>270</v>
      </c>
      <c r="H75" s="29">
        <v>243</v>
      </c>
      <c r="I75" s="29">
        <v>774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774</v>
      </c>
      <c r="W75" s="29">
        <v>825</v>
      </c>
      <c r="X75" s="29"/>
      <c r="Y75" s="28"/>
      <c r="Z75" s="30">
        <v>3300</v>
      </c>
    </row>
    <row r="76" spans="1:26" ht="13.5" hidden="1">
      <c r="A76" s="41" t="s">
        <v>122</v>
      </c>
      <c r="B76" s="31">
        <v>13732701</v>
      </c>
      <c r="C76" s="31"/>
      <c r="D76" s="32">
        <v>20106805</v>
      </c>
      <c r="E76" s="33">
        <v>20106805</v>
      </c>
      <c r="F76" s="33">
        <v>946515</v>
      </c>
      <c r="G76" s="33">
        <v>1039159</v>
      </c>
      <c r="H76" s="33">
        <v>1045904</v>
      </c>
      <c r="I76" s="33">
        <v>3031578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3031578</v>
      </c>
      <c r="W76" s="33">
        <v>5938106</v>
      </c>
      <c r="X76" s="33"/>
      <c r="Y76" s="32"/>
      <c r="Z76" s="34">
        <v>20106805</v>
      </c>
    </row>
    <row r="77" spans="1:26" ht="13.5" hidden="1">
      <c r="A77" s="36" t="s">
        <v>31</v>
      </c>
      <c r="B77" s="18">
        <v>3868925</v>
      </c>
      <c r="C77" s="18"/>
      <c r="D77" s="19">
        <v>3653694</v>
      </c>
      <c r="E77" s="20">
        <v>3653694</v>
      </c>
      <c r="F77" s="20">
        <v>165820</v>
      </c>
      <c r="G77" s="20">
        <v>244056</v>
      </c>
      <c r="H77" s="20">
        <v>221033</v>
      </c>
      <c r="I77" s="20">
        <v>630909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630909</v>
      </c>
      <c r="W77" s="20">
        <v>1654451</v>
      </c>
      <c r="X77" s="20"/>
      <c r="Y77" s="19"/>
      <c r="Z77" s="22">
        <v>3653694</v>
      </c>
    </row>
    <row r="78" spans="1:26" ht="13.5" hidden="1">
      <c r="A78" s="37" t="s">
        <v>32</v>
      </c>
      <c r="B78" s="18">
        <v>9860453</v>
      </c>
      <c r="C78" s="18"/>
      <c r="D78" s="19">
        <v>16449811</v>
      </c>
      <c r="E78" s="20">
        <v>16449811</v>
      </c>
      <c r="F78" s="20">
        <v>780434</v>
      </c>
      <c r="G78" s="20">
        <v>794832</v>
      </c>
      <c r="H78" s="20">
        <v>824628</v>
      </c>
      <c r="I78" s="20">
        <v>2399894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2399894</v>
      </c>
      <c r="W78" s="20">
        <v>4282789</v>
      </c>
      <c r="X78" s="20"/>
      <c r="Y78" s="19"/>
      <c r="Z78" s="22">
        <v>16449811</v>
      </c>
    </row>
    <row r="79" spans="1:26" ht="13.5" hidden="1">
      <c r="A79" s="38" t="s">
        <v>115</v>
      </c>
      <c r="B79" s="18">
        <v>4509884</v>
      </c>
      <c r="C79" s="18"/>
      <c r="D79" s="19">
        <v>7689823</v>
      </c>
      <c r="E79" s="20">
        <v>7689823</v>
      </c>
      <c r="F79" s="20">
        <v>780434</v>
      </c>
      <c r="G79" s="20">
        <v>285714</v>
      </c>
      <c r="H79" s="20">
        <v>291595</v>
      </c>
      <c r="I79" s="20">
        <v>1357743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1357743</v>
      </c>
      <c r="W79" s="20">
        <v>2451930</v>
      </c>
      <c r="X79" s="20"/>
      <c r="Y79" s="19"/>
      <c r="Z79" s="22">
        <v>7689823</v>
      </c>
    </row>
    <row r="80" spans="1:26" ht="13.5" hidden="1">
      <c r="A80" s="38" t="s">
        <v>116</v>
      </c>
      <c r="B80" s="18">
        <v>2210403</v>
      </c>
      <c r="C80" s="18"/>
      <c r="D80" s="19">
        <v>3599332</v>
      </c>
      <c r="E80" s="20">
        <v>3599332</v>
      </c>
      <c r="F80" s="20"/>
      <c r="G80" s="20">
        <v>96808</v>
      </c>
      <c r="H80" s="20">
        <v>101355</v>
      </c>
      <c r="I80" s="20">
        <v>198163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198163</v>
      </c>
      <c r="W80" s="20">
        <v>720579</v>
      </c>
      <c r="X80" s="20"/>
      <c r="Y80" s="19"/>
      <c r="Z80" s="22">
        <v>3599332</v>
      </c>
    </row>
    <row r="81" spans="1:26" ht="13.5" hidden="1">
      <c r="A81" s="38" t="s">
        <v>117</v>
      </c>
      <c r="B81" s="18">
        <v>1390398</v>
      </c>
      <c r="C81" s="18"/>
      <c r="D81" s="19">
        <v>2220051</v>
      </c>
      <c r="E81" s="20">
        <v>2220051</v>
      </c>
      <c r="F81" s="20"/>
      <c r="G81" s="20">
        <v>158038</v>
      </c>
      <c r="H81" s="20">
        <v>165462</v>
      </c>
      <c r="I81" s="20">
        <v>323500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323500</v>
      </c>
      <c r="W81" s="20">
        <v>435181</v>
      </c>
      <c r="X81" s="20"/>
      <c r="Y81" s="19"/>
      <c r="Z81" s="22">
        <v>2220051</v>
      </c>
    </row>
    <row r="82" spans="1:26" ht="13.5" hidden="1">
      <c r="A82" s="38" t="s">
        <v>118</v>
      </c>
      <c r="B82" s="18">
        <v>1749768</v>
      </c>
      <c r="C82" s="18"/>
      <c r="D82" s="19">
        <v>2940605</v>
      </c>
      <c r="E82" s="20">
        <v>2940605</v>
      </c>
      <c r="F82" s="20"/>
      <c r="G82" s="20">
        <v>254272</v>
      </c>
      <c r="H82" s="20">
        <v>266216</v>
      </c>
      <c r="I82" s="20">
        <v>520488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520488</v>
      </c>
      <c r="W82" s="20">
        <v>675099</v>
      </c>
      <c r="X82" s="20"/>
      <c r="Y82" s="19"/>
      <c r="Z82" s="22">
        <v>2940605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3323</v>
      </c>
      <c r="C84" s="27"/>
      <c r="D84" s="28">
        <v>3300</v>
      </c>
      <c r="E84" s="29">
        <v>3300</v>
      </c>
      <c r="F84" s="29">
        <v>261</v>
      </c>
      <c r="G84" s="29">
        <v>271</v>
      </c>
      <c r="H84" s="29">
        <v>243</v>
      </c>
      <c r="I84" s="29">
        <v>775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775</v>
      </c>
      <c r="W84" s="29">
        <v>866</v>
      </c>
      <c r="X84" s="29"/>
      <c r="Y84" s="28"/>
      <c r="Z84" s="30">
        <v>3300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4126000</v>
      </c>
      <c r="E5" s="59">
        <v>4126000</v>
      </c>
      <c r="F5" s="59">
        <v>166864</v>
      </c>
      <c r="G5" s="59">
        <v>0</v>
      </c>
      <c r="H5" s="59">
        <v>0</v>
      </c>
      <c r="I5" s="59">
        <v>166864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166864</v>
      </c>
      <c r="W5" s="59">
        <v>1031500</v>
      </c>
      <c r="X5" s="59">
        <v>-864636</v>
      </c>
      <c r="Y5" s="60">
        <v>-83.82</v>
      </c>
      <c r="Z5" s="61">
        <v>4126000</v>
      </c>
    </row>
    <row r="6" spans="1:26" ht="13.5">
      <c r="A6" s="57" t="s">
        <v>32</v>
      </c>
      <c r="B6" s="18">
        <v>0</v>
      </c>
      <c r="C6" s="18">
        <v>0</v>
      </c>
      <c r="D6" s="58">
        <v>9346800</v>
      </c>
      <c r="E6" s="59">
        <v>9346800</v>
      </c>
      <c r="F6" s="59">
        <v>460290</v>
      </c>
      <c r="G6" s="59">
        <v>0</v>
      </c>
      <c r="H6" s="59">
        <v>0</v>
      </c>
      <c r="I6" s="59">
        <v>460290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460290</v>
      </c>
      <c r="W6" s="59">
        <v>2336700</v>
      </c>
      <c r="X6" s="59">
        <v>-1876410</v>
      </c>
      <c r="Y6" s="60">
        <v>-80.3</v>
      </c>
      <c r="Z6" s="61">
        <v>9346800</v>
      </c>
    </row>
    <row r="7" spans="1:26" ht="13.5">
      <c r="A7" s="57" t="s">
        <v>33</v>
      </c>
      <c r="B7" s="18">
        <v>0</v>
      </c>
      <c r="C7" s="18">
        <v>0</v>
      </c>
      <c r="D7" s="58">
        <v>300000</v>
      </c>
      <c r="E7" s="59">
        <v>300000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75000</v>
      </c>
      <c r="X7" s="59">
        <v>-75000</v>
      </c>
      <c r="Y7" s="60">
        <v>-100</v>
      </c>
      <c r="Z7" s="61">
        <v>300000</v>
      </c>
    </row>
    <row r="8" spans="1:26" ht="13.5">
      <c r="A8" s="57" t="s">
        <v>34</v>
      </c>
      <c r="B8" s="18">
        <v>0</v>
      </c>
      <c r="C8" s="18">
        <v>0</v>
      </c>
      <c r="D8" s="58">
        <v>19875000</v>
      </c>
      <c r="E8" s="59">
        <v>19875000</v>
      </c>
      <c r="F8" s="59">
        <v>8139000</v>
      </c>
      <c r="G8" s="59">
        <v>890000</v>
      </c>
      <c r="H8" s="59">
        <v>0</v>
      </c>
      <c r="I8" s="59">
        <v>9029000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9029000</v>
      </c>
      <c r="W8" s="59">
        <v>4968750</v>
      </c>
      <c r="X8" s="59">
        <v>4060250</v>
      </c>
      <c r="Y8" s="60">
        <v>81.72</v>
      </c>
      <c r="Z8" s="61">
        <v>19875000</v>
      </c>
    </row>
    <row r="9" spans="1:26" ht="13.5">
      <c r="A9" s="57" t="s">
        <v>35</v>
      </c>
      <c r="B9" s="18">
        <v>0</v>
      </c>
      <c r="C9" s="18">
        <v>0</v>
      </c>
      <c r="D9" s="58">
        <v>2769000</v>
      </c>
      <c r="E9" s="59">
        <v>2769000</v>
      </c>
      <c r="F9" s="59">
        <v>32747</v>
      </c>
      <c r="G9" s="59">
        <v>0</v>
      </c>
      <c r="H9" s="59">
        <v>0</v>
      </c>
      <c r="I9" s="59">
        <v>32747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32747</v>
      </c>
      <c r="W9" s="59">
        <v>692250</v>
      </c>
      <c r="X9" s="59">
        <v>-659503</v>
      </c>
      <c r="Y9" s="60">
        <v>-95.27</v>
      </c>
      <c r="Z9" s="61">
        <v>2769000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36416800</v>
      </c>
      <c r="E10" s="65">
        <f t="shared" si="0"/>
        <v>36416800</v>
      </c>
      <c r="F10" s="65">
        <f t="shared" si="0"/>
        <v>8798901</v>
      </c>
      <c r="G10" s="65">
        <f t="shared" si="0"/>
        <v>890000</v>
      </c>
      <c r="H10" s="65">
        <f t="shared" si="0"/>
        <v>0</v>
      </c>
      <c r="I10" s="65">
        <f t="shared" si="0"/>
        <v>9688901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9688901</v>
      </c>
      <c r="W10" s="65">
        <f t="shared" si="0"/>
        <v>9104200</v>
      </c>
      <c r="X10" s="65">
        <f t="shared" si="0"/>
        <v>584701</v>
      </c>
      <c r="Y10" s="66">
        <f>+IF(W10&lt;&gt;0,(X10/W10)*100,0)</f>
        <v>6.422321565870696</v>
      </c>
      <c r="Z10" s="67">
        <f t="shared" si="0"/>
        <v>36416800</v>
      </c>
    </row>
    <row r="11" spans="1:26" ht="13.5">
      <c r="A11" s="57" t="s">
        <v>36</v>
      </c>
      <c r="B11" s="18">
        <v>0</v>
      </c>
      <c r="C11" s="18">
        <v>0</v>
      </c>
      <c r="D11" s="58">
        <v>15210300</v>
      </c>
      <c r="E11" s="59">
        <v>15210300</v>
      </c>
      <c r="F11" s="59">
        <v>1118187</v>
      </c>
      <c r="G11" s="59">
        <v>1214008</v>
      </c>
      <c r="H11" s="59">
        <v>0</v>
      </c>
      <c r="I11" s="59">
        <v>2332195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2332195</v>
      </c>
      <c r="W11" s="59">
        <v>3802575</v>
      </c>
      <c r="X11" s="59">
        <v>-1470380</v>
      </c>
      <c r="Y11" s="60">
        <v>-38.67</v>
      </c>
      <c r="Z11" s="61">
        <v>15210300</v>
      </c>
    </row>
    <row r="12" spans="1:26" ht="13.5">
      <c r="A12" s="57" t="s">
        <v>37</v>
      </c>
      <c r="B12" s="18">
        <v>0</v>
      </c>
      <c r="C12" s="18">
        <v>0</v>
      </c>
      <c r="D12" s="58">
        <v>3105000</v>
      </c>
      <c r="E12" s="59">
        <v>3105000</v>
      </c>
      <c r="F12" s="59">
        <v>120246</v>
      </c>
      <c r="G12" s="59">
        <v>0</v>
      </c>
      <c r="H12" s="59">
        <v>0</v>
      </c>
      <c r="I12" s="59">
        <v>120246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120246</v>
      </c>
      <c r="W12" s="59">
        <v>776250</v>
      </c>
      <c r="X12" s="59">
        <v>-656004</v>
      </c>
      <c r="Y12" s="60">
        <v>-84.51</v>
      </c>
      <c r="Z12" s="61">
        <v>3105000</v>
      </c>
    </row>
    <row r="13" spans="1:26" ht="13.5">
      <c r="A13" s="57" t="s">
        <v>108</v>
      </c>
      <c r="B13" s="18">
        <v>0</v>
      </c>
      <c r="C13" s="18">
        <v>0</v>
      </c>
      <c r="D13" s="58">
        <v>23930300</v>
      </c>
      <c r="E13" s="59">
        <v>23930300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5982575</v>
      </c>
      <c r="X13" s="59">
        <v>-5982575</v>
      </c>
      <c r="Y13" s="60">
        <v>-100</v>
      </c>
      <c r="Z13" s="61">
        <v>23930300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7527000</v>
      </c>
      <c r="E15" s="59">
        <v>7527000</v>
      </c>
      <c r="F15" s="59">
        <v>1500000</v>
      </c>
      <c r="G15" s="59">
        <v>0</v>
      </c>
      <c r="H15" s="59">
        <v>0</v>
      </c>
      <c r="I15" s="59">
        <v>1500000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1500000</v>
      </c>
      <c r="W15" s="59">
        <v>1881750</v>
      </c>
      <c r="X15" s="59">
        <v>-381750</v>
      </c>
      <c r="Y15" s="60">
        <v>-20.29</v>
      </c>
      <c r="Z15" s="61">
        <v>7527000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3122513</v>
      </c>
      <c r="H16" s="59">
        <v>0</v>
      </c>
      <c r="I16" s="59">
        <v>3122513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3122513</v>
      </c>
      <c r="W16" s="59">
        <v>0</v>
      </c>
      <c r="X16" s="59">
        <v>3122513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10252000</v>
      </c>
      <c r="E17" s="59">
        <v>10252000</v>
      </c>
      <c r="F17" s="59">
        <v>3497427</v>
      </c>
      <c r="G17" s="59">
        <v>663638</v>
      </c>
      <c r="H17" s="59">
        <v>0</v>
      </c>
      <c r="I17" s="59">
        <v>4161065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4161065</v>
      </c>
      <c r="W17" s="59">
        <v>2563000</v>
      </c>
      <c r="X17" s="59">
        <v>1598065</v>
      </c>
      <c r="Y17" s="60">
        <v>62.35</v>
      </c>
      <c r="Z17" s="61">
        <v>10252000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60024600</v>
      </c>
      <c r="E18" s="72">
        <f t="shared" si="1"/>
        <v>60024600</v>
      </c>
      <c r="F18" s="72">
        <f t="shared" si="1"/>
        <v>6235860</v>
      </c>
      <c r="G18" s="72">
        <f t="shared" si="1"/>
        <v>5000159</v>
      </c>
      <c r="H18" s="72">
        <f t="shared" si="1"/>
        <v>0</v>
      </c>
      <c r="I18" s="72">
        <f t="shared" si="1"/>
        <v>11236019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11236019</v>
      </c>
      <c r="W18" s="72">
        <f t="shared" si="1"/>
        <v>15006150</v>
      </c>
      <c r="X18" s="72">
        <f t="shared" si="1"/>
        <v>-3770131</v>
      </c>
      <c r="Y18" s="66">
        <f>+IF(W18&lt;&gt;0,(X18/W18)*100,0)</f>
        <v>-25.123905865261907</v>
      </c>
      <c r="Z18" s="73">
        <f t="shared" si="1"/>
        <v>60024600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-23607800</v>
      </c>
      <c r="E19" s="76">
        <f t="shared" si="2"/>
        <v>-23607800</v>
      </c>
      <c r="F19" s="76">
        <f t="shared" si="2"/>
        <v>2563041</v>
      </c>
      <c r="G19" s="76">
        <f t="shared" si="2"/>
        <v>-4110159</v>
      </c>
      <c r="H19" s="76">
        <f t="shared" si="2"/>
        <v>0</v>
      </c>
      <c r="I19" s="76">
        <f t="shared" si="2"/>
        <v>-1547118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-1547118</v>
      </c>
      <c r="W19" s="76">
        <f>IF(E10=E18,0,W10-W18)</f>
        <v>-5901950</v>
      </c>
      <c r="X19" s="76">
        <f t="shared" si="2"/>
        <v>4354832</v>
      </c>
      <c r="Y19" s="77">
        <f>+IF(W19&lt;&gt;0,(X19/W19)*100,0)</f>
        <v>-73.78632485873314</v>
      </c>
      <c r="Z19" s="78">
        <f t="shared" si="2"/>
        <v>-23607800</v>
      </c>
    </row>
    <row r="20" spans="1:26" ht="13.5">
      <c r="A20" s="57" t="s">
        <v>44</v>
      </c>
      <c r="B20" s="18">
        <v>0</v>
      </c>
      <c r="C20" s="18">
        <v>0</v>
      </c>
      <c r="D20" s="58">
        <v>12509000</v>
      </c>
      <c r="E20" s="59">
        <v>12509000</v>
      </c>
      <c r="F20" s="59">
        <v>4000000</v>
      </c>
      <c r="G20" s="59">
        <v>0</v>
      </c>
      <c r="H20" s="59">
        <v>0</v>
      </c>
      <c r="I20" s="59">
        <v>4000000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4000000</v>
      </c>
      <c r="W20" s="59">
        <v>3127250</v>
      </c>
      <c r="X20" s="59">
        <v>872750</v>
      </c>
      <c r="Y20" s="60">
        <v>27.91</v>
      </c>
      <c r="Z20" s="61">
        <v>12509000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-11098800</v>
      </c>
      <c r="E22" s="87">
        <f t="shared" si="3"/>
        <v>-11098800</v>
      </c>
      <c r="F22" s="87">
        <f t="shared" si="3"/>
        <v>6563041</v>
      </c>
      <c r="G22" s="87">
        <f t="shared" si="3"/>
        <v>-4110159</v>
      </c>
      <c r="H22" s="87">
        <f t="shared" si="3"/>
        <v>0</v>
      </c>
      <c r="I22" s="87">
        <f t="shared" si="3"/>
        <v>2452882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2452882</v>
      </c>
      <c r="W22" s="87">
        <f t="shared" si="3"/>
        <v>-2774700</v>
      </c>
      <c r="X22" s="87">
        <f t="shared" si="3"/>
        <v>5227582</v>
      </c>
      <c r="Y22" s="88">
        <f>+IF(W22&lt;&gt;0,(X22/W22)*100,0)</f>
        <v>-188.40170108480197</v>
      </c>
      <c r="Z22" s="89">
        <f t="shared" si="3"/>
        <v>-11098800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-11098800</v>
      </c>
      <c r="E24" s="76">
        <f t="shared" si="4"/>
        <v>-11098800</v>
      </c>
      <c r="F24" s="76">
        <f t="shared" si="4"/>
        <v>6563041</v>
      </c>
      <c r="G24" s="76">
        <f t="shared" si="4"/>
        <v>-4110159</v>
      </c>
      <c r="H24" s="76">
        <f t="shared" si="4"/>
        <v>0</v>
      </c>
      <c r="I24" s="76">
        <f t="shared" si="4"/>
        <v>2452882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2452882</v>
      </c>
      <c r="W24" s="76">
        <f t="shared" si="4"/>
        <v>-2774700</v>
      </c>
      <c r="X24" s="76">
        <f t="shared" si="4"/>
        <v>5227582</v>
      </c>
      <c r="Y24" s="77">
        <f>+IF(W24&lt;&gt;0,(X24/W24)*100,0)</f>
        <v>-188.40170108480197</v>
      </c>
      <c r="Z24" s="78">
        <f t="shared" si="4"/>
        <v>-11098800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12639000</v>
      </c>
      <c r="E27" s="99">
        <v>12639000</v>
      </c>
      <c r="F27" s="99">
        <v>0</v>
      </c>
      <c r="G27" s="99">
        <v>2975790</v>
      </c>
      <c r="H27" s="99">
        <v>0</v>
      </c>
      <c r="I27" s="99">
        <v>2975790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2975790</v>
      </c>
      <c r="W27" s="99">
        <v>3159750</v>
      </c>
      <c r="X27" s="99">
        <v>-183960</v>
      </c>
      <c r="Y27" s="100">
        <v>-5.82</v>
      </c>
      <c r="Z27" s="101">
        <v>12639000</v>
      </c>
    </row>
    <row r="28" spans="1:26" ht="13.5">
      <c r="A28" s="102" t="s">
        <v>44</v>
      </c>
      <c r="B28" s="18">
        <v>0</v>
      </c>
      <c r="C28" s="18">
        <v>0</v>
      </c>
      <c r="D28" s="58">
        <v>12639000</v>
      </c>
      <c r="E28" s="59">
        <v>12639000</v>
      </c>
      <c r="F28" s="59">
        <v>0</v>
      </c>
      <c r="G28" s="59">
        <v>2975790</v>
      </c>
      <c r="H28" s="59">
        <v>0</v>
      </c>
      <c r="I28" s="59">
        <v>2975790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2975790</v>
      </c>
      <c r="W28" s="59">
        <v>3159750</v>
      </c>
      <c r="X28" s="59">
        <v>-183960</v>
      </c>
      <c r="Y28" s="60">
        <v>-5.82</v>
      </c>
      <c r="Z28" s="61">
        <v>12639000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12639000</v>
      </c>
      <c r="E32" s="99">
        <f t="shared" si="5"/>
        <v>12639000</v>
      </c>
      <c r="F32" s="99">
        <f t="shared" si="5"/>
        <v>0</v>
      </c>
      <c r="G32" s="99">
        <f t="shared" si="5"/>
        <v>2975790</v>
      </c>
      <c r="H32" s="99">
        <f t="shared" si="5"/>
        <v>0</v>
      </c>
      <c r="I32" s="99">
        <f t="shared" si="5"/>
        <v>2975790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2975790</v>
      </c>
      <c r="W32" s="99">
        <f t="shared" si="5"/>
        <v>3159750</v>
      </c>
      <c r="X32" s="99">
        <f t="shared" si="5"/>
        <v>-183960</v>
      </c>
      <c r="Y32" s="100">
        <f>+IF(W32&lt;&gt;0,(X32/W32)*100,0)</f>
        <v>-5.821979586992642</v>
      </c>
      <c r="Z32" s="101">
        <f t="shared" si="5"/>
        <v>12639000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26424000</v>
      </c>
      <c r="E35" s="59">
        <v>26424000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6606000</v>
      </c>
      <c r="X35" s="59">
        <v>-6606000</v>
      </c>
      <c r="Y35" s="60">
        <v>-100</v>
      </c>
      <c r="Z35" s="61">
        <v>26424000</v>
      </c>
    </row>
    <row r="36" spans="1:26" ht="13.5">
      <c r="A36" s="57" t="s">
        <v>53</v>
      </c>
      <c r="B36" s="18">
        <v>0</v>
      </c>
      <c r="C36" s="18">
        <v>0</v>
      </c>
      <c r="D36" s="58">
        <v>574883000</v>
      </c>
      <c r="E36" s="59">
        <v>574883000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143720750</v>
      </c>
      <c r="X36" s="59">
        <v>-143720750</v>
      </c>
      <c r="Y36" s="60">
        <v>-100</v>
      </c>
      <c r="Z36" s="61">
        <v>574883000</v>
      </c>
    </row>
    <row r="37" spans="1:26" ht="13.5">
      <c r="A37" s="57" t="s">
        <v>54</v>
      </c>
      <c r="B37" s="18">
        <v>0</v>
      </c>
      <c r="C37" s="18">
        <v>0</v>
      </c>
      <c r="D37" s="58">
        <v>18275000</v>
      </c>
      <c r="E37" s="59">
        <v>18275000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4568750</v>
      </c>
      <c r="X37" s="59">
        <v>-4568750</v>
      </c>
      <c r="Y37" s="60">
        <v>-100</v>
      </c>
      <c r="Z37" s="61">
        <v>18275000</v>
      </c>
    </row>
    <row r="38" spans="1:26" ht="13.5">
      <c r="A38" s="57" t="s">
        <v>55</v>
      </c>
      <c r="B38" s="18">
        <v>0</v>
      </c>
      <c r="C38" s="18">
        <v>0</v>
      </c>
      <c r="D38" s="58">
        <v>620000</v>
      </c>
      <c r="E38" s="59">
        <v>620000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155000</v>
      </c>
      <c r="X38" s="59">
        <v>-155000</v>
      </c>
      <c r="Y38" s="60">
        <v>-100</v>
      </c>
      <c r="Z38" s="61">
        <v>620000</v>
      </c>
    </row>
    <row r="39" spans="1:26" ht="13.5">
      <c r="A39" s="57" t="s">
        <v>56</v>
      </c>
      <c r="B39" s="18">
        <v>0</v>
      </c>
      <c r="C39" s="18">
        <v>0</v>
      </c>
      <c r="D39" s="58">
        <v>582412000</v>
      </c>
      <c r="E39" s="59">
        <v>582412000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145603000</v>
      </c>
      <c r="X39" s="59">
        <v>-145603000</v>
      </c>
      <c r="Y39" s="60">
        <v>-100</v>
      </c>
      <c r="Z39" s="61">
        <v>582412000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13592000</v>
      </c>
      <c r="E42" s="59">
        <v>13592000</v>
      </c>
      <c r="F42" s="59">
        <v>2316187</v>
      </c>
      <c r="G42" s="59">
        <v>0</v>
      </c>
      <c r="H42" s="59">
        <v>0</v>
      </c>
      <c r="I42" s="59">
        <v>2316187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2316187</v>
      </c>
      <c r="W42" s="59">
        <v>7499500</v>
      </c>
      <c r="X42" s="59">
        <v>-5183313</v>
      </c>
      <c r="Y42" s="60">
        <v>-69.12</v>
      </c>
      <c r="Z42" s="61">
        <v>13592000</v>
      </c>
    </row>
    <row r="43" spans="1:26" ht="13.5">
      <c r="A43" s="57" t="s">
        <v>59</v>
      </c>
      <c r="B43" s="18">
        <v>0</v>
      </c>
      <c r="C43" s="18">
        <v>0</v>
      </c>
      <c r="D43" s="58">
        <v>350000</v>
      </c>
      <c r="E43" s="59">
        <v>350000</v>
      </c>
      <c r="F43" s="59">
        <v>-2670597</v>
      </c>
      <c r="G43" s="59">
        <v>0</v>
      </c>
      <c r="H43" s="59">
        <v>0</v>
      </c>
      <c r="I43" s="59">
        <v>-2670597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-2670597</v>
      </c>
      <c r="W43" s="59">
        <v>-412500</v>
      </c>
      <c r="X43" s="59">
        <v>-2258097</v>
      </c>
      <c r="Y43" s="60">
        <v>547.42</v>
      </c>
      <c r="Z43" s="61">
        <v>350000</v>
      </c>
    </row>
    <row r="44" spans="1:26" ht="13.5">
      <c r="A44" s="57" t="s">
        <v>60</v>
      </c>
      <c r="B44" s="18">
        <v>0</v>
      </c>
      <c r="C44" s="18">
        <v>0</v>
      </c>
      <c r="D44" s="58">
        <v>5000</v>
      </c>
      <c r="E44" s="59">
        <v>5000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5000</v>
      </c>
    </row>
    <row r="45" spans="1:26" ht="13.5">
      <c r="A45" s="69" t="s">
        <v>61</v>
      </c>
      <c r="B45" s="21">
        <v>0</v>
      </c>
      <c r="C45" s="21">
        <v>0</v>
      </c>
      <c r="D45" s="98">
        <v>21068000</v>
      </c>
      <c r="E45" s="99">
        <v>21068000</v>
      </c>
      <c r="F45" s="99">
        <v>310907</v>
      </c>
      <c r="G45" s="99">
        <v>310907</v>
      </c>
      <c r="H45" s="99">
        <v>0</v>
      </c>
      <c r="I45" s="99">
        <v>310907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310907</v>
      </c>
      <c r="W45" s="99">
        <v>14208000</v>
      </c>
      <c r="X45" s="99">
        <v>-13897093</v>
      </c>
      <c r="Y45" s="100">
        <v>-97.81</v>
      </c>
      <c r="Z45" s="101">
        <v>21068000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85.32005225342914</v>
      </c>
      <c r="E58" s="7">
        <f t="shared" si="6"/>
        <v>85.32005225342914</v>
      </c>
      <c r="F58" s="7">
        <f t="shared" si="6"/>
        <v>65.96481884832114</v>
      </c>
      <c r="G58" s="7">
        <f t="shared" si="6"/>
        <v>0</v>
      </c>
      <c r="H58" s="7">
        <f t="shared" si="6"/>
        <v>0</v>
      </c>
      <c r="I58" s="7">
        <f t="shared" si="6"/>
        <v>65.96481884832114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65.96481884832114</v>
      </c>
      <c r="W58" s="7">
        <f t="shared" si="6"/>
        <v>106.22884626803635</v>
      </c>
      <c r="X58" s="7">
        <f t="shared" si="6"/>
        <v>0</v>
      </c>
      <c r="Y58" s="7">
        <f t="shared" si="6"/>
        <v>0</v>
      </c>
      <c r="Z58" s="8">
        <f t="shared" si="6"/>
        <v>85.32005225342914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94.32864760058168</v>
      </c>
      <c r="E59" s="10">
        <f t="shared" si="7"/>
        <v>94.32864760058168</v>
      </c>
      <c r="F59" s="10">
        <f t="shared" si="7"/>
        <v>66.42235593057819</v>
      </c>
      <c r="G59" s="10">
        <f t="shared" si="7"/>
        <v>0</v>
      </c>
      <c r="H59" s="10">
        <f t="shared" si="7"/>
        <v>0</v>
      </c>
      <c r="I59" s="10">
        <f t="shared" si="7"/>
        <v>66.42235593057819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66.42235593057819</v>
      </c>
      <c r="W59" s="10">
        <f t="shared" si="7"/>
        <v>167.9108095007271</v>
      </c>
      <c r="X59" s="10">
        <f t="shared" si="7"/>
        <v>0</v>
      </c>
      <c r="Y59" s="10">
        <f t="shared" si="7"/>
        <v>0</v>
      </c>
      <c r="Z59" s="11">
        <f t="shared" si="7"/>
        <v>94.32864760058168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81.34334745581376</v>
      </c>
      <c r="E60" s="13">
        <f t="shared" si="7"/>
        <v>81.34334745581376</v>
      </c>
      <c r="F60" s="13">
        <f t="shared" si="7"/>
        <v>65.79895283408285</v>
      </c>
      <c r="G60" s="13">
        <f t="shared" si="7"/>
        <v>0</v>
      </c>
      <c r="H60" s="13">
        <f t="shared" si="7"/>
        <v>0</v>
      </c>
      <c r="I60" s="13">
        <f t="shared" si="7"/>
        <v>65.79895283408285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65.79895283408285</v>
      </c>
      <c r="W60" s="13">
        <f t="shared" si="7"/>
        <v>79.0002995677665</v>
      </c>
      <c r="X60" s="13">
        <f t="shared" si="7"/>
        <v>0</v>
      </c>
      <c r="Y60" s="13">
        <f t="shared" si="7"/>
        <v>0</v>
      </c>
      <c r="Z60" s="14">
        <f t="shared" si="7"/>
        <v>81.34334745581376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68.4971098265896</v>
      </c>
      <c r="E61" s="13">
        <f t="shared" si="7"/>
        <v>68.4971098265896</v>
      </c>
      <c r="F61" s="13">
        <f t="shared" si="7"/>
        <v>82.42769315771483</v>
      </c>
      <c r="G61" s="13">
        <f t="shared" si="7"/>
        <v>0</v>
      </c>
      <c r="H61" s="13">
        <f t="shared" si="7"/>
        <v>0</v>
      </c>
      <c r="I61" s="13">
        <f t="shared" si="7"/>
        <v>82.42769315771483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82.42769315771483</v>
      </c>
      <c r="W61" s="13">
        <f t="shared" si="7"/>
        <v>64.378612716763</v>
      </c>
      <c r="X61" s="13">
        <f t="shared" si="7"/>
        <v>0</v>
      </c>
      <c r="Y61" s="13">
        <f t="shared" si="7"/>
        <v>0</v>
      </c>
      <c r="Z61" s="14">
        <f t="shared" si="7"/>
        <v>68.4971098265896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83.64573943475264</v>
      </c>
      <c r="G62" s="13">
        <f t="shared" si="7"/>
        <v>0</v>
      </c>
      <c r="H62" s="13">
        <f t="shared" si="7"/>
        <v>0</v>
      </c>
      <c r="I62" s="13">
        <f t="shared" si="7"/>
        <v>83.64573943475264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83.64573943475264</v>
      </c>
      <c r="W62" s="13">
        <f t="shared" si="7"/>
        <v>96.45232815964523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39.95617441473428</v>
      </c>
      <c r="G63" s="13">
        <f t="shared" si="7"/>
        <v>0</v>
      </c>
      <c r="H63" s="13">
        <f t="shared" si="7"/>
        <v>0</v>
      </c>
      <c r="I63" s="13">
        <f t="shared" si="7"/>
        <v>39.95617441473428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39.95617441473428</v>
      </c>
      <c r="W63" s="13">
        <f t="shared" si="7"/>
        <v>102.71041369472182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100.03306878306879</v>
      </c>
      <c r="E64" s="13">
        <f t="shared" si="7"/>
        <v>100.03306878306879</v>
      </c>
      <c r="F64" s="13">
        <f t="shared" si="7"/>
        <v>30.927149170745615</v>
      </c>
      <c r="G64" s="13">
        <f t="shared" si="7"/>
        <v>0</v>
      </c>
      <c r="H64" s="13">
        <f t="shared" si="7"/>
        <v>0</v>
      </c>
      <c r="I64" s="13">
        <f t="shared" si="7"/>
        <v>30.927149170745615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30.927149170745615</v>
      </c>
      <c r="W64" s="13">
        <f t="shared" si="7"/>
        <v>105.82010582010581</v>
      </c>
      <c r="X64" s="13">
        <f t="shared" si="7"/>
        <v>0</v>
      </c>
      <c r="Y64" s="13">
        <f t="shared" si="7"/>
        <v>0</v>
      </c>
      <c r="Z64" s="14">
        <f t="shared" si="7"/>
        <v>100.03306878306879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13472800</v>
      </c>
      <c r="E67" s="25">
        <v>13472800</v>
      </c>
      <c r="F67" s="25">
        <v>627154</v>
      </c>
      <c r="G67" s="25"/>
      <c r="H67" s="25"/>
      <c r="I67" s="25">
        <v>627154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627154</v>
      </c>
      <c r="W67" s="25">
        <v>3368200</v>
      </c>
      <c r="X67" s="25"/>
      <c r="Y67" s="24"/>
      <c r="Z67" s="26">
        <v>13472800</v>
      </c>
    </row>
    <row r="68" spans="1:26" ht="13.5" hidden="1">
      <c r="A68" s="36" t="s">
        <v>31</v>
      </c>
      <c r="B68" s="18"/>
      <c r="C68" s="18"/>
      <c r="D68" s="19">
        <v>4126000</v>
      </c>
      <c r="E68" s="20">
        <v>4126000</v>
      </c>
      <c r="F68" s="20">
        <v>166864</v>
      </c>
      <c r="G68" s="20"/>
      <c r="H68" s="20"/>
      <c r="I68" s="20">
        <v>166864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166864</v>
      </c>
      <c r="W68" s="20">
        <v>1031500</v>
      </c>
      <c r="X68" s="20"/>
      <c r="Y68" s="19"/>
      <c r="Z68" s="22">
        <v>4126000</v>
      </c>
    </row>
    <row r="69" spans="1:26" ht="13.5" hidden="1">
      <c r="A69" s="37" t="s">
        <v>32</v>
      </c>
      <c r="B69" s="18"/>
      <c r="C69" s="18"/>
      <c r="D69" s="19">
        <v>9346800</v>
      </c>
      <c r="E69" s="20">
        <v>9346800</v>
      </c>
      <c r="F69" s="20">
        <v>460290</v>
      </c>
      <c r="G69" s="20"/>
      <c r="H69" s="20"/>
      <c r="I69" s="20">
        <v>460290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460290</v>
      </c>
      <c r="W69" s="20">
        <v>2336700</v>
      </c>
      <c r="X69" s="20"/>
      <c r="Y69" s="19"/>
      <c r="Z69" s="22">
        <v>9346800</v>
      </c>
    </row>
    <row r="70" spans="1:26" ht="13.5" hidden="1">
      <c r="A70" s="38" t="s">
        <v>115</v>
      </c>
      <c r="B70" s="18"/>
      <c r="C70" s="18"/>
      <c r="D70" s="19">
        <v>5536000</v>
      </c>
      <c r="E70" s="20">
        <v>5536000</v>
      </c>
      <c r="F70" s="20">
        <v>213569</v>
      </c>
      <c r="G70" s="20"/>
      <c r="H70" s="20"/>
      <c r="I70" s="20">
        <v>213569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213569</v>
      </c>
      <c r="W70" s="20">
        <v>1384000</v>
      </c>
      <c r="X70" s="20"/>
      <c r="Y70" s="19"/>
      <c r="Z70" s="22">
        <v>5536000</v>
      </c>
    </row>
    <row r="71" spans="1:26" ht="13.5" hidden="1">
      <c r="A71" s="38" t="s">
        <v>116</v>
      </c>
      <c r="B71" s="18"/>
      <c r="C71" s="18"/>
      <c r="D71" s="19">
        <v>1804000</v>
      </c>
      <c r="E71" s="20">
        <v>1804000</v>
      </c>
      <c r="F71" s="20">
        <v>75436</v>
      </c>
      <c r="G71" s="20"/>
      <c r="H71" s="20"/>
      <c r="I71" s="20">
        <v>75436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75436</v>
      </c>
      <c r="W71" s="20">
        <v>451000</v>
      </c>
      <c r="X71" s="20"/>
      <c r="Y71" s="19"/>
      <c r="Z71" s="22">
        <v>1804000</v>
      </c>
    </row>
    <row r="72" spans="1:26" ht="13.5" hidden="1">
      <c r="A72" s="38" t="s">
        <v>117</v>
      </c>
      <c r="B72" s="18"/>
      <c r="C72" s="18"/>
      <c r="D72" s="19">
        <v>1402000</v>
      </c>
      <c r="E72" s="20">
        <v>1402000</v>
      </c>
      <c r="F72" s="20">
        <v>108156</v>
      </c>
      <c r="G72" s="20"/>
      <c r="H72" s="20"/>
      <c r="I72" s="20">
        <v>108156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108156</v>
      </c>
      <c r="W72" s="20">
        <v>350500</v>
      </c>
      <c r="X72" s="20"/>
      <c r="Y72" s="19"/>
      <c r="Z72" s="22">
        <v>1402000</v>
      </c>
    </row>
    <row r="73" spans="1:26" ht="13.5" hidden="1">
      <c r="A73" s="38" t="s">
        <v>118</v>
      </c>
      <c r="B73" s="18"/>
      <c r="C73" s="18"/>
      <c r="D73" s="19">
        <v>604800</v>
      </c>
      <c r="E73" s="20">
        <v>604800</v>
      </c>
      <c r="F73" s="20">
        <v>63129</v>
      </c>
      <c r="G73" s="20"/>
      <c r="H73" s="20"/>
      <c r="I73" s="20">
        <v>63129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63129</v>
      </c>
      <c r="W73" s="20">
        <v>151200</v>
      </c>
      <c r="X73" s="20"/>
      <c r="Y73" s="19"/>
      <c r="Z73" s="22">
        <v>604800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>
        <v>11495000</v>
      </c>
      <c r="E76" s="33">
        <v>11495000</v>
      </c>
      <c r="F76" s="33">
        <v>413701</v>
      </c>
      <c r="G76" s="33"/>
      <c r="H76" s="33"/>
      <c r="I76" s="33">
        <v>413701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413701</v>
      </c>
      <c r="W76" s="33">
        <v>3578000</v>
      </c>
      <c r="X76" s="33"/>
      <c r="Y76" s="32"/>
      <c r="Z76" s="34">
        <v>11495000</v>
      </c>
    </row>
    <row r="77" spans="1:26" ht="13.5" hidden="1">
      <c r="A77" s="36" t="s">
        <v>31</v>
      </c>
      <c r="B77" s="18"/>
      <c r="C77" s="18"/>
      <c r="D77" s="19">
        <v>3892000</v>
      </c>
      <c r="E77" s="20">
        <v>3892000</v>
      </c>
      <c r="F77" s="20">
        <v>110835</v>
      </c>
      <c r="G77" s="20"/>
      <c r="H77" s="20"/>
      <c r="I77" s="20">
        <v>110835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110835</v>
      </c>
      <c r="W77" s="20">
        <v>1732000</v>
      </c>
      <c r="X77" s="20"/>
      <c r="Y77" s="19"/>
      <c r="Z77" s="22">
        <v>3892000</v>
      </c>
    </row>
    <row r="78" spans="1:26" ht="13.5" hidden="1">
      <c r="A78" s="37" t="s">
        <v>32</v>
      </c>
      <c r="B78" s="18"/>
      <c r="C78" s="18"/>
      <c r="D78" s="19">
        <v>7603000</v>
      </c>
      <c r="E78" s="20">
        <v>7603000</v>
      </c>
      <c r="F78" s="20">
        <v>302866</v>
      </c>
      <c r="G78" s="20"/>
      <c r="H78" s="20"/>
      <c r="I78" s="20">
        <v>302866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302866</v>
      </c>
      <c r="W78" s="20">
        <v>1846000</v>
      </c>
      <c r="X78" s="20"/>
      <c r="Y78" s="19"/>
      <c r="Z78" s="22">
        <v>7603000</v>
      </c>
    </row>
    <row r="79" spans="1:26" ht="13.5" hidden="1">
      <c r="A79" s="38" t="s">
        <v>115</v>
      </c>
      <c r="B79" s="18"/>
      <c r="C79" s="18"/>
      <c r="D79" s="19">
        <v>3792000</v>
      </c>
      <c r="E79" s="20">
        <v>3792000</v>
      </c>
      <c r="F79" s="20">
        <v>176040</v>
      </c>
      <c r="G79" s="20"/>
      <c r="H79" s="20"/>
      <c r="I79" s="20">
        <v>176040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176040</v>
      </c>
      <c r="W79" s="20">
        <v>891000</v>
      </c>
      <c r="X79" s="20"/>
      <c r="Y79" s="19"/>
      <c r="Z79" s="22">
        <v>3792000</v>
      </c>
    </row>
    <row r="80" spans="1:26" ht="13.5" hidden="1">
      <c r="A80" s="38" t="s">
        <v>116</v>
      </c>
      <c r="B80" s="18"/>
      <c r="C80" s="18"/>
      <c r="D80" s="19">
        <v>1804000</v>
      </c>
      <c r="E80" s="20">
        <v>1804000</v>
      </c>
      <c r="F80" s="20">
        <v>63099</v>
      </c>
      <c r="G80" s="20"/>
      <c r="H80" s="20"/>
      <c r="I80" s="20">
        <v>63099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63099</v>
      </c>
      <c r="W80" s="20">
        <v>435000</v>
      </c>
      <c r="X80" s="20"/>
      <c r="Y80" s="19"/>
      <c r="Z80" s="22">
        <v>1804000</v>
      </c>
    </row>
    <row r="81" spans="1:26" ht="13.5" hidden="1">
      <c r="A81" s="38" t="s">
        <v>117</v>
      </c>
      <c r="B81" s="18"/>
      <c r="C81" s="18"/>
      <c r="D81" s="19">
        <v>1402000</v>
      </c>
      <c r="E81" s="20">
        <v>1402000</v>
      </c>
      <c r="F81" s="20">
        <v>43215</v>
      </c>
      <c r="G81" s="20"/>
      <c r="H81" s="20"/>
      <c r="I81" s="20">
        <v>43215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43215</v>
      </c>
      <c r="W81" s="20">
        <v>360000</v>
      </c>
      <c r="X81" s="20"/>
      <c r="Y81" s="19"/>
      <c r="Z81" s="22">
        <v>1402000</v>
      </c>
    </row>
    <row r="82" spans="1:26" ht="13.5" hidden="1">
      <c r="A82" s="38" t="s">
        <v>118</v>
      </c>
      <c r="B82" s="18"/>
      <c r="C82" s="18"/>
      <c r="D82" s="19">
        <v>605000</v>
      </c>
      <c r="E82" s="20">
        <v>605000</v>
      </c>
      <c r="F82" s="20">
        <v>19524</v>
      </c>
      <c r="G82" s="20"/>
      <c r="H82" s="20"/>
      <c r="I82" s="20">
        <v>19524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19524</v>
      </c>
      <c r="W82" s="20">
        <v>160000</v>
      </c>
      <c r="X82" s="20"/>
      <c r="Y82" s="19"/>
      <c r="Z82" s="22">
        <v>605000</v>
      </c>
    </row>
    <row r="83" spans="1:26" ht="13.5" hidden="1">
      <c r="A83" s="38" t="s">
        <v>119</v>
      </c>
      <c r="B83" s="18"/>
      <c r="C83" s="18"/>
      <c r="D83" s="19"/>
      <c r="E83" s="20"/>
      <c r="F83" s="20">
        <v>988</v>
      </c>
      <c r="G83" s="20"/>
      <c r="H83" s="20"/>
      <c r="I83" s="20">
        <v>988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988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2776970</v>
      </c>
      <c r="E5" s="59">
        <v>2776970</v>
      </c>
      <c r="F5" s="59">
        <v>3269574</v>
      </c>
      <c r="G5" s="59">
        <v>-76073</v>
      </c>
      <c r="H5" s="59">
        <v>460</v>
      </c>
      <c r="I5" s="59">
        <v>3193961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3193961</v>
      </c>
      <c r="W5" s="59">
        <v>694243</v>
      </c>
      <c r="X5" s="59">
        <v>2499718</v>
      </c>
      <c r="Y5" s="60">
        <v>360.06</v>
      </c>
      <c r="Z5" s="61">
        <v>2776970</v>
      </c>
    </row>
    <row r="6" spans="1:26" ht="13.5">
      <c r="A6" s="57" t="s">
        <v>32</v>
      </c>
      <c r="B6" s="18">
        <v>0</v>
      </c>
      <c r="C6" s="18">
        <v>0</v>
      </c>
      <c r="D6" s="58">
        <v>16230337</v>
      </c>
      <c r="E6" s="59">
        <v>16230337</v>
      </c>
      <c r="F6" s="59">
        <v>1102281</v>
      </c>
      <c r="G6" s="59">
        <v>1513522</v>
      </c>
      <c r="H6" s="59">
        <v>935540</v>
      </c>
      <c r="I6" s="59">
        <v>3551343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3551343</v>
      </c>
      <c r="W6" s="59">
        <v>4057584</v>
      </c>
      <c r="X6" s="59">
        <v>-506241</v>
      </c>
      <c r="Y6" s="60">
        <v>-12.48</v>
      </c>
      <c r="Z6" s="61">
        <v>16230337</v>
      </c>
    </row>
    <row r="7" spans="1:26" ht="13.5">
      <c r="A7" s="57" t="s">
        <v>33</v>
      </c>
      <c r="B7" s="18">
        <v>0</v>
      </c>
      <c r="C7" s="18">
        <v>0</v>
      </c>
      <c r="D7" s="58">
        <v>150000</v>
      </c>
      <c r="E7" s="59">
        <v>150000</v>
      </c>
      <c r="F7" s="59">
        <v>19965</v>
      </c>
      <c r="G7" s="59">
        <v>30206</v>
      </c>
      <c r="H7" s="59">
        <v>51997</v>
      </c>
      <c r="I7" s="59">
        <v>102168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102168</v>
      </c>
      <c r="W7" s="59">
        <v>37500</v>
      </c>
      <c r="X7" s="59">
        <v>64668</v>
      </c>
      <c r="Y7" s="60">
        <v>172.45</v>
      </c>
      <c r="Z7" s="61">
        <v>150000</v>
      </c>
    </row>
    <row r="8" spans="1:26" ht="13.5">
      <c r="A8" s="57" t="s">
        <v>34</v>
      </c>
      <c r="B8" s="18">
        <v>0</v>
      </c>
      <c r="C8" s="18">
        <v>0</v>
      </c>
      <c r="D8" s="58">
        <v>20381000</v>
      </c>
      <c r="E8" s="59">
        <v>20381000</v>
      </c>
      <c r="F8" s="59">
        <v>6520590</v>
      </c>
      <c r="G8" s="59">
        <v>273000</v>
      </c>
      <c r="H8" s="59">
        <v>-11965</v>
      </c>
      <c r="I8" s="59">
        <v>6781625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6781625</v>
      </c>
      <c r="W8" s="59">
        <v>5095250</v>
      </c>
      <c r="X8" s="59">
        <v>1686375</v>
      </c>
      <c r="Y8" s="60">
        <v>33.1</v>
      </c>
      <c r="Z8" s="61">
        <v>20381000</v>
      </c>
    </row>
    <row r="9" spans="1:26" ht="13.5">
      <c r="A9" s="57" t="s">
        <v>35</v>
      </c>
      <c r="B9" s="18">
        <v>0</v>
      </c>
      <c r="C9" s="18">
        <v>0</v>
      </c>
      <c r="D9" s="58">
        <v>5340079</v>
      </c>
      <c r="E9" s="59">
        <v>5340079</v>
      </c>
      <c r="F9" s="59">
        <v>3218043</v>
      </c>
      <c r="G9" s="59">
        <v>-2627346</v>
      </c>
      <c r="H9" s="59">
        <v>738552</v>
      </c>
      <c r="I9" s="59">
        <v>1329249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1329249</v>
      </c>
      <c r="W9" s="59">
        <v>1335020</v>
      </c>
      <c r="X9" s="59">
        <v>-5771</v>
      </c>
      <c r="Y9" s="60">
        <v>-0.43</v>
      </c>
      <c r="Z9" s="61">
        <v>5340079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44878386</v>
      </c>
      <c r="E10" s="65">
        <f t="shared" si="0"/>
        <v>44878386</v>
      </c>
      <c r="F10" s="65">
        <f t="shared" si="0"/>
        <v>14130453</v>
      </c>
      <c r="G10" s="65">
        <f t="shared" si="0"/>
        <v>-886691</v>
      </c>
      <c r="H10" s="65">
        <f t="shared" si="0"/>
        <v>1714584</v>
      </c>
      <c r="I10" s="65">
        <f t="shared" si="0"/>
        <v>14958346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14958346</v>
      </c>
      <c r="W10" s="65">
        <f t="shared" si="0"/>
        <v>11219597</v>
      </c>
      <c r="X10" s="65">
        <f t="shared" si="0"/>
        <v>3738749</v>
      </c>
      <c r="Y10" s="66">
        <f>+IF(W10&lt;&gt;0,(X10/W10)*100,0)</f>
        <v>33.323380510012974</v>
      </c>
      <c r="Z10" s="67">
        <f t="shared" si="0"/>
        <v>44878386</v>
      </c>
    </row>
    <row r="11" spans="1:26" ht="13.5">
      <c r="A11" s="57" t="s">
        <v>36</v>
      </c>
      <c r="B11" s="18">
        <v>0</v>
      </c>
      <c r="C11" s="18">
        <v>0</v>
      </c>
      <c r="D11" s="58">
        <v>17327781</v>
      </c>
      <c r="E11" s="59">
        <v>17327781</v>
      </c>
      <c r="F11" s="59">
        <v>1226028</v>
      </c>
      <c r="G11" s="59">
        <v>1243975</v>
      </c>
      <c r="H11" s="59">
        <v>1246823</v>
      </c>
      <c r="I11" s="59">
        <v>3716826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3716826</v>
      </c>
      <c r="W11" s="59">
        <v>4331945</v>
      </c>
      <c r="X11" s="59">
        <v>-615119</v>
      </c>
      <c r="Y11" s="60">
        <v>-14.2</v>
      </c>
      <c r="Z11" s="61">
        <v>17327781</v>
      </c>
    </row>
    <row r="12" spans="1:26" ht="13.5">
      <c r="A12" s="57" t="s">
        <v>37</v>
      </c>
      <c r="B12" s="18">
        <v>0</v>
      </c>
      <c r="C12" s="18">
        <v>0</v>
      </c>
      <c r="D12" s="58">
        <v>1902508</v>
      </c>
      <c r="E12" s="59">
        <v>1902508</v>
      </c>
      <c r="F12" s="59">
        <v>151598</v>
      </c>
      <c r="G12" s="59">
        <v>148240</v>
      </c>
      <c r="H12" s="59">
        <v>148240</v>
      </c>
      <c r="I12" s="59">
        <v>448078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448078</v>
      </c>
      <c r="W12" s="59">
        <v>475627</v>
      </c>
      <c r="X12" s="59">
        <v>-27549</v>
      </c>
      <c r="Y12" s="60">
        <v>-5.79</v>
      </c>
      <c r="Z12" s="61">
        <v>1902508</v>
      </c>
    </row>
    <row r="13" spans="1:26" ht="13.5">
      <c r="A13" s="57" t="s">
        <v>108</v>
      </c>
      <c r="B13" s="18">
        <v>0</v>
      </c>
      <c r="C13" s="18">
        <v>0</v>
      </c>
      <c r="D13" s="58">
        <v>3675903</v>
      </c>
      <c r="E13" s="59">
        <v>3675903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918976</v>
      </c>
      <c r="X13" s="59">
        <v>-918976</v>
      </c>
      <c r="Y13" s="60">
        <v>-100</v>
      </c>
      <c r="Z13" s="61">
        <v>3675903</v>
      </c>
    </row>
    <row r="14" spans="1:26" ht="13.5">
      <c r="A14" s="57" t="s">
        <v>38</v>
      </c>
      <c r="B14" s="18">
        <v>0</v>
      </c>
      <c r="C14" s="18">
        <v>0</v>
      </c>
      <c r="D14" s="58">
        <v>115140</v>
      </c>
      <c r="E14" s="59">
        <v>115140</v>
      </c>
      <c r="F14" s="59">
        <v>19228</v>
      </c>
      <c r="G14" s="59">
        <v>0</v>
      </c>
      <c r="H14" s="59">
        <v>0</v>
      </c>
      <c r="I14" s="59">
        <v>19228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19228</v>
      </c>
      <c r="W14" s="59">
        <v>28785</v>
      </c>
      <c r="X14" s="59">
        <v>-9557</v>
      </c>
      <c r="Y14" s="60">
        <v>-33.2</v>
      </c>
      <c r="Z14" s="61">
        <v>115140</v>
      </c>
    </row>
    <row r="15" spans="1:26" ht="13.5">
      <c r="A15" s="57" t="s">
        <v>39</v>
      </c>
      <c r="B15" s="18">
        <v>0</v>
      </c>
      <c r="C15" s="18">
        <v>0</v>
      </c>
      <c r="D15" s="58">
        <v>11530668</v>
      </c>
      <c r="E15" s="59">
        <v>11530668</v>
      </c>
      <c r="F15" s="59">
        <v>9857</v>
      </c>
      <c r="G15" s="59">
        <v>70511</v>
      </c>
      <c r="H15" s="59">
        <v>814756</v>
      </c>
      <c r="I15" s="59">
        <v>895124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895124</v>
      </c>
      <c r="W15" s="59">
        <v>2882667</v>
      </c>
      <c r="X15" s="59">
        <v>-1987543</v>
      </c>
      <c r="Y15" s="60">
        <v>-68.95</v>
      </c>
      <c r="Z15" s="61">
        <v>11530668</v>
      </c>
    </row>
    <row r="16" spans="1:26" ht="13.5">
      <c r="A16" s="68" t="s">
        <v>40</v>
      </c>
      <c r="B16" s="18">
        <v>0</v>
      </c>
      <c r="C16" s="18">
        <v>0</v>
      </c>
      <c r="D16" s="58">
        <v>156710</v>
      </c>
      <c r="E16" s="59">
        <v>156710</v>
      </c>
      <c r="F16" s="59">
        <v>33152</v>
      </c>
      <c r="G16" s="59">
        <v>44151</v>
      </c>
      <c r="H16" s="59">
        <v>68997</v>
      </c>
      <c r="I16" s="59">
        <v>146300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146300</v>
      </c>
      <c r="W16" s="59">
        <v>39178</v>
      </c>
      <c r="X16" s="59">
        <v>107122</v>
      </c>
      <c r="Y16" s="60">
        <v>273.42</v>
      </c>
      <c r="Z16" s="61">
        <v>156710</v>
      </c>
    </row>
    <row r="17" spans="1:26" ht="13.5">
      <c r="A17" s="57" t="s">
        <v>41</v>
      </c>
      <c r="B17" s="18">
        <v>0</v>
      </c>
      <c r="C17" s="18">
        <v>0</v>
      </c>
      <c r="D17" s="58">
        <v>22002091</v>
      </c>
      <c r="E17" s="59">
        <v>22002091</v>
      </c>
      <c r="F17" s="59">
        <v>578982</v>
      </c>
      <c r="G17" s="59">
        <v>1034125</v>
      </c>
      <c r="H17" s="59">
        <v>1113947</v>
      </c>
      <c r="I17" s="59">
        <v>2727054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2727054</v>
      </c>
      <c r="W17" s="59">
        <v>5500523</v>
      </c>
      <c r="X17" s="59">
        <v>-2773469</v>
      </c>
      <c r="Y17" s="60">
        <v>-50.42</v>
      </c>
      <c r="Z17" s="61">
        <v>22002091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56710801</v>
      </c>
      <c r="E18" s="72">
        <f t="shared" si="1"/>
        <v>56710801</v>
      </c>
      <c r="F18" s="72">
        <f t="shared" si="1"/>
        <v>2018845</v>
      </c>
      <c r="G18" s="72">
        <f t="shared" si="1"/>
        <v>2541002</v>
      </c>
      <c r="H18" s="72">
        <f t="shared" si="1"/>
        <v>3392763</v>
      </c>
      <c r="I18" s="72">
        <f t="shared" si="1"/>
        <v>7952610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7952610</v>
      </c>
      <c r="W18" s="72">
        <f t="shared" si="1"/>
        <v>14177701</v>
      </c>
      <c r="X18" s="72">
        <f t="shared" si="1"/>
        <v>-6225091</v>
      </c>
      <c r="Y18" s="66">
        <f>+IF(W18&lt;&gt;0,(X18/W18)*100,0)</f>
        <v>-43.90761943703002</v>
      </c>
      <c r="Z18" s="73">
        <f t="shared" si="1"/>
        <v>56710801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-11832415</v>
      </c>
      <c r="E19" s="76">
        <f t="shared" si="2"/>
        <v>-11832415</v>
      </c>
      <c r="F19" s="76">
        <f t="shared" si="2"/>
        <v>12111608</v>
      </c>
      <c r="G19" s="76">
        <f t="shared" si="2"/>
        <v>-3427693</v>
      </c>
      <c r="H19" s="76">
        <f t="shared" si="2"/>
        <v>-1678179</v>
      </c>
      <c r="I19" s="76">
        <f t="shared" si="2"/>
        <v>7005736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7005736</v>
      </c>
      <c r="W19" s="76">
        <f>IF(E10=E18,0,W10-W18)</f>
        <v>-2958104</v>
      </c>
      <c r="X19" s="76">
        <f t="shared" si="2"/>
        <v>9963840</v>
      </c>
      <c r="Y19" s="77">
        <f>+IF(W19&lt;&gt;0,(X19/W19)*100,0)</f>
        <v>-336.831970748831</v>
      </c>
      <c r="Z19" s="78">
        <f t="shared" si="2"/>
        <v>-11832415</v>
      </c>
    </row>
    <row r="20" spans="1:26" ht="13.5">
      <c r="A20" s="57" t="s">
        <v>44</v>
      </c>
      <c r="B20" s="18">
        <v>0</v>
      </c>
      <c r="C20" s="18">
        <v>0</v>
      </c>
      <c r="D20" s="58">
        <v>31373900</v>
      </c>
      <c r="E20" s="59">
        <v>31373900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7843475</v>
      </c>
      <c r="X20" s="59">
        <v>-7843475</v>
      </c>
      <c r="Y20" s="60">
        <v>-100</v>
      </c>
      <c r="Z20" s="61">
        <v>31373900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19541485</v>
      </c>
      <c r="E22" s="87">
        <f t="shared" si="3"/>
        <v>19541485</v>
      </c>
      <c r="F22" s="87">
        <f t="shared" si="3"/>
        <v>12111608</v>
      </c>
      <c r="G22" s="87">
        <f t="shared" si="3"/>
        <v>-3427693</v>
      </c>
      <c r="H22" s="87">
        <f t="shared" si="3"/>
        <v>-1678179</v>
      </c>
      <c r="I22" s="87">
        <f t="shared" si="3"/>
        <v>7005736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7005736</v>
      </c>
      <c r="W22" s="87">
        <f t="shared" si="3"/>
        <v>4885371</v>
      </c>
      <c r="X22" s="87">
        <f t="shared" si="3"/>
        <v>2120365</v>
      </c>
      <c r="Y22" s="88">
        <f>+IF(W22&lt;&gt;0,(X22/W22)*100,0)</f>
        <v>43.402333210722375</v>
      </c>
      <c r="Z22" s="89">
        <f t="shared" si="3"/>
        <v>19541485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19541485</v>
      </c>
      <c r="E24" s="76">
        <f t="shared" si="4"/>
        <v>19541485</v>
      </c>
      <c r="F24" s="76">
        <f t="shared" si="4"/>
        <v>12111608</v>
      </c>
      <c r="G24" s="76">
        <f t="shared" si="4"/>
        <v>-3427693</v>
      </c>
      <c r="H24" s="76">
        <f t="shared" si="4"/>
        <v>-1678179</v>
      </c>
      <c r="I24" s="76">
        <f t="shared" si="4"/>
        <v>7005736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7005736</v>
      </c>
      <c r="W24" s="76">
        <f t="shared" si="4"/>
        <v>4885371</v>
      </c>
      <c r="X24" s="76">
        <f t="shared" si="4"/>
        <v>2120365</v>
      </c>
      <c r="Y24" s="77">
        <f>+IF(W24&lt;&gt;0,(X24/W24)*100,0)</f>
        <v>43.402333210722375</v>
      </c>
      <c r="Z24" s="78">
        <f t="shared" si="4"/>
        <v>19541485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31372900</v>
      </c>
      <c r="E27" s="99">
        <v>31372900</v>
      </c>
      <c r="F27" s="99">
        <v>580976</v>
      </c>
      <c r="G27" s="99">
        <v>870510</v>
      </c>
      <c r="H27" s="99">
        <v>756331</v>
      </c>
      <c r="I27" s="99">
        <v>2207817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2207817</v>
      </c>
      <c r="W27" s="99">
        <v>7843225</v>
      </c>
      <c r="X27" s="99">
        <v>-5635408</v>
      </c>
      <c r="Y27" s="100">
        <v>-71.85</v>
      </c>
      <c r="Z27" s="101">
        <v>31372900</v>
      </c>
    </row>
    <row r="28" spans="1:26" ht="13.5">
      <c r="A28" s="102" t="s">
        <v>44</v>
      </c>
      <c r="B28" s="18">
        <v>0</v>
      </c>
      <c r="C28" s="18">
        <v>0</v>
      </c>
      <c r="D28" s="58">
        <v>31372900</v>
      </c>
      <c r="E28" s="59">
        <v>31372900</v>
      </c>
      <c r="F28" s="59">
        <v>580976</v>
      </c>
      <c r="G28" s="59">
        <v>870510</v>
      </c>
      <c r="H28" s="59">
        <v>756331</v>
      </c>
      <c r="I28" s="59">
        <v>2207817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2207817</v>
      </c>
      <c r="W28" s="59">
        <v>7843225</v>
      </c>
      <c r="X28" s="59">
        <v>-5635408</v>
      </c>
      <c r="Y28" s="60">
        <v>-71.85</v>
      </c>
      <c r="Z28" s="61">
        <v>31372900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31372900</v>
      </c>
      <c r="E32" s="99">
        <f t="shared" si="5"/>
        <v>31372900</v>
      </c>
      <c r="F32" s="99">
        <f t="shared" si="5"/>
        <v>580976</v>
      </c>
      <c r="G32" s="99">
        <f t="shared" si="5"/>
        <v>870510</v>
      </c>
      <c r="H32" s="99">
        <f t="shared" si="5"/>
        <v>756331</v>
      </c>
      <c r="I32" s="99">
        <f t="shared" si="5"/>
        <v>2207817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2207817</v>
      </c>
      <c r="W32" s="99">
        <f t="shared" si="5"/>
        <v>7843225</v>
      </c>
      <c r="X32" s="99">
        <f t="shared" si="5"/>
        <v>-5635408</v>
      </c>
      <c r="Y32" s="100">
        <f>+IF(W32&lt;&gt;0,(X32/W32)*100,0)</f>
        <v>-71.85064817087358</v>
      </c>
      <c r="Z32" s="101">
        <f t="shared" si="5"/>
        <v>31372900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10211585</v>
      </c>
      <c r="E35" s="59">
        <v>10211585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2552896</v>
      </c>
      <c r="X35" s="59">
        <v>-2552896</v>
      </c>
      <c r="Y35" s="60">
        <v>-100</v>
      </c>
      <c r="Z35" s="61">
        <v>10211585</v>
      </c>
    </row>
    <row r="36" spans="1:26" ht="13.5">
      <c r="A36" s="57" t="s">
        <v>53</v>
      </c>
      <c r="B36" s="18">
        <v>0</v>
      </c>
      <c r="C36" s="18">
        <v>0</v>
      </c>
      <c r="D36" s="58">
        <v>217800859</v>
      </c>
      <c r="E36" s="59">
        <v>217800859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54450215</v>
      </c>
      <c r="X36" s="59">
        <v>-54450215</v>
      </c>
      <c r="Y36" s="60">
        <v>-100</v>
      </c>
      <c r="Z36" s="61">
        <v>217800859</v>
      </c>
    </row>
    <row r="37" spans="1:26" ht="13.5">
      <c r="A37" s="57" t="s">
        <v>54</v>
      </c>
      <c r="B37" s="18">
        <v>0</v>
      </c>
      <c r="C37" s="18">
        <v>0</v>
      </c>
      <c r="D37" s="58">
        <v>19990670</v>
      </c>
      <c r="E37" s="59">
        <v>19990670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4997668</v>
      </c>
      <c r="X37" s="59">
        <v>-4997668</v>
      </c>
      <c r="Y37" s="60">
        <v>-100</v>
      </c>
      <c r="Z37" s="61">
        <v>19990670</v>
      </c>
    </row>
    <row r="38" spans="1:26" ht="13.5">
      <c r="A38" s="57" t="s">
        <v>55</v>
      </c>
      <c r="B38" s="18">
        <v>0</v>
      </c>
      <c r="C38" s="18">
        <v>0</v>
      </c>
      <c r="D38" s="58">
        <v>16740474</v>
      </c>
      <c r="E38" s="59">
        <v>16740474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4185119</v>
      </c>
      <c r="X38" s="59">
        <v>-4185119</v>
      </c>
      <c r="Y38" s="60">
        <v>-100</v>
      </c>
      <c r="Z38" s="61">
        <v>16740474</v>
      </c>
    </row>
    <row r="39" spans="1:26" ht="13.5">
      <c r="A39" s="57" t="s">
        <v>56</v>
      </c>
      <c r="B39" s="18">
        <v>0</v>
      </c>
      <c r="C39" s="18">
        <v>0</v>
      </c>
      <c r="D39" s="58">
        <v>191281300</v>
      </c>
      <c r="E39" s="59">
        <v>191281300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47820325</v>
      </c>
      <c r="X39" s="59">
        <v>-47820325</v>
      </c>
      <c r="Y39" s="60">
        <v>-100</v>
      </c>
      <c r="Z39" s="61">
        <v>191281300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31463096</v>
      </c>
      <c r="E42" s="59">
        <v>31463096</v>
      </c>
      <c r="F42" s="59">
        <v>-484970</v>
      </c>
      <c r="G42" s="59">
        <v>814535</v>
      </c>
      <c r="H42" s="59">
        <v>-171930</v>
      </c>
      <c r="I42" s="59">
        <v>157635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157635</v>
      </c>
      <c r="W42" s="59">
        <v>7949673</v>
      </c>
      <c r="X42" s="59">
        <v>-7792038</v>
      </c>
      <c r="Y42" s="60">
        <v>-98.02</v>
      </c>
      <c r="Z42" s="61">
        <v>31463096</v>
      </c>
    </row>
    <row r="43" spans="1:26" ht="13.5">
      <c r="A43" s="57" t="s">
        <v>59</v>
      </c>
      <c r="B43" s="18">
        <v>0</v>
      </c>
      <c r="C43" s="18">
        <v>0</v>
      </c>
      <c r="D43" s="58">
        <v>-28218299</v>
      </c>
      <c r="E43" s="59">
        <v>-28218299</v>
      </c>
      <c r="F43" s="59">
        <v>-572544</v>
      </c>
      <c r="G43" s="59">
        <v>-863017</v>
      </c>
      <c r="H43" s="59">
        <v>-748698</v>
      </c>
      <c r="I43" s="59">
        <v>-2184259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-2184259</v>
      </c>
      <c r="W43" s="59">
        <v>-7738027</v>
      </c>
      <c r="X43" s="59">
        <v>5553768</v>
      </c>
      <c r="Y43" s="60">
        <v>-71.77</v>
      </c>
      <c r="Z43" s="61">
        <v>-28218299</v>
      </c>
    </row>
    <row r="44" spans="1:26" ht="13.5">
      <c r="A44" s="57" t="s">
        <v>60</v>
      </c>
      <c r="B44" s="18">
        <v>0</v>
      </c>
      <c r="C44" s="18">
        <v>0</v>
      </c>
      <c r="D44" s="58">
        <v>-30000</v>
      </c>
      <c r="E44" s="59">
        <v>-30000</v>
      </c>
      <c r="F44" s="59">
        <v>-11252</v>
      </c>
      <c r="G44" s="59">
        <v>7774</v>
      </c>
      <c r="H44" s="59">
        <v>9411</v>
      </c>
      <c r="I44" s="59">
        <v>5933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5933</v>
      </c>
      <c r="W44" s="59">
        <v>0</v>
      </c>
      <c r="X44" s="59">
        <v>5933</v>
      </c>
      <c r="Y44" s="60">
        <v>0</v>
      </c>
      <c r="Z44" s="61">
        <v>-30000</v>
      </c>
    </row>
    <row r="45" spans="1:26" ht="13.5">
      <c r="A45" s="69" t="s">
        <v>61</v>
      </c>
      <c r="B45" s="21">
        <v>0</v>
      </c>
      <c r="C45" s="21">
        <v>0</v>
      </c>
      <c r="D45" s="98">
        <v>3738797</v>
      </c>
      <c r="E45" s="99">
        <v>3738797</v>
      </c>
      <c r="F45" s="99">
        <v>-1005518</v>
      </c>
      <c r="G45" s="99">
        <v>-1046226</v>
      </c>
      <c r="H45" s="99">
        <v>-1957443</v>
      </c>
      <c r="I45" s="99">
        <v>-1957443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-1957443</v>
      </c>
      <c r="W45" s="99">
        <v>735646</v>
      </c>
      <c r="X45" s="99">
        <v>-2693089</v>
      </c>
      <c r="Y45" s="100">
        <v>-366.08</v>
      </c>
      <c r="Z45" s="101">
        <v>3738797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1027569</v>
      </c>
      <c r="C49" s="51">
        <v>0</v>
      </c>
      <c r="D49" s="128">
        <v>505701</v>
      </c>
      <c r="E49" s="53">
        <v>1173203</v>
      </c>
      <c r="F49" s="53">
        <v>0</v>
      </c>
      <c r="G49" s="53">
        <v>0</v>
      </c>
      <c r="H49" s="53">
        <v>0</v>
      </c>
      <c r="I49" s="53">
        <v>820830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806188</v>
      </c>
      <c r="W49" s="53">
        <v>38557622</v>
      </c>
      <c r="X49" s="53">
        <v>0</v>
      </c>
      <c r="Y49" s="53">
        <v>0</v>
      </c>
      <c r="Z49" s="129">
        <v>42891113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2084698</v>
      </c>
      <c r="C51" s="51">
        <v>0</v>
      </c>
      <c r="D51" s="128">
        <v>1519625</v>
      </c>
      <c r="E51" s="53">
        <v>360323</v>
      </c>
      <c r="F51" s="53">
        <v>0</v>
      </c>
      <c r="G51" s="53">
        <v>0</v>
      </c>
      <c r="H51" s="53">
        <v>0</v>
      </c>
      <c r="I51" s="53">
        <v>101389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165999</v>
      </c>
      <c r="W51" s="53">
        <v>37587</v>
      </c>
      <c r="X51" s="53">
        <v>0</v>
      </c>
      <c r="Y51" s="53">
        <v>6811746</v>
      </c>
      <c r="Z51" s="129">
        <v>11081367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79.23176365116672</v>
      </c>
      <c r="E58" s="7">
        <f t="shared" si="6"/>
        <v>79.23176365116672</v>
      </c>
      <c r="F58" s="7">
        <f t="shared" si="6"/>
        <v>13.066043517311082</v>
      </c>
      <c r="G58" s="7">
        <f t="shared" si="6"/>
        <v>-98.92926747410753</v>
      </c>
      <c r="H58" s="7">
        <f t="shared" si="6"/>
        <v>137.45308615899526</v>
      </c>
      <c r="I58" s="7">
        <f t="shared" si="6"/>
        <v>51.047832640382914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51.047832640382914</v>
      </c>
      <c r="W58" s="7">
        <f t="shared" si="6"/>
        <v>86.1949829354842</v>
      </c>
      <c r="X58" s="7">
        <f t="shared" si="6"/>
        <v>0</v>
      </c>
      <c r="Y58" s="7">
        <f t="shared" si="6"/>
        <v>0</v>
      </c>
      <c r="Z58" s="8">
        <f t="shared" si="6"/>
        <v>79.23176365116672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97.00000360104718</v>
      </c>
      <c r="E59" s="10">
        <f t="shared" si="7"/>
        <v>97.00000360104718</v>
      </c>
      <c r="F59" s="10">
        <f t="shared" si="7"/>
        <v>2.3613167953990337</v>
      </c>
      <c r="G59" s="10">
        <f t="shared" si="7"/>
        <v>-285.73869835552694</v>
      </c>
      <c r="H59" s="10">
        <f t="shared" si="7"/>
        <v>47481.95652173913</v>
      </c>
      <c r="I59" s="10">
        <f t="shared" si="7"/>
        <v>16.061310704795705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16.061310704795705</v>
      </c>
      <c r="W59" s="10">
        <f t="shared" si="7"/>
        <v>97.25441956202656</v>
      </c>
      <c r="X59" s="10">
        <f t="shared" si="7"/>
        <v>0</v>
      </c>
      <c r="Y59" s="10">
        <f t="shared" si="7"/>
        <v>0</v>
      </c>
      <c r="Z59" s="11">
        <f t="shared" si="7"/>
        <v>97.00000360104718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76.5919093362017</v>
      </c>
      <c r="E60" s="13">
        <f t="shared" si="7"/>
        <v>76.5919093362017</v>
      </c>
      <c r="F60" s="13">
        <f t="shared" si="7"/>
        <v>81.48693481970568</v>
      </c>
      <c r="G60" s="13">
        <f t="shared" si="7"/>
        <v>74.44741470556754</v>
      </c>
      <c r="H60" s="13">
        <f t="shared" si="7"/>
        <v>112.29856553434381</v>
      </c>
      <c r="I60" s="13">
        <f t="shared" si="7"/>
        <v>86.6036032002541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86.6036032002541</v>
      </c>
      <c r="W60" s="13">
        <f t="shared" si="7"/>
        <v>84.78920343011914</v>
      </c>
      <c r="X60" s="13">
        <f t="shared" si="7"/>
        <v>0</v>
      </c>
      <c r="Y60" s="13">
        <f t="shared" si="7"/>
        <v>0</v>
      </c>
      <c r="Z60" s="14">
        <f t="shared" si="7"/>
        <v>76.5919093362017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93.32350296717074</v>
      </c>
      <c r="E61" s="13">
        <f t="shared" si="7"/>
        <v>93.32350296717074</v>
      </c>
      <c r="F61" s="13">
        <f t="shared" si="7"/>
        <v>133.8007456384745</v>
      </c>
      <c r="G61" s="13">
        <f t="shared" si="7"/>
        <v>90.19782592192412</v>
      </c>
      <c r="H61" s="13">
        <f t="shared" si="7"/>
        <v>350.64863410039027</v>
      </c>
      <c r="I61" s="13">
        <f t="shared" si="7"/>
        <v>137.5582533088817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137.5582533088817</v>
      </c>
      <c r="W61" s="13">
        <f t="shared" si="7"/>
        <v>112.57557747938438</v>
      </c>
      <c r="X61" s="13">
        <f t="shared" si="7"/>
        <v>0</v>
      </c>
      <c r="Y61" s="13">
        <f t="shared" si="7"/>
        <v>0</v>
      </c>
      <c r="Z61" s="14">
        <f t="shared" si="7"/>
        <v>93.32350296717074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55.00000462408215</v>
      </c>
      <c r="E62" s="13">
        <f t="shared" si="7"/>
        <v>55.00000462408215</v>
      </c>
      <c r="F62" s="13">
        <f t="shared" si="7"/>
        <v>22.759547951581016</v>
      </c>
      <c r="G62" s="13">
        <f t="shared" si="7"/>
        <v>34.01892823045951</v>
      </c>
      <c r="H62" s="13">
        <f t="shared" si="7"/>
        <v>22.992798013038808</v>
      </c>
      <c r="I62" s="13">
        <f t="shared" si="7"/>
        <v>25.899390857945924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25.899390857945924</v>
      </c>
      <c r="W62" s="13">
        <f t="shared" si="7"/>
        <v>46.03993726047262</v>
      </c>
      <c r="X62" s="13">
        <f t="shared" si="7"/>
        <v>0</v>
      </c>
      <c r="Y62" s="13">
        <f t="shared" si="7"/>
        <v>0</v>
      </c>
      <c r="Z62" s="14">
        <f t="shared" si="7"/>
        <v>55.00000462408215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54.0000110613304</v>
      </c>
      <c r="E63" s="13">
        <f t="shared" si="7"/>
        <v>54.0000110613304</v>
      </c>
      <c r="F63" s="13">
        <f t="shared" si="7"/>
        <v>46.403708938986796</v>
      </c>
      <c r="G63" s="13">
        <f t="shared" si="7"/>
        <v>58.167887584474556</v>
      </c>
      <c r="H63" s="13">
        <f t="shared" si="7"/>
        <v>61.445802013194935</v>
      </c>
      <c r="I63" s="13">
        <f t="shared" si="7"/>
        <v>55.093257545661054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55.093257545661054</v>
      </c>
      <c r="W63" s="13">
        <f t="shared" si="7"/>
        <v>52.889984054673576</v>
      </c>
      <c r="X63" s="13">
        <f t="shared" si="7"/>
        <v>0</v>
      </c>
      <c r="Y63" s="13">
        <f t="shared" si="7"/>
        <v>0</v>
      </c>
      <c r="Z63" s="14">
        <f t="shared" si="7"/>
        <v>54.0000110613304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64.00001859443142</v>
      </c>
      <c r="E64" s="13">
        <f t="shared" si="7"/>
        <v>64.00001859443142</v>
      </c>
      <c r="F64" s="13">
        <f t="shared" si="7"/>
        <v>27.739614000654235</v>
      </c>
      <c r="G64" s="13">
        <f t="shared" si="7"/>
        <v>41.3414462906623</v>
      </c>
      <c r="H64" s="13">
        <f t="shared" si="7"/>
        <v>39.126455192929264</v>
      </c>
      <c r="I64" s="13">
        <f t="shared" si="7"/>
        <v>35.967180507210344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35.967180507210344</v>
      </c>
      <c r="W64" s="13">
        <f t="shared" si="7"/>
        <v>54.93852986113048</v>
      </c>
      <c r="X64" s="13">
        <f t="shared" si="7"/>
        <v>0</v>
      </c>
      <c r="Y64" s="13">
        <f t="shared" si="7"/>
        <v>0</v>
      </c>
      <c r="Z64" s="14">
        <f t="shared" si="7"/>
        <v>64.00001859443142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137.17314487632507</v>
      </c>
      <c r="G65" s="13">
        <f t="shared" si="7"/>
        <v>162.88696904247658</v>
      </c>
      <c r="H65" s="13">
        <f t="shared" si="7"/>
        <v>120.57419484972769</v>
      </c>
      <c r="I65" s="13">
        <f t="shared" si="7"/>
        <v>139.92465633809846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139.92465633809846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62.999925039354345</v>
      </c>
      <c r="E66" s="16">
        <f t="shared" si="7"/>
        <v>62.999925039354345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66.46677261051643</v>
      </c>
      <c r="X66" s="16">
        <f t="shared" si="7"/>
        <v>0</v>
      </c>
      <c r="Y66" s="16">
        <f t="shared" si="7"/>
        <v>0</v>
      </c>
      <c r="Z66" s="17">
        <f t="shared" si="7"/>
        <v>62.999925039354345</v>
      </c>
    </row>
    <row r="67" spans="1:26" ht="13.5" hidden="1">
      <c r="A67" s="40" t="s">
        <v>121</v>
      </c>
      <c r="B67" s="23"/>
      <c r="C67" s="23"/>
      <c r="D67" s="24">
        <v>19407517</v>
      </c>
      <c r="E67" s="25">
        <v>19407517</v>
      </c>
      <c r="F67" s="25">
        <v>7465305</v>
      </c>
      <c r="G67" s="25">
        <v>-1358696</v>
      </c>
      <c r="H67" s="25">
        <v>923235</v>
      </c>
      <c r="I67" s="25">
        <v>7029844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7029844</v>
      </c>
      <c r="W67" s="25">
        <v>4851881</v>
      </c>
      <c r="X67" s="25"/>
      <c r="Y67" s="24"/>
      <c r="Z67" s="26">
        <v>19407517</v>
      </c>
    </row>
    <row r="68" spans="1:26" ht="13.5" hidden="1">
      <c r="A68" s="36" t="s">
        <v>31</v>
      </c>
      <c r="B68" s="18"/>
      <c r="C68" s="18"/>
      <c r="D68" s="19">
        <v>2776970</v>
      </c>
      <c r="E68" s="20">
        <v>2776970</v>
      </c>
      <c r="F68" s="20">
        <v>3269574</v>
      </c>
      <c r="G68" s="20">
        <v>-76073</v>
      </c>
      <c r="H68" s="20">
        <v>460</v>
      </c>
      <c r="I68" s="20">
        <v>3193961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3193961</v>
      </c>
      <c r="W68" s="20">
        <v>694243</v>
      </c>
      <c r="X68" s="20"/>
      <c r="Y68" s="19"/>
      <c r="Z68" s="22">
        <v>2776970</v>
      </c>
    </row>
    <row r="69" spans="1:26" ht="13.5" hidden="1">
      <c r="A69" s="37" t="s">
        <v>32</v>
      </c>
      <c r="B69" s="18"/>
      <c r="C69" s="18"/>
      <c r="D69" s="19">
        <v>16230337</v>
      </c>
      <c r="E69" s="20">
        <v>16230337</v>
      </c>
      <c r="F69" s="20">
        <v>1102281</v>
      </c>
      <c r="G69" s="20">
        <v>1513522</v>
      </c>
      <c r="H69" s="20">
        <v>935540</v>
      </c>
      <c r="I69" s="20">
        <v>3551343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3551343</v>
      </c>
      <c r="W69" s="20">
        <v>4057585</v>
      </c>
      <c r="X69" s="20"/>
      <c r="Y69" s="19"/>
      <c r="Z69" s="22">
        <v>16230337</v>
      </c>
    </row>
    <row r="70" spans="1:26" ht="13.5" hidden="1">
      <c r="A70" s="38" t="s">
        <v>115</v>
      </c>
      <c r="B70" s="18"/>
      <c r="C70" s="18"/>
      <c r="D70" s="19">
        <v>9163443</v>
      </c>
      <c r="E70" s="20">
        <v>9163443</v>
      </c>
      <c r="F70" s="20">
        <v>522237</v>
      </c>
      <c r="G70" s="20">
        <v>961603</v>
      </c>
      <c r="H70" s="20">
        <v>222930</v>
      </c>
      <c r="I70" s="20">
        <v>1706770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1706770</v>
      </c>
      <c r="W70" s="20">
        <v>2290861</v>
      </c>
      <c r="X70" s="20"/>
      <c r="Y70" s="19"/>
      <c r="Z70" s="22">
        <v>9163443</v>
      </c>
    </row>
    <row r="71" spans="1:26" ht="13.5" hidden="1">
      <c r="A71" s="38" t="s">
        <v>116</v>
      </c>
      <c r="B71" s="18"/>
      <c r="C71" s="18"/>
      <c r="D71" s="19">
        <v>3243887</v>
      </c>
      <c r="E71" s="20">
        <v>3243887</v>
      </c>
      <c r="F71" s="20">
        <v>251389</v>
      </c>
      <c r="G71" s="20">
        <v>240910</v>
      </c>
      <c r="H71" s="20">
        <v>401417</v>
      </c>
      <c r="I71" s="20">
        <v>893716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893716</v>
      </c>
      <c r="W71" s="20">
        <v>810972</v>
      </c>
      <c r="X71" s="20"/>
      <c r="Y71" s="19"/>
      <c r="Z71" s="22">
        <v>3243887</v>
      </c>
    </row>
    <row r="72" spans="1:26" ht="13.5" hidden="1">
      <c r="A72" s="38" t="s">
        <v>117</v>
      </c>
      <c r="B72" s="18"/>
      <c r="C72" s="18"/>
      <c r="D72" s="19">
        <v>2350531</v>
      </c>
      <c r="E72" s="20">
        <v>2350531</v>
      </c>
      <c r="F72" s="20">
        <v>207283</v>
      </c>
      <c r="G72" s="20">
        <v>190294</v>
      </c>
      <c r="H72" s="20">
        <v>191437</v>
      </c>
      <c r="I72" s="20">
        <v>589014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589014</v>
      </c>
      <c r="W72" s="20">
        <v>587633</v>
      </c>
      <c r="X72" s="20"/>
      <c r="Y72" s="19"/>
      <c r="Z72" s="22">
        <v>2350531</v>
      </c>
    </row>
    <row r="73" spans="1:26" ht="13.5" hidden="1">
      <c r="A73" s="38" t="s">
        <v>118</v>
      </c>
      <c r="B73" s="18"/>
      <c r="C73" s="18"/>
      <c r="D73" s="19">
        <v>1290709</v>
      </c>
      <c r="E73" s="20">
        <v>1290709</v>
      </c>
      <c r="F73" s="20">
        <v>110052</v>
      </c>
      <c r="G73" s="20">
        <v>106825</v>
      </c>
      <c r="H73" s="20">
        <v>104883</v>
      </c>
      <c r="I73" s="20">
        <v>321760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321760</v>
      </c>
      <c r="W73" s="20">
        <v>322677</v>
      </c>
      <c r="X73" s="20"/>
      <c r="Y73" s="19"/>
      <c r="Z73" s="22">
        <v>1290709</v>
      </c>
    </row>
    <row r="74" spans="1:26" ht="13.5" hidden="1">
      <c r="A74" s="38" t="s">
        <v>119</v>
      </c>
      <c r="B74" s="18"/>
      <c r="C74" s="18"/>
      <c r="D74" s="19">
        <v>181767</v>
      </c>
      <c r="E74" s="20">
        <v>181767</v>
      </c>
      <c r="F74" s="20">
        <v>11320</v>
      </c>
      <c r="G74" s="20">
        <v>13890</v>
      </c>
      <c r="H74" s="20">
        <v>14873</v>
      </c>
      <c r="I74" s="20">
        <v>40083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40083</v>
      </c>
      <c r="W74" s="20">
        <v>45442</v>
      </c>
      <c r="X74" s="20"/>
      <c r="Y74" s="19"/>
      <c r="Z74" s="22">
        <v>181767</v>
      </c>
    </row>
    <row r="75" spans="1:26" ht="13.5" hidden="1">
      <c r="A75" s="39" t="s">
        <v>120</v>
      </c>
      <c r="B75" s="27"/>
      <c r="C75" s="27"/>
      <c r="D75" s="28">
        <v>400210</v>
      </c>
      <c r="E75" s="29">
        <v>400210</v>
      </c>
      <c r="F75" s="29">
        <v>3093450</v>
      </c>
      <c r="G75" s="29">
        <v>-2796145</v>
      </c>
      <c r="H75" s="29">
        <v>-12765</v>
      </c>
      <c r="I75" s="29">
        <v>284540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284540</v>
      </c>
      <c r="W75" s="29">
        <v>100053</v>
      </c>
      <c r="X75" s="29"/>
      <c r="Y75" s="28"/>
      <c r="Z75" s="30">
        <v>400210</v>
      </c>
    </row>
    <row r="76" spans="1:26" ht="13.5" hidden="1">
      <c r="A76" s="41" t="s">
        <v>122</v>
      </c>
      <c r="B76" s="31"/>
      <c r="C76" s="31"/>
      <c r="D76" s="32">
        <v>15376918</v>
      </c>
      <c r="E76" s="33">
        <v>15376918</v>
      </c>
      <c r="F76" s="33">
        <v>975420</v>
      </c>
      <c r="G76" s="33">
        <v>1344148</v>
      </c>
      <c r="H76" s="33">
        <v>1269015</v>
      </c>
      <c r="I76" s="33">
        <v>3588583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3588583</v>
      </c>
      <c r="W76" s="33">
        <v>4182078</v>
      </c>
      <c r="X76" s="33"/>
      <c r="Y76" s="32"/>
      <c r="Z76" s="34">
        <v>15376918</v>
      </c>
    </row>
    <row r="77" spans="1:26" ht="13.5" hidden="1">
      <c r="A77" s="36" t="s">
        <v>31</v>
      </c>
      <c r="B77" s="18"/>
      <c r="C77" s="18"/>
      <c r="D77" s="19">
        <v>2693661</v>
      </c>
      <c r="E77" s="20">
        <v>2693661</v>
      </c>
      <c r="F77" s="20">
        <v>77205</v>
      </c>
      <c r="G77" s="20">
        <v>217370</v>
      </c>
      <c r="H77" s="20">
        <v>218417</v>
      </c>
      <c r="I77" s="20">
        <v>512992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512992</v>
      </c>
      <c r="W77" s="20">
        <v>675182</v>
      </c>
      <c r="X77" s="20"/>
      <c r="Y77" s="19"/>
      <c r="Z77" s="22">
        <v>2693661</v>
      </c>
    </row>
    <row r="78" spans="1:26" ht="13.5" hidden="1">
      <c r="A78" s="37" t="s">
        <v>32</v>
      </c>
      <c r="B78" s="18"/>
      <c r="C78" s="18"/>
      <c r="D78" s="19">
        <v>12431125</v>
      </c>
      <c r="E78" s="20">
        <v>12431125</v>
      </c>
      <c r="F78" s="20">
        <v>898215</v>
      </c>
      <c r="G78" s="20">
        <v>1126778</v>
      </c>
      <c r="H78" s="20">
        <v>1050598</v>
      </c>
      <c r="I78" s="20">
        <v>3075591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3075591</v>
      </c>
      <c r="W78" s="20">
        <v>3440394</v>
      </c>
      <c r="X78" s="20"/>
      <c r="Y78" s="19"/>
      <c r="Z78" s="22">
        <v>12431125</v>
      </c>
    </row>
    <row r="79" spans="1:26" ht="13.5" hidden="1">
      <c r="A79" s="38" t="s">
        <v>115</v>
      </c>
      <c r="B79" s="18"/>
      <c r="C79" s="18"/>
      <c r="D79" s="19">
        <v>8551646</v>
      </c>
      <c r="E79" s="20">
        <v>8551646</v>
      </c>
      <c r="F79" s="20">
        <v>698757</v>
      </c>
      <c r="G79" s="20">
        <v>867345</v>
      </c>
      <c r="H79" s="20">
        <v>781701</v>
      </c>
      <c r="I79" s="20">
        <v>2347803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2347803</v>
      </c>
      <c r="W79" s="20">
        <v>2578950</v>
      </c>
      <c r="X79" s="20"/>
      <c r="Y79" s="19"/>
      <c r="Z79" s="22">
        <v>8551646</v>
      </c>
    </row>
    <row r="80" spans="1:26" ht="13.5" hidden="1">
      <c r="A80" s="38" t="s">
        <v>116</v>
      </c>
      <c r="B80" s="18"/>
      <c r="C80" s="18"/>
      <c r="D80" s="19">
        <v>1784138</v>
      </c>
      <c r="E80" s="20">
        <v>1784138</v>
      </c>
      <c r="F80" s="20">
        <v>57215</v>
      </c>
      <c r="G80" s="20">
        <v>81955</v>
      </c>
      <c r="H80" s="20">
        <v>92297</v>
      </c>
      <c r="I80" s="20">
        <v>231467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231467</v>
      </c>
      <c r="W80" s="20">
        <v>373371</v>
      </c>
      <c r="X80" s="20"/>
      <c r="Y80" s="19"/>
      <c r="Z80" s="22">
        <v>1784138</v>
      </c>
    </row>
    <row r="81" spans="1:26" ht="13.5" hidden="1">
      <c r="A81" s="38" t="s">
        <v>117</v>
      </c>
      <c r="B81" s="18"/>
      <c r="C81" s="18"/>
      <c r="D81" s="19">
        <v>1269287</v>
      </c>
      <c r="E81" s="20">
        <v>1269287</v>
      </c>
      <c r="F81" s="20">
        <v>96187</v>
      </c>
      <c r="G81" s="20">
        <v>110690</v>
      </c>
      <c r="H81" s="20">
        <v>117630</v>
      </c>
      <c r="I81" s="20">
        <v>324507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324507</v>
      </c>
      <c r="W81" s="20">
        <v>310799</v>
      </c>
      <c r="X81" s="20"/>
      <c r="Y81" s="19"/>
      <c r="Z81" s="22">
        <v>1269287</v>
      </c>
    </row>
    <row r="82" spans="1:26" ht="13.5" hidden="1">
      <c r="A82" s="38" t="s">
        <v>118</v>
      </c>
      <c r="B82" s="18"/>
      <c r="C82" s="18"/>
      <c r="D82" s="19">
        <v>826054</v>
      </c>
      <c r="E82" s="20">
        <v>826054</v>
      </c>
      <c r="F82" s="20">
        <v>30528</v>
      </c>
      <c r="G82" s="20">
        <v>44163</v>
      </c>
      <c r="H82" s="20">
        <v>41037</v>
      </c>
      <c r="I82" s="20">
        <v>115728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115728</v>
      </c>
      <c r="W82" s="20">
        <v>177274</v>
      </c>
      <c r="X82" s="20"/>
      <c r="Y82" s="19"/>
      <c r="Z82" s="22">
        <v>826054</v>
      </c>
    </row>
    <row r="83" spans="1:26" ht="13.5" hidden="1">
      <c r="A83" s="38" t="s">
        <v>119</v>
      </c>
      <c r="B83" s="18"/>
      <c r="C83" s="18"/>
      <c r="D83" s="19"/>
      <c r="E83" s="20"/>
      <c r="F83" s="20">
        <v>15528</v>
      </c>
      <c r="G83" s="20">
        <v>22625</v>
      </c>
      <c r="H83" s="20">
        <v>17933</v>
      </c>
      <c r="I83" s="20">
        <v>56086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56086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252132</v>
      </c>
      <c r="E84" s="29">
        <v>252132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66502</v>
      </c>
      <c r="X84" s="29"/>
      <c r="Y84" s="28"/>
      <c r="Z84" s="30">
        <v>252132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8025000</v>
      </c>
      <c r="E5" s="59">
        <v>8025000</v>
      </c>
      <c r="F5" s="59">
        <v>1664</v>
      </c>
      <c r="G5" s="59">
        <v>6642215</v>
      </c>
      <c r="H5" s="59">
        <v>1786224</v>
      </c>
      <c r="I5" s="59">
        <v>8430103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8430103</v>
      </c>
      <c r="W5" s="59">
        <v>2006250</v>
      </c>
      <c r="X5" s="59">
        <v>6423853</v>
      </c>
      <c r="Y5" s="60">
        <v>320.19</v>
      </c>
      <c r="Z5" s="61">
        <v>8025000</v>
      </c>
    </row>
    <row r="6" spans="1:26" ht="13.5">
      <c r="A6" s="57" t="s">
        <v>32</v>
      </c>
      <c r="B6" s="18">
        <v>0</v>
      </c>
      <c r="C6" s="18">
        <v>0</v>
      </c>
      <c r="D6" s="58">
        <v>31483000</v>
      </c>
      <c r="E6" s="59">
        <v>31483000</v>
      </c>
      <c r="F6" s="59">
        <v>2941733</v>
      </c>
      <c r="G6" s="59">
        <v>2061389</v>
      </c>
      <c r="H6" s="59">
        <v>10244818</v>
      </c>
      <c r="I6" s="59">
        <v>15247940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15247940</v>
      </c>
      <c r="W6" s="59">
        <v>7870750</v>
      </c>
      <c r="X6" s="59">
        <v>7377190</v>
      </c>
      <c r="Y6" s="60">
        <v>93.73</v>
      </c>
      <c r="Z6" s="61">
        <v>31483000</v>
      </c>
    </row>
    <row r="7" spans="1:26" ht="13.5">
      <c r="A7" s="57" t="s">
        <v>33</v>
      </c>
      <c r="B7" s="18">
        <v>0</v>
      </c>
      <c r="C7" s="18">
        <v>0</v>
      </c>
      <c r="D7" s="58">
        <v>350000</v>
      </c>
      <c r="E7" s="59">
        <v>350000</v>
      </c>
      <c r="F7" s="59">
        <v>1180</v>
      </c>
      <c r="G7" s="59">
        <v>12565</v>
      </c>
      <c r="H7" s="59">
        <v>32727</v>
      </c>
      <c r="I7" s="59">
        <v>46472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46472</v>
      </c>
      <c r="W7" s="59">
        <v>87500</v>
      </c>
      <c r="X7" s="59">
        <v>-41028</v>
      </c>
      <c r="Y7" s="60">
        <v>-46.89</v>
      </c>
      <c r="Z7" s="61">
        <v>350000</v>
      </c>
    </row>
    <row r="8" spans="1:26" ht="13.5">
      <c r="A8" s="57" t="s">
        <v>34</v>
      </c>
      <c r="B8" s="18">
        <v>0</v>
      </c>
      <c r="C8" s="18">
        <v>0</v>
      </c>
      <c r="D8" s="58">
        <v>25406000</v>
      </c>
      <c r="E8" s="59">
        <v>25406000</v>
      </c>
      <c r="F8" s="59">
        <v>8276040</v>
      </c>
      <c r="G8" s="59">
        <v>9575</v>
      </c>
      <c r="H8" s="59">
        <v>56256</v>
      </c>
      <c r="I8" s="59">
        <v>8341871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8341871</v>
      </c>
      <c r="W8" s="59">
        <v>6351500</v>
      </c>
      <c r="X8" s="59">
        <v>1990371</v>
      </c>
      <c r="Y8" s="60">
        <v>31.34</v>
      </c>
      <c r="Z8" s="61">
        <v>25406000</v>
      </c>
    </row>
    <row r="9" spans="1:26" ht="13.5">
      <c r="A9" s="57" t="s">
        <v>35</v>
      </c>
      <c r="B9" s="18">
        <v>0</v>
      </c>
      <c r="C9" s="18">
        <v>0</v>
      </c>
      <c r="D9" s="58">
        <v>3398000</v>
      </c>
      <c r="E9" s="59">
        <v>3398000</v>
      </c>
      <c r="F9" s="59">
        <v>192227</v>
      </c>
      <c r="G9" s="59">
        <v>392398</v>
      </c>
      <c r="H9" s="59">
        <v>996618</v>
      </c>
      <c r="I9" s="59">
        <v>1581243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1581243</v>
      </c>
      <c r="W9" s="59">
        <v>849500</v>
      </c>
      <c r="X9" s="59">
        <v>731743</v>
      </c>
      <c r="Y9" s="60">
        <v>86.14</v>
      </c>
      <c r="Z9" s="61">
        <v>3398000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68662000</v>
      </c>
      <c r="E10" s="65">
        <f t="shared" si="0"/>
        <v>68662000</v>
      </c>
      <c r="F10" s="65">
        <f t="shared" si="0"/>
        <v>11412844</v>
      </c>
      <c r="G10" s="65">
        <f t="shared" si="0"/>
        <v>9118142</v>
      </c>
      <c r="H10" s="65">
        <f t="shared" si="0"/>
        <v>13116643</v>
      </c>
      <c r="I10" s="65">
        <f t="shared" si="0"/>
        <v>33647629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33647629</v>
      </c>
      <c r="W10" s="65">
        <f t="shared" si="0"/>
        <v>17165500</v>
      </c>
      <c r="X10" s="65">
        <f t="shared" si="0"/>
        <v>16482129</v>
      </c>
      <c r="Y10" s="66">
        <f>+IF(W10&lt;&gt;0,(X10/W10)*100,0)</f>
        <v>96.01892749992717</v>
      </c>
      <c r="Z10" s="67">
        <f t="shared" si="0"/>
        <v>68662000</v>
      </c>
    </row>
    <row r="11" spans="1:26" ht="13.5">
      <c r="A11" s="57" t="s">
        <v>36</v>
      </c>
      <c r="B11" s="18">
        <v>0</v>
      </c>
      <c r="C11" s="18">
        <v>0</v>
      </c>
      <c r="D11" s="58">
        <v>33934000</v>
      </c>
      <c r="E11" s="59">
        <v>33934000</v>
      </c>
      <c r="F11" s="59">
        <v>2532258</v>
      </c>
      <c r="G11" s="59">
        <v>2374981</v>
      </c>
      <c r="H11" s="59">
        <v>2263656</v>
      </c>
      <c r="I11" s="59">
        <v>7170895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7170895</v>
      </c>
      <c r="W11" s="59">
        <v>8483500</v>
      </c>
      <c r="X11" s="59">
        <v>-1312605</v>
      </c>
      <c r="Y11" s="60">
        <v>-15.47</v>
      </c>
      <c r="Z11" s="61">
        <v>33934000</v>
      </c>
    </row>
    <row r="12" spans="1:26" ht="13.5">
      <c r="A12" s="57" t="s">
        <v>37</v>
      </c>
      <c r="B12" s="18">
        <v>0</v>
      </c>
      <c r="C12" s="18">
        <v>0</v>
      </c>
      <c r="D12" s="58">
        <v>2494000</v>
      </c>
      <c r="E12" s="59">
        <v>2494000</v>
      </c>
      <c r="F12" s="59">
        <v>154968</v>
      </c>
      <c r="G12" s="59">
        <v>154968</v>
      </c>
      <c r="H12" s="59">
        <v>155269</v>
      </c>
      <c r="I12" s="59">
        <v>465205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465205</v>
      </c>
      <c r="W12" s="59">
        <v>623500</v>
      </c>
      <c r="X12" s="59">
        <v>-158295</v>
      </c>
      <c r="Y12" s="60">
        <v>-25.39</v>
      </c>
      <c r="Z12" s="61">
        <v>2494000</v>
      </c>
    </row>
    <row r="13" spans="1:26" ht="13.5">
      <c r="A13" s="57" t="s">
        <v>108</v>
      </c>
      <c r="B13" s="18">
        <v>0</v>
      </c>
      <c r="C13" s="18">
        <v>0</v>
      </c>
      <c r="D13" s="58">
        <v>10588000</v>
      </c>
      <c r="E13" s="59">
        <v>10588000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2647000</v>
      </c>
      <c r="X13" s="59">
        <v>-2647000</v>
      </c>
      <c r="Y13" s="60">
        <v>-100</v>
      </c>
      <c r="Z13" s="61">
        <v>10588000</v>
      </c>
    </row>
    <row r="14" spans="1:26" ht="13.5">
      <c r="A14" s="57" t="s">
        <v>38</v>
      </c>
      <c r="B14" s="18">
        <v>0</v>
      </c>
      <c r="C14" s="18">
        <v>0</v>
      </c>
      <c r="D14" s="58">
        <v>1376000</v>
      </c>
      <c r="E14" s="59">
        <v>1376000</v>
      </c>
      <c r="F14" s="59">
        <v>12</v>
      </c>
      <c r="G14" s="59">
        <v>757</v>
      </c>
      <c r="H14" s="59">
        <v>435</v>
      </c>
      <c r="I14" s="59">
        <v>1204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1204</v>
      </c>
      <c r="W14" s="59">
        <v>344000</v>
      </c>
      <c r="X14" s="59">
        <v>-342796</v>
      </c>
      <c r="Y14" s="60">
        <v>-99.65</v>
      </c>
      <c r="Z14" s="61">
        <v>1376000</v>
      </c>
    </row>
    <row r="15" spans="1:26" ht="13.5">
      <c r="A15" s="57" t="s">
        <v>39</v>
      </c>
      <c r="B15" s="18">
        <v>0</v>
      </c>
      <c r="C15" s="18">
        <v>0</v>
      </c>
      <c r="D15" s="58">
        <v>17684000</v>
      </c>
      <c r="E15" s="59">
        <v>17684000</v>
      </c>
      <c r="F15" s="59">
        <v>1324294</v>
      </c>
      <c r="G15" s="59">
        <v>1478545</v>
      </c>
      <c r="H15" s="59">
        <v>183761</v>
      </c>
      <c r="I15" s="59">
        <v>2986600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2986600</v>
      </c>
      <c r="W15" s="59">
        <v>4421000</v>
      </c>
      <c r="X15" s="59">
        <v>-1434400</v>
      </c>
      <c r="Y15" s="60">
        <v>-32.45</v>
      </c>
      <c r="Z15" s="61">
        <v>17684000</v>
      </c>
    </row>
    <row r="16" spans="1:26" ht="13.5">
      <c r="A16" s="68" t="s">
        <v>40</v>
      </c>
      <c r="B16" s="18">
        <v>0</v>
      </c>
      <c r="C16" s="18">
        <v>0</v>
      </c>
      <c r="D16" s="58">
        <v>813000</v>
      </c>
      <c r="E16" s="59">
        <v>813000</v>
      </c>
      <c r="F16" s="59">
        <v>844890</v>
      </c>
      <c r="G16" s="59">
        <v>1438246</v>
      </c>
      <c r="H16" s="59">
        <v>1345832</v>
      </c>
      <c r="I16" s="59">
        <v>3628968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3628968</v>
      </c>
      <c r="W16" s="59">
        <v>203250</v>
      </c>
      <c r="X16" s="59">
        <v>3425718</v>
      </c>
      <c r="Y16" s="60">
        <v>1685.47</v>
      </c>
      <c r="Z16" s="61">
        <v>813000</v>
      </c>
    </row>
    <row r="17" spans="1:26" ht="13.5">
      <c r="A17" s="57" t="s">
        <v>41</v>
      </c>
      <c r="B17" s="18">
        <v>0</v>
      </c>
      <c r="C17" s="18">
        <v>0</v>
      </c>
      <c r="D17" s="58">
        <v>29418000</v>
      </c>
      <c r="E17" s="59">
        <v>29418000</v>
      </c>
      <c r="F17" s="59">
        <v>458638</v>
      </c>
      <c r="G17" s="59">
        <v>743845</v>
      </c>
      <c r="H17" s="59">
        <v>729860</v>
      </c>
      <c r="I17" s="59">
        <v>1932343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1932343</v>
      </c>
      <c r="W17" s="59">
        <v>7354500</v>
      </c>
      <c r="X17" s="59">
        <v>-5422157</v>
      </c>
      <c r="Y17" s="60">
        <v>-73.73</v>
      </c>
      <c r="Z17" s="61">
        <v>29418000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96307000</v>
      </c>
      <c r="E18" s="72">
        <f t="shared" si="1"/>
        <v>96307000</v>
      </c>
      <c r="F18" s="72">
        <f t="shared" si="1"/>
        <v>5315060</v>
      </c>
      <c r="G18" s="72">
        <f t="shared" si="1"/>
        <v>6191342</v>
      </c>
      <c r="H18" s="72">
        <f t="shared" si="1"/>
        <v>4678813</v>
      </c>
      <c r="I18" s="72">
        <f t="shared" si="1"/>
        <v>16185215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16185215</v>
      </c>
      <c r="W18" s="72">
        <f t="shared" si="1"/>
        <v>24076750</v>
      </c>
      <c r="X18" s="72">
        <f t="shared" si="1"/>
        <v>-7891535</v>
      </c>
      <c r="Y18" s="66">
        <f>+IF(W18&lt;&gt;0,(X18/W18)*100,0)</f>
        <v>-32.77657906486548</v>
      </c>
      <c r="Z18" s="73">
        <f t="shared" si="1"/>
        <v>96307000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-27645000</v>
      </c>
      <c r="E19" s="76">
        <f t="shared" si="2"/>
        <v>-27645000</v>
      </c>
      <c r="F19" s="76">
        <f t="shared" si="2"/>
        <v>6097784</v>
      </c>
      <c r="G19" s="76">
        <f t="shared" si="2"/>
        <v>2926800</v>
      </c>
      <c r="H19" s="76">
        <f t="shared" si="2"/>
        <v>8437830</v>
      </c>
      <c r="I19" s="76">
        <f t="shared" si="2"/>
        <v>17462414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17462414</v>
      </c>
      <c r="W19" s="76">
        <f>IF(E10=E18,0,W10-W18)</f>
        <v>-6911250</v>
      </c>
      <c r="X19" s="76">
        <f t="shared" si="2"/>
        <v>24373664</v>
      </c>
      <c r="Y19" s="77">
        <f>+IF(W19&lt;&gt;0,(X19/W19)*100,0)</f>
        <v>-352.6665075058781</v>
      </c>
      <c r="Z19" s="78">
        <f t="shared" si="2"/>
        <v>-27645000</v>
      </c>
    </row>
    <row r="20" spans="1:26" ht="13.5">
      <c r="A20" s="57" t="s">
        <v>44</v>
      </c>
      <c r="B20" s="18">
        <v>0</v>
      </c>
      <c r="C20" s="18">
        <v>0</v>
      </c>
      <c r="D20" s="58">
        <v>23035000</v>
      </c>
      <c r="E20" s="59">
        <v>23035000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5758750</v>
      </c>
      <c r="X20" s="59">
        <v>-5758750</v>
      </c>
      <c r="Y20" s="60">
        <v>-100</v>
      </c>
      <c r="Z20" s="61">
        <v>23035000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-4610000</v>
      </c>
      <c r="E22" s="87">
        <f t="shared" si="3"/>
        <v>-4610000</v>
      </c>
      <c r="F22" s="87">
        <f t="shared" si="3"/>
        <v>6097784</v>
      </c>
      <c r="G22" s="87">
        <f t="shared" si="3"/>
        <v>2926800</v>
      </c>
      <c r="H22" s="87">
        <f t="shared" si="3"/>
        <v>8437830</v>
      </c>
      <c r="I22" s="87">
        <f t="shared" si="3"/>
        <v>17462414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17462414</v>
      </c>
      <c r="W22" s="87">
        <f t="shared" si="3"/>
        <v>-1152500</v>
      </c>
      <c r="X22" s="87">
        <f t="shared" si="3"/>
        <v>18614914</v>
      </c>
      <c r="Y22" s="88">
        <f>+IF(W22&lt;&gt;0,(X22/W22)*100,0)</f>
        <v>-1615.1769197396964</v>
      </c>
      <c r="Z22" s="89">
        <f t="shared" si="3"/>
        <v>-4610000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-4610000</v>
      </c>
      <c r="E24" s="76">
        <f t="shared" si="4"/>
        <v>-4610000</v>
      </c>
      <c r="F24" s="76">
        <f t="shared" si="4"/>
        <v>6097784</v>
      </c>
      <c r="G24" s="76">
        <f t="shared" si="4"/>
        <v>2926800</v>
      </c>
      <c r="H24" s="76">
        <f t="shared" si="4"/>
        <v>8437830</v>
      </c>
      <c r="I24" s="76">
        <f t="shared" si="4"/>
        <v>17462414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17462414</v>
      </c>
      <c r="W24" s="76">
        <f t="shared" si="4"/>
        <v>-1152500</v>
      </c>
      <c r="X24" s="76">
        <f t="shared" si="4"/>
        <v>18614914</v>
      </c>
      <c r="Y24" s="77">
        <f>+IF(W24&lt;&gt;0,(X24/W24)*100,0)</f>
        <v>-1615.1769197396964</v>
      </c>
      <c r="Z24" s="78">
        <f t="shared" si="4"/>
        <v>-4610000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23035000</v>
      </c>
      <c r="E27" s="99">
        <v>23035000</v>
      </c>
      <c r="F27" s="99">
        <v>219857</v>
      </c>
      <c r="G27" s="99">
        <v>1148500</v>
      </c>
      <c r="H27" s="99">
        <v>175159</v>
      </c>
      <c r="I27" s="99">
        <v>1543516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1543516</v>
      </c>
      <c r="W27" s="99">
        <v>5758750</v>
      </c>
      <c r="X27" s="99">
        <v>-4215234</v>
      </c>
      <c r="Y27" s="100">
        <v>-73.2</v>
      </c>
      <c r="Z27" s="101">
        <v>23035000</v>
      </c>
    </row>
    <row r="28" spans="1:26" ht="13.5">
      <c r="A28" s="102" t="s">
        <v>44</v>
      </c>
      <c r="B28" s="18">
        <v>0</v>
      </c>
      <c r="C28" s="18">
        <v>0</v>
      </c>
      <c r="D28" s="58">
        <v>20635000</v>
      </c>
      <c r="E28" s="59">
        <v>20635000</v>
      </c>
      <c r="F28" s="59">
        <v>219857</v>
      </c>
      <c r="G28" s="59">
        <v>1148500</v>
      </c>
      <c r="H28" s="59">
        <v>175159</v>
      </c>
      <c r="I28" s="59">
        <v>1543516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1543516</v>
      </c>
      <c r="W28" s="59">
        <v>5158750</v>
      </c>
      <c r="X28" s="59">
        <v>-3615234</v>
      </c>
      <c r="Y28" s="60">
        <v>-70.08</v>
      </c>
      <c r="Z28" s="61">
        <v>20635000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2400000</v>
      </c>
      <c r="E31" s="59">
        <v>2400000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600000</v>
      </c>
      <c r="X31" s="59">
        <v>-600000</v>
      </c>
      <c r="Y31" s="60">
        <v>-100</v>
      </c>
      <c r="Z31" s="61">
        <v>2400000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23035000</v>
      </c>
      <c r="E32" s="99">
        <f t="shared" si="5"/>
        <v>23035000</v>
      </c>
      <c r="F32" s="99">
        <f t="shared" si="5"/>
        <v>219857</v>
      </c>
      <c r="G32" s="99">
        <f t="shared" si="5"/>
        <v>1148500</v>
      </c>
      <c r="H32" s="99">
        <f t="shared" si="5"/>
        <v>175159</v>
      </c>
      <c r="I32" s="99">
        <f t="shared" si="5"/>
        <v>1543516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1543516</v>
      </c>
      <c r="W32" s="99">
        <f t="shared" si="5"/>
        <v>5758750</v>
      </c>
      <c r="X32" s="99">
        <f t="shared" si="5"/>
        <v>-4215234</v>
      </c>
      <c r="Y32" s="100">
        <f>+IF(W32&lt;&gt;0,(X32/W32)*100,0)</f>
        <v>-73.19703060560018</v>
      </c>
      <c r="Z32" s="101">
        <f t="shared" si="5"/>
        <v>23035000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62938000</v>
      </c>
      <c r="E35" s="59">
        <v>62938000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15734500</v>
      </c>
      <c r="X35" s="59">
        <v>-15734500</v>
      </c>
      <c r="Y35" s="60">
        <v>-100</v>
      </c>
      <c r="Z35" s="61">
        <v>62938000</v>
      </c>
    </row>
    <row r="36" spans="1:26" ht="13.5">
      <c r="A36" s="57" t="s">
        <v>53</v>
      </c>
      <c r="B36" s="18">
        <v>0</v>
      </c>
      <c r="C36" s="18">
        <v>0</v>
      </c>
      <c r="D36" s="58">
        <v>276313000</v>
      </c>
      <c r="E36" s="59">
        <v>276313000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69078250</v>
      </c>
      <c r="X36" s="59">
        <v>-69078250</v>
      </c>
      <c r="Y36" s="60">
        <v>-100</v>
      </c>
      <c r="Z36" s="61">
        <v>276313000</v>
      </c>
    </row>
    <row r="37" spans="1:26" ht="13.5">
      <c r="A37" s="57" t="s">
        <v>54</v>
      </c>
      <c r="B37" s="18">
        <v>0</v>
      </c>
      <c r="C37" s="18">
        <v>0</v>
      </c>
      <c r="D37" s="58">
        <v>48583000</v>
      </c>
      <c r="E37" s="59">
        <v>48583000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12145750</v>
      </c>
      <c r="X37" s="59">
        <v>-12145750</v>
      </c>
      <c r="Y37" s="60">
        <v>-100</v>
      </c>
      <c r="Z37" s="61">
        <v>48583000</v>
      </c>
    </row>
    <row r="38" spans="1:26" ht="13.5">
      <c r="A38" s="57" t="s">
        <v>55</v>
      </c>
      <c r="B38" s="18">
        <v>0</v>
      </c>
      <c r="C38" s="18">
        <v>0</v>
      </c>
      <c r="D38" s="58">
        <v>15695000</v>
      </c>
      <c r="E38" s="59">
        <v>15695000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3923750</v>
      </c>
      <c r="X38" s="59">
        <v>-3923750</v>
      </c>
      <c r="Y38" s="60">
        <v>-100</v>
      </c>
      <c r="Z38" s="61">
        <v>15695000</v>
      </c>
    </row>
    <row r="39" spans="1:26" ht="13.5">
      <c r="A39" s="57" t="s">
        <v>56</v>
      </c>
      <c r="B39" s="18">
        <v>0</v>
      </c>
      <c r="C39" s="18">
        <v>0</v>
      </c>
      <c r="D39" s="58">
        <v>274973000</v>
      </c>
      <c r="E39" s="59">
        <v>274973000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68743250</v>
      </c>
      <c r="X39" s="59">
        <v>-68743250</v>
      </c>
      <c r="Y39" s="60">
        <v>-100</v>
      </c>
      <c r="Z39" s="61">
        <v>274973000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3947564</v>
      </c>
      <c r="E42" s="59">
        <v>3947564</v>
      </c>
      <c r="F42" s="59">
        <v>15107702</v>
      </c>
      <c r="G42" s="59">
        <v>2613069</v>
      </c>
      <c r="H42" s="59">
        <v>8371306</v>
      </c>
      <c r="I42" s="59">
        <v>26092077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26092077</v>
      </c>
      <c r="W42" s="59">
        <v>9412347</v>
      </c>
      <c r="X42" s="59">
        <v>16679730</v>
      </c>
      <c r="Y42" s="60">
        <v>177.21</v>
      </c>
      <c r="Z42" s="61">
        <v>3947564</v>
      </c>
    </row>
    <row r="43" spans="1:26" ht="13.5">
      <c r="A43" s="57" t="s">
        <v>59</v>
      </c>
      <c r="B43" s="18">
        <v>0</v>
      </c>
      <c r="C43" s="18">
        <v>0</v>
      </c>
      <c r="D43" s="58">
        <v>-23031996</v>
      </c>
      <c r="E43" s="59">
        <v>-23031996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-5158749</v>
      </c>
      <c r="X43" s="59">
        <v>5158749</v>
      </c>
      <c r="Y43" s="60">
        <v>-100</v>
      </c>
      <c r="Z43" s="61">
        <v>-23031996</v>
      </c>
    </row>
    <row r="44" spans="1:26" ht="13.5">
      <c r="A44" s="57" t="s">
        <v>60</v>
      </c>
      <c r="B44" s="18">
        <v>0</v>
      </c>
      <c r="C44" s="18">
        <v>0</v>
      </c>
      <c r="D44" s="58">
        <v>-361000</v>
      </c>
      <c r="E44" s="59">
        <v>-361000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-361000</v>
      </c>
    </row>
    <row r="45" spans="1:26" ht="13.5">
      <c r="A45" s="69" t="s">
        <v>61</v>
      </c>
      <c r="B45" s="21">
        <v>0</v>
      </c>
      <c r="C45" s="21">
        <v>0</v>
      </c>
      <c r="D45" s="98">
        <v>-23729432</v>
      </c>
      <c r="E45" s="99">
        <v>-23729432</v>
      </c>
      <c r="F45" s="99">
        <v>15436106</v>
      </c>
      <c r="G45" s="99">
        <v>18049175</v>
      </c>
      <c r="H45" s="99">
        <v>26420481</v>
      </c>
      <c r="I45" s="99">
        <v>26420481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26420481</v>
      </c>
      <c r="W45" s="99">
        <v>-30402</v>
      </c>
      <c r="X45" s="99">
        <v>26450883</v>
      </c>
      <c r="Y45" s="100">
        <v>-87003.76</v>
      </c>
      <c r="Z45" s="101">
        <v>-23729432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3016176</v>
      </c>
      <c r="E49" s="53">
        <v>1345226</v>
      </c>
      <c r="F49" s="53">
        <v>0</v>
      </c>
      <c r="G49" s="53">
        <v>0</v>
      </c>
      <c r="H49" s="53">
        <v>0</v>
      </c>
      <c r="I49" s="53">
        <v>1051652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827233</v>
      </c>
      <c r="W49" s="53">
        <v>776491</v>
      </c>
      <c r="X49" s="53">
        <v>33346701</v>
      </c>
      <c r="Y49" s="53">
        <v>0</v>
      </c>
      <c r="Z49" s="129">
        <v>40363479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117218</v>
      </c>
      <c r="C51" s="51">
        <v>0</v>
      </c>
      <c r="D51" s="128">
        <v>69036</v>
      </c>
      <c r="E51" s="53">
        <v>6671</v>
      </c>
      <c r="F51" s="53">
        <v>0</v>
      </c>
      <c r="G51" s="53">
        <v>0</v>
      </c>
      <c r="H51" s="53">
        <v>0</v>
      </c>
      <c r="I51" s="53">
        <v>3131753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2436</v>
      </c>
      <c r="X51" s="53">
        <v>1767116</v>
      </c>
      <c r="Y51" s="53">
        <v>2523728</v>
      </c>
      <c r="Z51" s="129">
        <v>7617958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91.89953801345787</v>
      </c>
      <c r="E58" s="7">
        <f t="shared" si="6"/>
        <v>91.89953801345787</v>
      </c>
      <c r="F58" s="7">
        <f t="shared" si="6"/>
        <v>99.97446160728295</v>
      </c>
      <c r="G58" s="7">
        <f t="shared" si="6"/>
        <v>96.6094725281378</v>
      </c>
      <c r="H58" s="7">
        <f t="shared" si="6"/>
        <v>99.99176889873902</v>
      </c>
      <c r="I58" s="7">
        <f t="shared" si="6"/>
        <v>98.75626021536736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98.75626021536736</v>
      </c>
      <c r="W58" s="7">
        <f t="shared" si="6"/>
        <v>135.25691473335343</v>
      </c>
      <c r="X58" s="7">
        <f t="shared" si="6"/>
        <v>0</v>
      </c>
      <c r="Y58" s="7">
        <f t="shared" si="6"/>
        <v>0</v>
      </c>
      <c r="Z58" s="8">
        <f t="shared" si="6"/>
        <v>91.89953801345787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54.026442307692314</v>
      </c>
      <c r="G59" s="10">
        <f t="shared" si="7"/>
        <v>95.53115940992576</v>
      </c>
      <c r="H59" s="10">
        <f t="shared" si="7"/>
        <v>99.94351212389935</v>
      </c>
      <c r="I59" s="10">
        <f t="shared" si="7"/>
        <v>96.45788432240983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96.45788432240983</v>
      </c>
      <c r="W59" s="10">
        <f t="shared" si="7"/>
        <v>400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89.65711018644983</v>
      </c>
      <c r="E60" s="13">
        <f t="shared" si="7"/>
        <v>89.65711018644983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68.03713750277927</v>
      </c>
      <c r="X60" s="13">
        <f t="shared" si="7"/>
        <v>0</v>
      </c>
      <c r="Y60" s="13">
        <f t="shared" si="7"/>
        <v>0</v>
      </c>
      <c r="Z60" s="14">
        <f t="shared" si="7"/>
        <v>89.65711018644983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85.16741834085008</v>
      </c>
      <c r="E61" s="13">
        <f t="shared" si="7"/>
        <v>85.16741834085008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54.159190925242584</v>
      </c>
      <c r="X61" s="13">
        <f t="shared" si="7"/>
        <v>0</v>
      </c>
      <c r="Y61" s="13">
        <f t="shared" si="7"/>
        <v>0</v>
      </c>
      <c r="Z61" s="14">
        <f t="shared" si="7"/>
        <v>85.16741834085008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100.00034107866126</v>
      </c>
      <c r="E62" s="13">
        <f t="shared" si="7"/>
        <v>100.00034107866126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100.00034107866126</v>
      </c>
      <c r="X62" s="13">
        <f t="shared" si="7"/>
        <v>0</v>
      </c>
      <c r="Y62" s="13">
        <f t="shared" si="7"/>
        <v>0</v>
      </c>
      <c r="Z62" s="14">
        <f t="shared" si="7"/>
        <v>100.00034107866126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99.98771186440678</v>
      </c>
      <c r="E63" s="13">
        <f t="shared" si="7"/>
        <v>99.98771186440678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99.98771186440678</v>
      </c>
      <c r="X63" s="13">
        <f t="shared" si="7"/>
        <v>0</v>
      </c>
      <c r="Y63" s="13">
        <f t="shared" si="7"/>
        <v>0</v>
      </c>
      <c r="Z63" s="14">
        <f t="shared" si="7"/>
        <v>99.98771186440678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100.00901408450704</v>
      </c>
      <c r="E64" s="13">
        <f t="shared" si="7"/>
        <v>100.00901408450704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100.00901408450704</v>
      </c>
      <c r="X64" s="13">
        <f t="shared" si="7"/>
        <v>0</v>
      </c>
      <c r="Y64" s="13">
        <f t="shared" si="7"/>
        <v>0</v>
      </c>
      <c r="Z64" s="14">
        <f t="shared" si="7"/>
        <v>100.00901408450704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109.375</v>
      </c>
      <c r="E66" s="16">
        <f t="shared" si="7"/>
        <v>109.375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109.3725</v>
      </c>
      <c r="X66" s="16">
        <f t="shared" si="7"/>
        <v>0</v>
      </c>
      <c r="Y66" s="16">
        <f t="shared" si="7"/>
        <v>0</v>
      </c>
      <c r="Z66" s="17">
        <f t="shared" si="7"/>
        <v>109.375</v>
      </c>
    </row>
    <row r="67" spans="1:26" ht="13.5" hidden="1">
      <c r="A67" s="40" t="s">
        <v>121</v>
      </c>
      <c r="B67" s="23"/>
      <c r="C67" s="23"/>
      <c r="D67" s="24">
        <v>39828000</v>
      </c>
      <c r="E67" s="25">
        <v>39828000</v>
      </c>
      <c r="F67" s="25">
        <v>2995490</v>
      </c>
      <c r="G67" s="25">
        <v>8754685</v>
      </c>
      <c r="H67" s="25">
        <v>12258384</v>
      </c>
      <c r="I67" s="25">
        <v>24008559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24008559</v>
      </c>
      <c r="W67" s="25">
        <v>9957000</v>
      </c>
      <c r="X67" s="25"/>
      <c r="Y67" s="24"/>
      <c r="Z67" s="26">
        <v>39828000</v>
      </c>
    </row>
    <row r="68" spans="1:26" ht="13.5" hidden="1">
      <c r="A68" s="36" t="s">
        <v>31</v>
      </c>
      <c r="B68" s="18"/>
      <c r="C68" s="18"/>
      <c r="D68" s="19">
        <v>8025000</v>
      </c>
      <c r="E68" s="20">
        <v>8025000</v>
      </c>
      <c r="F68" s="20">
        <v>1664</v>
      </c>
      <c r="G68" s="20">
        <v>6642215</v>
      </c>
      <c r="H68" s="20">
        <v>1786224</v>
      </c>
      <c r="I68" s="20">
        <v>8430103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8430103</v>
      </c>
      <c r="W68" s="20">
        <v>2006250</v>
      </c>
      <c r="X68" s="20"/>
      <c r="Y68" s="19"/>
      <c r="Z68" s="22">
        <v>8025000</v>
      </c>
    </row>
    <row r="69" spans="1:26" ht="13.5" hidden="1">
      <c r="A69" s="37" t="s">
        <v>32</v>
      </c>
      <c r="B69" s="18"/>
      <c r="C69" s="18"/>
      <c r="D69" s="19">
        <v>31483000</v>
      </c>
      <c r="E69" s="20">
        <v>31483000</v>
      </c>
      <c r="F69" s="20">
        <v>2941733</v>
      </c>
      <c r="G69" s="20">
        <v>2061389</v>
      </c>
      <c r="H69" s="20">
        <v>10244818</v>
      </c>
      <c r="I69" s="20">
        <v>15247940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15247940</v>
      </c>
      <c r="W69" s="20">
        <v>7870750</v>
      </c>
      <c r="X69" s="20"/>
      <c r="Y69" s="19"/>
      <c r="Z69" s="22">
        <v>31483000</v>
      </c>
    </row>
    <row r="70" spans="1:26" ht="13.5" hidden="1">
      <c r="A70" s="38" t="s">
        <v>115</v>
      </c>
      <c r="B70" s="18"/>
      <c r="C70" s="18"/>
      <c r="D70" s="19">
        <v>21951000</v>
      </c>
      <c r="E70" s="20">
        <v>21951000</v>
      </c>
      <c r="F70" s="20">
        <v>1479553</v>
      </c>
      <c r="G70" s="20">
        <v>644863</v>
      </c>
      <c r="H70" s="20">
        <v>5128643</v>
      </c>
      <c r="I70" s="20">
        <v>7253059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7253059</v>
      </c>
      <c r="W70" s="20">
        <v>5487750</v>
      </c>
      <c r="X70" s="20"/>
      <c r="Y70" s="19"/>
      <c r="Z70" s="22">
        <v>21951000</v>
      </c>
    </row>
    <row r="71" spans="1:26" ht="13.5" hidden="1">
      <c r="A71" s="38" t="s">
        <v>116</v>
      </c>
      <c r="B71" s="18"/>
      <c r="C71" s="18"/>
      <c r="D71" s="19">
        <v>4691000</v>
      </c>
      <c r="E71" s="20">
        <v>4691000</v>
      </c>
      <c r="F71" s="20">
        <v>735314</v>
      </c>
      <c r="G71" s="20">
        <v>684997</v>
      </c>
      <c r="H71" s="20">
        <v>2922645</v>
      </c>
      <c r="I71" s="20">
        <v>4342956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4342956</v>
      </c>
      <c r="W71" s="20">
        <v>1172750</v>
      </c>
      <c r="X71" s="20"/>
      <c r="Y71" s="19"/>
      <c r="Z71" s="22">
        <v>4691000</v>
      </c>
    </row>
    <row r="72" spans="1:26" ht="13.5" hidden="1">
      <c r="A72" s="38" t="s">
        <v>117</v>
      </c>
      <c r="B72" s="18"/>
      <c r="C72" s="18"/>
      <c r="D72" s="19">
        <v>3776000</v>
      </c>
      <c r="E72" s="20">
        <v>3776000</v>
      </c>
      <c r="F72" s="20">
        <v>526046</v>
      </c>
      <c r="G72" s="20">
        <v>525584</v>
      </c>
      <c r="H72" s="20">
        <v>1438524</v>
      </c>
      <c r="I72" s="20">
        <v>2490154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2490154</v>
      </c>
      <c r="W72" s="20">
        <v>944000</v>
      </c>
      <c r="X72" s="20"/>
      <c r="Y72" s="19"/>
      <c r="Z72" s="22">
        <v>3776000</v>
      </c>
    </row>
    <row r="73" spans="1:26" ht="13.5" hidden="1">
      <c r="A73" s="38" t="s">
        <v>118</v>
      </c>
      <c r="B73" s="18"/>
      <c r="C73" s="18"/>
      <c r="D73" s="19">
        <v>1065000</v>
      </c>
      <c r="E73" s="20">
        <v>1065000</v>
      </c>
      <c r="F73" s="20">
        <v>200820</v>
      </c>
      <c r="G73" s="20">
        <v>205945</v>
      </c>
      <c r="H73" s="20">
        <v>755006</v>
      </c>
      <c r="I73" s="20">
        <v>1161771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1161771</v>
      </c>
      <c r="W73" s="20">
        <v>266250</v>
      </c>
      <c r="X73" s="20"/>
      <c r="Y73" s="19"/>
      <c r="Z73" s="22">
        <v>1065000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320000</v>
      </c>
      <c r="E75" s="29">
        <v>320000</v>
      </c>
      <c r="F75" s="29">
        <v>52093</v>
      </c>
      <c r="G75" s="29">
        <v>51081</v>
      </c>
      <c r="H75" s="29">
        <v>227342</v>
      </c>
      <c r="I75" s="29">
        <v>330516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330516</v>
      </c>
      <c r="W75" s="29">
        <v>80000</v>
      </c>
      <c r="X75" s="29"/>
      <c r="Y75" s="28"/>
      <c r="Z75" s="30">
        <v>320000</v>
      </c>
    </row>
    <row r="76" spans="1:26" ht="13.5" hidden="1">
      <c r="A76" s="41" t="s">
        <v>122</v>
      </c>
      <c r="B76" s="31"/>
      <c r="C76" s="31"/>
      <c r="D76" s="32">
        <v>36601748</v>
      </c>
      <c r="E76" s="33">
        <v>36601748</v>
      </c>
      <c r="F76" s="33">
        <v>2994725</v>
      </c>
      <c r="G76" s="33">
        <v>8457855</v>
      </c>
      <c r="H76" s="33">
        <v>12257375</v>
      </c>
      <c r="I76" s="33">
        <v>23709955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23709955</v>
      </c>
      <c r="W76" s="33">
        <v>13467531</v>
      </c>
      <c r="X76" s="33"/>
      <c r="Y76" s="32"/>
      <c r="Z76" s="34">
        <v>36601748</v>
      </c>
    </row>
    <row r="77" spans="1:26" ht="13.5" hidden="1">
      <c r="A77" s="36" t="s">
        <v>31</v>
      </c>
      <c r="B77" s="18"/>
      <c r="C77" s="18"/>
      <c r="D77" s="19">
        <v>8025000</v>
      </c>
      <c r="E77" s="20">
        <v>8025000</v>
      </c>
      <c r="F77" s="20">
        <v>899</v>
      </c>
      <c r="G77" s="20">
        <v>6345385</v>
      </c>
      <c r="H77" s="20">
        <v>1785215</v>
      </c>
      <c r="I77" s="20">
        <v>8131499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8131499</v>
      </c>
      <c r="W77" s="20">
        <v>8025000</v>
      </c>
      <c r="X77" s="20"/>
      <c r="Y77" s="19"/>
      <c r="Z77" s="22">
        <v>8025000</v>
      </c>
    </row>
    <row r="78" spans="1:26" ht="13.5" hidden="1">
      <c r="A78" s="37" t="s">
        <v>32</v>
      </c>
      <c r="B78" s="18"/>
      <c r="C78" s="18"/>
      <c r="D78" s="19">
        <v>28226748</v>
      </c>
      <c r="E78" s="20">
        <v>28226748</v>
      </c>
      <c r="F78" s="20">
        <v>2941733</v>
      </c>
      <c r="G78" s="20">
        <v>2061389</v>
      </c>
      <c r="H78" s="20">
        <v>10244818</v>
      </c>
      <c r="I78" s="20">
        <v>15247940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15247940</v>
      </c>
      <c r="W78" s="20">
        <v>5355033</v>
      </c>
      <c r="X78" s="20"/>
      <c r="Y78" s="19"/>
      <c r="Z78" s="22">
        <v>28226748</v>
      </c>
    </row>
    <row r="79" spans="1:26" ht="13.5" hidden="1">
      <c r="A79" s="38" t="s">
        <v>115</v>
      </c>
      <c r="B79" s="18"/>
      <c r="C79" s="18"/>
      <c r="D79" s="19">
        <v>18695100</v>
      </c>
      <c r="E79" s="20">
        <v>18695100</v>
      </c>
      <c r="F79" s="20">
        <v>1479553</v>
      </c>
      <c r="G79" s="20">
        <v>644863</v>
      </c>
      <c r="H79" s="20">
        <v>5128643</v>
      </c>
      <c r="I79" s="20">
        <v>7253059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7253059</v>
      </c>
      <c r="W79" s="20">
        <v>2972121</v>
      </c>
      <c r="X79" s="20"/>
      <c r="Y79" s="19"/>
      <c r="Z79" s="22">
        <v>18695100</v>
      </c>
    </row>
    <row r="80" spans="1:26" ht="13.5" hidden="1">
      <c r="A80" s="38" t="s">
        <v>116</v>
      </c>
      <c r="B80" s="18"/>
      <c r="C80" s="18"/>
      <c r="D80" s="19">
        <v>4691016</v>
      </c>
      <c r="E80" s="20">
        <v>4691016</v>
      </c>
      <c r="F80" s="20">
        <v>735314</v>
      </c>
      <c r="G80" s="20">
        <v>684997</v>
      </c>
      <c r="H80" s="20">
        <v>2922645</v>
      </c>
      <c r="I80" s="20">
        <v>4342956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4342956</v>
      </c>
      <c r="W80" s="20">
        <v>1172754</v>
      </c>
      <c r="X80" s="20"/>
      <c r="Y80" s="19"/>
      <c r="Z80" s="22">
        <v>4691016</v>
      </c>
    </row>
    <row r="81" spans="1:26" ht="13.5" hidden="1">
      <c r="A81" s="38" t="s">
        <v>117</v>
      </c>
      <c r="B81" s="18"/>
      <c r="C81" s="18"/>
      <c r="D81" s="19">
        <v>3775536</v>
      </c>
      <c r="E81" s="20">
        <v>3775536</v>
      </c>
      <c r="F81" s="20">
        <v>526046</v>
      </c>
      <c r="G81" s="20">
        <v>525584</v>
      </c>
      <c r="H81" s="20">
        <v>1438524</v>
      </c>
      <c r="I81" s="20">
        <v>2490154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2490154</v>
      </c>
      <c r="W81" s="20">
        <v>943884</v>
      </c>
      <c r="X81" s="20"/>
      <c r="Y81" s="19"/>
      <c r="Z81" s="22">
        <v>3775536</v>
      </c>
    </row>
    <row r="82" spans="1:26" ht="13.5" hidden="1">
      <c r="A82" s="38" t="s">
        <v>118</v>
      </c>
      <c r="B82" s="18"/>
      <c r="C82" s="18"/>
      <c r="D82" s="19">
        <v>1065096</v>
      </c>
      <c r="E82" s="20">
        <v>1065096</v>
      </c>
      <c r="F82" s="20">
        <v>200820</v>
      </c>
      <c r="G82" s="20">
        <v>205945</v>
      </c>
      <c r="H82" s="20">
        <v>755006</v>
      </c>
      <c r="I82" s="20">
        <v>1161771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1161771</v>
      </c>
      <c r="W82" s="20">
        <v>266274</v>
      </c>
      <c r="X82" s="20"/>
      <c r="Y82" s="19"/>
      <c r="Z82" s="22">
        <v>1065096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350000</v>
      </c>
      <c r="E84" s="29">
        <v>350000</v>
      </c>
      <c r="F84" s="29">
        <v>52093</v>
      </c>
      <c r="G84" s="29">
        <v>51081</v>
      </c>
      <c r="H84" s="29">
        <v>227342</v>
      </c>
      <c r="I84" s="29">
        <v>330516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330516</v>
      </c>
      <c r="W84" s="29">
        <v>87498</v>
      </c>
      <c r="X84" s="29"/>
      <c r="Y84" s="28"/>
      <c r="Z84" s="30">
        <v>350000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6786384</v>
      </c>
      <c r="C5" s="18">
        <v>0</v>
      </c>
      <c r="D5" s="58">
        <v>11683886</v>
      </c>
      <c r="E5" s="59">
        <v>11683886</v>
      </c>
      <c r="F5" s="59">
        <v>36360</v>
      </c>
      <c r="G5" s="59">
        <v>75743</v>
      </c>
      <c r="H5" s="59">
        <v>40214</v>
      </c>
      <c r="I5" s="59">
        <v>152317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152317</v>
      </c>
      <c r="W5" s="59">
        <v>2920972</v>
      </c>
      <c r="X5" s="59">
        <v>-2768655</v>
      </c>
      <c r="Y5" s="60">
        <v>-94.79</v>
      </c>
      <c r="Z5" s="61">
        <v>11683886</v>
      </c>
    </row>
    <row r="6" spans="1:26" ht="13.5">
      <c r="A6" s="57" t="s">
        <v>32</v>
      </c>
      <c r="B6" s="18">
        <v>16247642</v>
      </c>
      <c r="C6" s="18">
        <v>0</v>
      </c>
      <c r="D6" s="58">
        <v>13942923</v>
      </c>
      <c r="E6" s="59">
        <v>13942923</v>
      </c>
      <c r="F6" s="59">
        <v>6751177</v>
      </c>
      <c r="G6" s="59">
        <v>474365</v>
      </c>
      <c r="H6" s="59">
        <v>418540</v>
      </c>
      <c r="I6" s="59">
        <v>7644082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7644082</v>
      </c>
      <c r="W6" s="59">
        <v>3485731</v>
      </c>
      <c r="X6" s="59">
        <v>4158351</v>
      </c>
      <c r="Y6" s="60">
        <v>119.3</v>
      </c>
      <c r="Z6" s="61">
        <v>13942923</v>
      </c>
    </row>
    <row r="7" spans="1:26" ht="13.5">
      <c r="A7" s="57" t="s">
        <v>33</v>
      </c>
      <c r="B7" s="18">
        <v>3505581</v>
      </c>
      <c r="C7" s="18">
        <v>0</v>
      </c>
      <c r="D7" s="58">
        <v>0</v>
      </c>
      <c r="E7" s="59">
        <v>0</v>
      </c>
      <c r="F7" s="59">
        <v>6</v>
      </c>
      <c r="G7" s="59">
        <v>124</v>
      </c>
      <c r="H7" s="59">
        <v>41506</v>
      </c>
      <c r="I7" s="59">
        <v>41636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41636</v>
      </c>
      <c r="W7" s="59">
        <v>0</v>
      </c>
      <c r="X7" s="59">
        <v>41636</v>
      </c>
      <c r="Y7" s="60">
        <v>0</v>
      </c>
      <c r="Z7" s="61">
        <v>0</v>
      </c>
    </row>
    <row r="8" spans="1:26" ht="13.5">
      <c r="A8" s="57" t="s">
        <v>34</v>
      </c>
      <c r="B8" s="18">
        <v>76145676</v>
      </c>
      <c r="C8" s="18">
        <v>0</v>
      </c>
      <c r="D8" s="58">
        <v>94721175</v>
      </c>
      <c r="E8" s="59">
        <v>94721175</v>
      </c>
      <c r="F8" s="59">
        <v>21044000</v>
      </c>
      <c r="G8" s="59">
        <v>3760535</v>
      </c>
      <c r="H8" s="59">
        <v>575375</v>
      </c>
      <c r="I8" s="59">
        <v>25379910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25379910</v>
      </c>
      <c r="W8" s="59">
        <v>23680294</v>
      </c>
      <c r="X8" s="59">
        <v>1699616</v>
      </c>
      <c r="Y8" s="60">
        <v>7.18</v>
      </c>
      <c r="Z8" s="61">
        <v>94721175</v>
      </c>
    </row>
    <row r="9" spans="1:26" ht="13.5">
      <c r="A9" s="57" t="s">
        <v>35</v>
      </c>
      <c r="B9" s="18">
        <v>3248796</v>
      </c>
      <c r="C9" s="18">
        <v>0</v>
      </c>
      <c r="D9" s="58">
        <v>985602</v>
      </c>
      <c r="E9" s="59">
        <v>985602</v>
      </c>
      <c r="F9" s="59">
        <v>17727</v>
      </c>
      <c r="G9" s="59">
        <v>19454</v>
      </c>
      <c r="H9" s="59">
        <v>9184</v>
      </c>
      <c r="I9" s="59">
        <v>46365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46365</v>
      </c>
      <c r="W9" s="59">
        <v>246401</v>
      </c>
      <c r="X9" s="59">
        <v>-200036</v>
      </c>
      <c r="Y9" s="60">
        <v>-81.18</v>
      </c>
      <c r="Z9" s="61">
        <v>985602</v>
      </c>
    </row>
    <row r="10" spans="1:26" ht="25.5">
      <c r="A10" s="62" t="s">
        <v>107</v>
      </c>
      <c r="B10" s="63">
        <f>SUM(B5:B9)</f>
        <v>105934079</v>
      </c>
      <c r="C10" s="63">
        <f>SUM(C5:C9)</f>
        <v>0</v>
      </c>
      <c r="D10" s="64">
        <f aca="true" t="shared" si="0" ref="D10:Z10">SUM(D5:D9)</f>
        <v>121333586</v>
      </c>
      <c r="E10" s="65">
        <f t="shared" si="0"/>
        <v>121333586</v>
      </c>
      <c r="F10" s="65">
        <f t="shared" si="0"/>
        <v>27849270</v>
      </c>
      <c r="G10" s="65">
        <f t="shared" si="0"/>
        <v>4330221</v>
      </c>
      <c r="H10" s="65">
        <f t="shared" si="0"/>
        <v>1084819</v>
      </c>
      <c r="I10" s="65">
        <f t="shared" si="0"/>
        <v>33264310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33264310</v>
      </c>
      <c r="W10" s="65">
        <f t="shared" si="0"/>
        <v>30333398</v>
      </c>
      <c r="X10" s="65">
        <f t="shared" si="0"/>
        <v>2930912</v>
      </c>
      <c r="Y10" s="66">
        <f>+IF(W10&lt;&gt;0,(X10/W10)*100,0)</f>
        <v>9.66232665394098</v>
      </c>
      <c r="Z10" s="67">
        <f t="shared" si="0"/>
        <v>121333586</v>
      </c>
    </row>
    <row r="11" spans="1:26" ht="13.5">
      <c r="A11" s="57" t="s">
        <v>36</v>
      </c>
      <c r="B11" s="18">
        <v>28020456</v>
      </c>
      <c r="C11" s="18">
        <v>0</v>
      </c>
      <c r="D11" s="58">
        <v>35712782</v>
      </c>
      <c r="E11" s="59">
        <v>35712782</v>
      </c>
      <c r="F11" s="59">
        <v>2652325</v>
      </c>
      <c r="G11" s="59">
        <v>2792007</v>
      </c>
      <c r="H11" s="59">
        <v>2596006</v>
      </c>
      <c r="I11" s="59">
        <v>8040338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8040338</v>
      </c>
      <c r="W11" s="59">
        <v>8928196</v>
      </c>
      <c r="X11" s="59">
        <v>-887858</v>
      </c>
      <c r="Y11" s="60">
        <v>-9.94</v>
      </c>
      <c r="Z11" s="61">
        <v>35712782</v>
      </c>
    </row>
    <row r="12" spans="1:26" ht="13.5">
      <c r="A12" s="57" t="s">
        <v>37</v>
      </c>
      <c r="B12" s="18">
        <v>6718185</v>
      </c>
      <c r="C12" s="18">
        <v>0</v>
      </c>
      <c r="D12" s="58">
        <v>7437824</v>
      </c>
      <c r="E12" s="59">
        <v>7437824</v>
      </c>
      <c r="F12" s="59">
        <v>587290</v>
      </c>
      <c r="G12" s="59">
        <v>547068</v>
      </c>
      <c r="H12" s="59">
        <v>547068</v>
      </c>
      <c r="I12" s="59">
        <v>1681426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1681426</v>
      </c>
      <c r="W12" s="59">
        <v>1859456</v>
      </c>
      <c r="X12" s="59">
        <v>-178030</v>
      </c>
      <c r="Y12" s="60">
        <v>-9.57</v>
      </c>
      <c r="Z12" s="61">
        <v>7437824</v>
      </c>
    </row>
    <row r="13" spans="1:26" ht="13.5">
      <c r="A13" s="57" t="s">
        <v>108</v>
      </c>
      <c r="B13" s="18">
        <v>56654714</v>
      </c>
      <c r="C13" s="18">
        <v>0</v>
      </c>
      <c r="D13" s="58">
        <v>5615344</v>
      </c>
      <c r="E13" s="59">
        <v>5615344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1403836</v>
      </c>
      <c r="X13" s="59">
        <v>-1403836</v>
      </c>
      <c r="Y13" s="60">
        <v>-100</v>
      </c>
      <c r="Z13" s="61">
        <v>5615344</v>
      </c>
    </row>
    <row r="14" spans="1:26" ht="13.5">
      <c r="A14" s="57" t="s">
        <v>38</v>
      </c>
      <c r="B14" s="18">
        <v>391447</v>
      </c>
      <c r="C14" s="18">
        <v>0</v>
      </c>
      <c r="D14" s="58">
        <v>900452</v>
      </c>
      <c r="E14" s="59">
        <v>900452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225113</v>
      </c>
      <c r="X14" s="59">
        <v>-225113</v>
      </c>
      <c r="Y14" s="60">
        <v>-100</v>
      </c>
      <c r="Z14" s="61">
        <v>900452</v>
      </c>
    </row>
    <row r="15" spans="1:26" ht="13.5">
      <c r="A15" s="57" t="s">
        <v>39</v>
      </c>
      <c r="B15" s="18">
        <v>10884434</v>
      </c>
      <c r="C15" s="18">
        <v>0</v>
      </c>
      <c r="D15" s="58">
        <v>11006092</v>
      </c>
      <c r="E15" s="59">
        <v>11006092</v>
      </c>
      <c r="F15" s="59">
        <v>30000</v>
      </c>
      <c r="G15" s="59">
        <v>1570999</v>
      </c>
      <c r="H15" s="59">
        <v>791988</v>
      </c>
      <c r="I15" s="59">
        <v>2392987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2392987</v>
      </c>
      <c r="W15" s="59">
        <v>2751523</v>
      </c>
      <c r="X15" s="59">
        <v>-358536</v>
      </c>
      <c r="Y15" s="60">
        <v>-13.03</v>
      </c>
      <c r="Z15" s="61">
        <v>11006092</v>
      </c>
    </row>
    <row r="16" spans="1:26" ht="13.5">
      <c r="A16" s="68" t="s">
        <v>40</v>
      </c>
      <c r="B16" s="18">
        <v>60894752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98462508</v>
      </c>
      <c r="C17" s="18">
        <v>0</v>
      </c>
      <c r="D17" s="58">
        <v>39026085</v>
      </c>
      <c r="E17" s="59">
        <v>39026085</v>
      </c>
      <c r="F17" s="59">
        <v>4418917</v>
      </c>
      <c r="G17" s="59">
        <v>6015419</v>
      </c>
      <c r="H17" s="59">
        <v>8579281</v>
      </c>
      <c r="I17" s="59">
        <v>19013617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19013617</v>
      </c>
      <c r="W17" s="59">
        <v>9756521</v>
      </c>
      <c r="X17" s="59">
        <v>9257096</v>
      </c>
      <c r="Y17" s="60">
        <v>94.88</v>
      </c>
      <c r="Z17" s="61">
        <v>39026085</v>
      </c>
    </row>
    <row r="18" spans="1:26" ht="13.5">
      <c r="A18" s="69" t="s">
        <v>42</v>
      </c>
      <c r="B18" s="70">
        <f>SUM(B11:B17)</f>
        <v>262026496</v>
      </c>
      <c r="C18" s="70">
        <f>SUM(C11:C17)</f>
        <v>0</v>
      </c>
      <c r="D18" s="71">
        <f aca="true" t="shared" si="1" ref="D18:Z18">SUM(D11:D17)</f>
        <v>99698579</v>
      </c>
      <c r="E18" s="72">
        <f t="shared" si="1"/>
        <v>99698579</v>
      </c>
      <c r="F18" s="72">
        <f t="shared" si="1"/>
        <v>7688532</v>
      </c>
      <c r="G18" s="72">
        <f t="shared" si="1"/>
        <v>10925493</v>
      </c>
      <c r="H18" s="72">
        <f t="shared" si="1"/>
        <v>12514343</v>
      </c>
      <c r="I18" s="72">
        <f t="shared" si="1"/>
        <v>31128368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31128368</v>
      </c>
      <c r="W18" s="72">
        <f t="shared" si="1"/>
        <v>24924645</v>
      </c>
      <c r="X18" s="72">
        <f t="shared" si="1"/>
        <v>6203723</v>
      </c>
      <c r="Y18" s="66">
        <f>+IF(W18&lt;&gt;0,(X18/W18)*100,0)</f>
        <v>24.889915182342616</v>
      </c>
      <c r="Z18" s="73">
        <f t="shared" si="1"/>
        <v>99698579</v>
      </c>
    </row>
    <row r="19" spans="1:26" ht="13.5">
      <c r="A19" s="69" t="s">
        <v>43</v>
      </c>
      <c r="B19" s="74">
        <f>+B10-B18</f>
        <v>-156092417</v>
      </c>
      <c r="C19" s="74">
        <f>+C10-C18</f>
        <v>0</v>
      </c>
      <c r="D19" s="75">
        <f aca="true" t="shared" si="2" ref="D19:Z19">+D10-D18</f>
        <v>21635007</v>
      </c>
      <c r="E19" s="76">
        <f t="shared" si="2"/>
        <v>21635007</v>
      </c>
      <c r="F19" s="76">
        <f t="shared" si="2"/>
        <v>20160738</v>
      </c>
      <c r="G19" s="76">
        <f t="shared" si="2"/>
        <v>-6595272</v>
      </c>
      <c r="H19" s="76">
        <f t="shared" si="2"/>
        <v>-11429524</v>
      </c>
      <c r="I19" s="76">
        <f t="shared" si="2"/>
        <v>2135942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2135942</v>
      </c>
      <c r="W19" s="76">
        <f>IF(E10=E18,0,W10-W18)</f>
        <v>5408753</v>
      </c>
      <c r="X19" s="76">
        <f t="shared" si="2"/>
        <v>-3272811</v>
      </c>
      <c r="Y19" s="77">
        <f>+IF(W19&lt;&gt;0,(X19/W19)*100,0)</f>
        <v>-60.509529645742745</v>
      </c>
      <c r="Z19" s="78">
        <f t="shared" si="2"/>
        <v>21635007</v>
      </c>
    </row>
    <row r="20" spans="1:26" ht="13.5">
      <c r="A20" s="57" t="s">
        <v>44</v>
      </c>
      <c r="B20" s="18">
        <v>60364952</v>
      </c>
      <c r="C20" s="18">
        <v>0</v>
      </c>
      <c r="D20" s="58">
        <v>60223824</v>
      </c>
      <c r="E20" s="59">
        <v>60223824</v>
      </c>
      <c r="F20" s="59">
        <v>44205124</v>
      </c>
      <c r="G20" s="59">
        <v>9435893</v>
      </c>
      <c r="H20" s="59">
        <v>704564</v>
      </c>
      <c r="I20" s="59">
        <v>54345581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54345581</v>
      </c>
      <c r="W20" s="59">
        <v>15055956</v>
      </c>
      <c r="X20" s="59">
        <v>39289625</v>
      </c>
      <c r="Y20" s="60">
        <v>260.96</v>
      </c>
      <c r="Z20" s="61">
        <v>60223824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-95727465</v>
      </c>
      <c r="C22" s="85">
        <f>SUM(C19:C21)</f>
        <v>0</v>
      </c>
      <c r="D22" s="86">
        <f aca="true" t="shared" si="3" ref="D22:Z22">SUM(D19:D21)</f>
        <v>81858831</v>
      </c>
      <c r="E22" s="87">
        <f t="shared" si="3"/>
        <v>81858831</v>
      </c>
      <c r="F22" s="87">
        <f t="shared" si="3"/>
        <v>64365862</v>
      </c>
      <c r="G22" s="87">
        <f t="shared" si="3"/>
        <v>2840621</v>
      </c>
      <c r="H22" s="87">
        <f t="shared" si="3"/>
        <v>-10724960</v>
      </c>
      <c r="I22" s="87">
        <f t="shared" si="3"/>
        <v>56481523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56481523</v>
      </c>
      <c r="W22" s="87">
        <f t="shared" si="3"/>
        <v>20464709</v>
      </c>
      <c r="X22" s="87">
        <f t="shared" si="3"/>
        <v>36016814</v>
      </c>
      <c r="Y22" s="88">
        <f>+IF(W22&lt;&gt;0,(X22/W22)*100,0)</f>
        <v>175.99475272284596</v>
      </c>
      <c r="Z22" s="89">
        <f t="shared" si="3"/>
        <v>81858831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-95727465</v>
      </c>
      <c r="C24" s="74">
        <f>SUM(C22:C23)</f>
        <v>0</v>
      </c>
      <c r="D24" s="75">
        <f aca="true" t="shared" si="4" ref="D24:Z24">SUM(D22:D23)</f>
        <v>81858831</v>
      </c>
      <c r="E24" s="76">
        <f t="shared" si="4"/>
        <v>81858831</v>
      </c>
      <c r="F24" s="76">
        <f t="shared" si="4"/>
        <v>64365862</v>
      </c>
      <c r="G24" s="76">
        <f t="shared" si="4"/>
        <v>2840621</v>
      </c>
      <c r="H24" s="76">
        <f t="shared" si="4"/>
        <v>-10724960</v>
      </c>
      <c r="I24" s="76">
        <f t="shared" si="4"/>
        <v>56481523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56481523</v>
      </c>
      <c r="W24" s="76">
        <f t="shared" si="4"/>
        <v>20464709</v>
      </c>
      <c r="X24" s="76">
        <f t="shared" si="4"/>
        <v>36016814</v>
      </c>
      <c r="Y24" s="77">
        <f>+IF(W24&lt;&gt;0,(X24/W24)*100,0)</f>
        <v>175.99475272284596</v>
      </c>
      <c r="Z24" s="78">
        <f t="shared" si="4"/>
        <v>81858831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81858824</v>
      </c>
      <c r="E27" s="99">
        <v>81858824</v>
      </c>
      <c r="F27" s="99">
        <v>10876695</v>
      </c>
      <c r="G27" s="99">
        <v>10326934</v>
      </c>
      <c r="H27" s="99">
        <v>8944847</v>
      </c>
      <c r="I27" s="99">
        <v>30148476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30148476</v>
      </c>
      <c r="W27" s="99">
        <v>20464706</v>
      </c>
      <c r="X27" s="99">
        <v>9683770</v>
      </c>
      <c r="Y27" s="100">
        <v>47.32</v>
      </c>
      <c r="Z27" s="101">
        <v>81858824</v>
      </c>
    </row>
    <row r="28" spans="1:26" ht="13.5">
      <c r="A28" s="102" t="s">
        <v>44</v>
      </c>
      <c r="B28" s="18">
        <v>0</v>
      </c>
      <c r="C28" s="18">
        <v>0</v>
      </c>
      <c r="D28" s="58">
        <v>60223824</v>
      </c>
      <c r="E28" s="59">
        <v>60223824</v>
      </c>
      <c r="F28" s="59">
        <v>10863713</v>
      </c>
      <c r="G28" s="59">
        <v>9572819</v>
      </c>
      <c r="H28" s="59">
        <v>6911858</v>
      </c>
      <c r="I28" s="59">
        <v>27348390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27348390</v>
      </c>
      <c r="W28" s="59">
        <v>15055956</v>
      </c>
      <c r="X28" s="59">
        <v>12292434</v>
      </c>
      <c r="Y28" s="60">
        <v>81.64</v>
      </c>
      <c r="Z28" s="61">
        <v>60223824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655715</v>
      </c>
      <c r="H29" s="59">
        <v>1834589</v>
      </c>
      <c r="I29" s="59">
        <v>2490304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2490304</v>
      </c>
      <c r="W29" s="59">
        <v>0</v>
      </c>
      <c r="X29" s="59">
        <v>2490304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21635000</v>
      </c>
      <c r="E31" s="59">
        <v>21635000</v>
      </c>
      <c r="F31" s="59">
        <v>12982</v>
      </c>
      <c r="G31" s="59">
        <v>98400</v>
      </c>
      <c r="H31" s="59">
        <v>198400</v>
      </c>
      <c r="I31" s="59">
        <v>309782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309782</v>
      </c>
      <c r="W31" s="59">
        <v>5408750</v>
      </c>
      <c r="X31" s="59">
        <v>-5098968</v>
      </c>
      <c r="Y31" s="60">
        <v>-94.27</v>
      </c>
      <c r="Z31" s="61">
        <v>21635000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81858824</v>
      </c>
      <c r="E32" s="99">
        <f t="shared" si="5"/>
        <v>81858824</v>
      </c>
      <c r="F32" s="99">
        <f t="shared" si="5"/>
        <v>10876695</v>
      </c>
      <c r="G32" s="99">
        <f t="shared" si="5"/>
        <v>10326934</v>
      </c>
      <c r="H32" s="99">
        <f t="shared" si="5"/>
        <v>8944847</v>
      </c>
      <c r="I32" s="99">
        <f t="shared" si="5"/>
        <v>30148476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30148476</v>
      </c>
      <c r="W32" s="99">
        <f t="shared" si="5"/>
        <v>20464706</v>
      </c>
      <c r="X32" s="99">
        <f t="shared" si="5"/>
        <v>9683770</v>
      </c>
      <c r="Y32" s="100">
        <f>+IF(W32&lt;&gt;0,(X32/W32)*100,0)</f>
        <v>47.31937023673831</v>
      </c>
      <c r="Z32" s="101">
        <f t="shared" si="5"/>
        <v>81858824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25928402</v>
      </c>
      <c r="C35" s="18">
        <v>0</v>
      </c>
      <c r="D35" s="58">
        <v>25552398</v>
      </c>
      <c r="E35" s="59">
        <v>25552398</v>
      </c>
      <c r="F35" s="59">
        <v>52533810</v>
      </c>
      <c r="G35" s="59">
        <v>0</v>
      </c>
      <c r="H35" s="59">
        <v>25521274</v>
      </c>
      <c r="I35" s="59">
        <v>25521274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25521274</v>
      </c>
      <c r="W35" s="59">
        <v>6388100</v>
      </c>
      <c r="X35" s="59">
        <v>19133174</v>
      </c>
      <c r="Y35" s="60">
        <v>299.51</v>
      </c>
      <c r="Z35" s="61">
        <v>25552398</v>
      </c>
    </row>
    <row r="36" spans="1:26" ht="13.5">
      <c r="A36" s="57" t="s">
        <v>53</v>
      </c>
      <c r="B36" s="18">
        <v>560411217</v>
      </c>
      <c r="C36" s="18">
        <v>0</v>
      </c>
      <c r="D36" s="58">
        <v>80280955</v>
      </c>
      <c r="E36" s="59">
        <v>80280955</v>
      </c>
      <c r="F36" s="59">
        <v>10781713</v>
      </c>
      <c r="G36" s="59">
        <v>0</v>
      </c>
      <c r="H36" s="59">
        <v>8944847</v>
      </c>
      <c r="I36" s="59">
        <v>8944847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8944847</v>
      </c>
      <c r="W36" s="59">
        <v>20070239</v>
      </c>
      <c r="X36" s="59">
        <v>-11125392</v>
      </c>
      <c r="Y36" s="60">
        <v>-55.43</v>
      </c>
      <c r="Z36" s="61">
        <v>80280955</v>
      </c>
    </row>
    <row r="37" spans="1:26" ht="13.5">
      <c r="A37" s="57" t="s">
        <v>54</v>
      </c>
      <c r="B37" s="18">
        <v>130854424</v>
      </c>
      <c r="C37" s="18">
        <v>0</v>
      </c>
      <c r="D37" s="58">
        <v>12640704</v>
      </c>
      <c r="E37" s="59">
        <v>12640704</v>
      </c>
      <c r="F37" s="59">
        <v>34944059</v>
      </c>
      <c r="G37" s="59">
        <v>0</v>
      </c>
      <c r="H37" s="59">
        <v>30166008</v>
      </c>
      <c r="I37" s="59">
        <v>30166008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30166008</v>
      </c>
      <c r="W37" s="59">
        <v>3160176</v>
      </c>
      <c r="X37" s="59">
        <v>27005832</v>
      </c>
      <c r="Y37" s="60">
        <v>854.57</v>
      </c>
      <c r="Z37" s="61">
        <v>12640704</v>
      </c>
    </row>
    <row r="38" spans="1:26" ht="13.5">
      <c r="A38" s="57" t="s">
        <v>55</v>
      </c>
      <c r="B38" s="18">
        <v>5087203</v>
      </c>
      <c r="C38" s="18">
        <v>0</v>
      </c>
      <c r="D38" s="58">
        <v>9659219</v>
      </c>
      <c r="E38" s="59">
        <v>9659219</v>
      </c>
      <c r="F38" s="59">
        <v>5087143</v>
      </c>
      <c r="G38" s="59">
        <v>0</v>
      </c>
      <c r="H38" s="59">
        <v>3535933</v>
      </c>
      <c r="I38" s="59">
        <v>3535933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3535933</v>
      </c>
      <c r="W38" s="59">
        <v>2414805</v>
      </c>
      <c r="X38" s="59">
        <v>1121128</v>
      </c>
      <c r="Y38" s="60">
        <v>46.43</v>
      </c>
      <c r="Z38" s="61">
        <v>9659219</v>
      </c>
    </row>
    <row r="39" spans="1:26" ht="13.5">
      <c r="A39" s="57" t="s">
        <v>56</v>
      </c>
      <c r="B39" s="18">
        <v>450397992</v>
      </c>
      <c r="C39" s="18">
        <v>0</v>
      </c>
      <c r="D39" s="58">
        <v>83533430</v>
      </c>
      <c r="E39" s="59">
        <v>83533430</v>
      </c>
      <c r="F39" s="59">
        <v>23284321</v>
      </c>
      <c r="G39" s="59">
        <v>0</v>
      </c>
      <c r="H39" s="59">
        <v>764180</v>
      </c>
      <c r="I39" s="59">
        <v>764180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764180</v>
      </c>
      <c r="W39" s="59">
        <v>20883358</v>
      </c>
      <c r="X39" s="59">
        <v>-20119178</v>
      </c>
      <c r="Y39" s="60">
        <v>-96.34</v>
      </c>
      <c r="Z39" s="61">
        <v>83533430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82104224</v>
      </c>
      <c r="E42" s="59">
        <v>82104224</v>
      </c>
      <c r="F42" s="59">
        <v>55893639</v>
      </c>
      <c r="G42" s="59">
        <v>-2477073</v>
      </c>
      <c r="H42" s="59">
        <v>1077908</v>
      </c>
      <c r="I42" s="59">
        <v>54494474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54494474</v>
      </c>
      <c r="W42" s="59">
        <v>63331515</v>
      </c>
      <c r="X42" s="59">
        <v>-8837041</v>
      </c>
      <c r="Y42" s="60">
        <v>-13.95</v>
      </c>
      <c r="Z42" s="61">
        <v>82104224</v>
      </c>
    </row>
    <row r="43" spans="1:26" ht="13.5">
      <c r="A43" s="57" t="s">
        <v>59</v>
      </c>
      <c r="B43" s="18">
        <v>0</v>
      </c>
      <c r="C43" s="18">
        <v>0</v>
      </c>
      <c r="D43" s="58">
        <v>-80240955</v>
      </c>
      <c r="E43" s="59">
        <v>-80240955</v>
      </c>
      <c r="F43" s="59">
        <v>-10886794</v>
      </c>
      <c r="G43" s="59">
        <v>-10326934</v>
      </c>
      <c r="H43" s="59">
        <v>-8944847</v>
      </c>
      <c r="I43" s="59">
        <v>-30158575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-30158575</v>
      </c>
      <c r="W43" s="59">
        <v>-20047740</v>
      </c>
      <c r="X43" s="59">
        <v>-10110835</v>
      </c>
      <c r="Y43" s="60">
        <v>50.43</v>
      </c>
      <c r="Z43" s="61">
        <v>-80240955</v>
      </c>
    </row>
    <row r="44" spans="1:26" ht="13.5">
      <c r="A44" s="57" t="s">
        <v>60</v>
      </c>
      <c r="B44" s="18">
        <v>0</v>
      </c>
      <c r="C44" s="18">
        <v>0</v>
      </c>
      <c r="D44" s="58">
        <v>-784402</v>
      </c>
      <c r="E44" s="59">
        <v>-784402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-784402</v>
      </c>
    </row>
    <row r="45" spans="1:26" ht="13.5">
      <c r="A45" s="69" t="s">
        <v>61</v>
      </c>
      <c r="B45" s="21">
        <v>0</v>
      </c>
      <c r="C45" s="21">
        <v>0</v>
      </c>
      <c r="D45" s="98">
        <v>1445867</v>
      </c>
      <c r="E45" s="99">
        <v>1445867</v>
      </c>
      <c r="F45" s="99">
        <v>45027926</v>
      </c>
      <c r="G45" s="99">
        <v>32223919</v>
      </c>
      <c r="H45" s="99">
        <v>24356980</v>
      </c>
      <c r="I45" s="99">
        <v>24356980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24356980</v>
      </c>
      <c r="W45" s="99">
        <v>43650775</v>
      </c>
      <c r="X45" s="99">
        <v>-19293795</v>
      </c>
      <c r="Y45" s="100">
        <v>-44.2</v>
      </c>
      <c r="Z45" s="101">
        <v>1445867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5572</v>
      </c>
      <c r="C51" s="51">
        <v>0</v>
      </c>
      <c r="D51" s="128">
        <v>14272</v>
      </c>
      <c r="E51" s="53">
        <v>82799</v>
      </c>
      <c r="F51" s="53">
        <v>0</v>
      </c>
      <c r="G51" s="53">
        <v>0</v>
      </c>
      <c r="H51" s="53">
        <v>0</v>
      </c>
      <c r="I51" s="53">
        <v>3000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5934</v>
      </c>
      <c r="X51" s="53">
        <v>80597</v>
      </c>
      <c r="Y51" s="53">
        <v>0</v>
      </c>
      <c r="Z51" s="129">
        <v>192174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74.09787149075018</v>
      </c>
      <c r="E58" s="7">
        <f t="shared" si="6"/>
        <v>74.09787149075018</v>
      </c>
      <c r="F58" s="7">
        <f t="shared" si="6"/>
        <v>100</v>
      </c>
      <c r="G58" s="7">
        <f t="shared" si="6"/>
        <v>99.99981821751365</v>
      </c>
      <c r="H58" s="7">
        <f t="shared" si="6"/>
        <v>100</v>
      </c>
      <c r="I58" s="7">
        <f t="shared" si="6"/>
        <v>99.99998717356564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99.99998717356564</v>
      </c>
      <c r="W58" s="7">
        <f t="shared" si="6"/>
        <v>74.09786281649079</v>
      </c>
      <c r="X58" s="7">
        <f t="shared" si="6"/>
        <v>0</v>
      </c>
      <c r="Y58" s="7">
        <f t="shared" si="6"/>
        <v>0</v>
      </c>
      <c r="Z58" s="8">
        <f t="shared" si="6"/>
        <v>74.09787149075018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60.750027858881886</v>
      </c>
      <c r="E59" s="10">
        <f t="shared" si="7"/>
        <v>60.750027858881886</v>
      </c>
      <c r="F59" s="10">
        <f t="shared" si="7"/>
        <v>100</v>
      </c>
      <c r="G59" s="10">
        <f t="shared" si="7"/>
        <v>99.99867974598314</v>
      </c>
      <c r="H59" s="10">
        <f t="shared" si="7"/>
        <v>100</v>
      </c>
      <c r="I59" s="10">
        <f t="shared" si="7"/>
        <v>99.99934347446444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99.99934347446444</v>
      </c>
      <c r="W59" s="10">
        <f t="shared" si="7"/>
        <v>60.75001745994142</v>
      </c>
      <c r="X59" s="10">
        <f t="shared" si="7"/>
        <v>0</v>
      </c>
      <c r="Y59" s="10">
        <f t="shared" si="7"/>
        <v>0</v>
      </c>
      <c r="Z59" s="11">
        <f t="shared" si="7"/>
        <v>60.750027858881886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85.28309307883289</v>
      </c>
      <c r="E60" s="13">
        <f t="shared" si="7"/>
        <v>85.28309307883289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85.28308696224694</v>
      </c>
      <c r="X60" s="13">
        <f t="shared" si="7"/>
        <v>0</v>
      </c>
      <c r="Y60" s="13">
        <f t="shared" si="7"/>
        <v>0</v>
      </c>
      <c r="Z60" s="14">
        <f t="shared" si="7"/>
        <v>85.28309307883289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92.99998800091905</v>
      </c>
      <c r="E61" s="13">
        <f t="shared" si="7"/>
        <v>92.99998800091905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93.00000177764188</v>
      </c>
      <c r="X61" s="13">
        <f t="shared" si="7"/>
        <v>0</v>
      </c>
      <c r="Y61" s="13">
        <f t="shared" si="7"/>
        <v>0</v>
      </c>
      <c r="Z61" s="14">
        <f t="shared" si="7"/>
        <v>92.99998800091905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80.00009683449757</v>
      </c>
      <c r="E62" s="13">
        <f t="shared" si="7"/>
        <v>80.00009683449757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80.00008300098355</v>
      </c>
      <c r="X62" s="13">
        <f t="shared" si="7"/>
        <v>0</v>
      </c>
      <c r="Y62" s="13">
        <f t="shared" si="7"/>
        <v>0</v>
      </c>
      <c r="Z62" s="14">
        <f t="shared" si="7"/>
        <v>80.00009683449757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69.99698342313512</v>
      </c>
      <c r="E63" s="13">
        <f t="shared" si="7"/>
        <v>69.99698342313512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69.99689996423035</v>
      </c>
      <c r="X63" s="13">
        <f t="shared" si="7"/>
        <v>0</v>
      </c>
      <c r="Y63" s="13">
        <f t="shared" si="7"/>
        <v>0</v>
      </c>
      <c r="Z63" s="14">
        <f t="shared" si="7"/>
        <v>69.99698342313512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70.00091125114783</v>
      </c>
      <c r="E64" s="13">
        <f t="shared" si="7"/>
        <v>70.00091125114783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70.00091125114783</v>
      </c>
      <c r="X64" s="13">
        <f t="shared" si="7"/>
        <v>0</v>
      </c>
      <c r="Y64" s="13">
        <f t="shared" si="7"/>
        <v>0</v>
      </c>
      <c r="Z64" s="14">
        <f t="shared" si="7"/>
        <v>70.00091125114783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23034026</v>
      </c>
      <c r="C67" s="23"/>
      <c r="D67" s="24">
        <v>25626809</v>
      </c>
      <c r="E67" s="25">
        <v>25626809</v>
      </c>
      <c r="F67" s="25">
        <v>6787537</v>
      </c>
      <c r="G67" s="25">
        <v>550108</v>
      </c>
      <c r="H67" s="25">
        <v>458754</v>
      </c>
      <c r="I67" s="25">
        <v>7796399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7796399</v>
      </c>
      <c r="W67" s="25">
        <v>6406703</v>
      </c>
      <c r="X67" s="25"/>
      <c r="Y67" s="24"/>
      <c r="Z67" s="26">
        <v>25626809</v>
      </c>
    </row>
    <row r="68" spans="1:26" ht="13.5" hidden="1">
      <c r="A68" s="36" t="s">
        <v>31</v>
      </c>
      <c r="B68" s="18">
        <v>6786384</v>
      </c>
      <c r="C68" s="18"/>
      <c r="D68" s="19">
        <v>11683886</v>
      </c>
      <c r="E68" s="20">
        <v>11683886</v>
      </c>
      <c r="F68" s="20">
        <v>36360</v>
      </c>
      <c r="G68" s="20">
        <v>75743</v>
      </c>
      <c r="H68" s="20">
        <v>40214</v>
      </c>
      <c r="I68" s="20">
        <v>152317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152317</v>
      </c>
      <c r="W68" s="20">
        <v>2920972</v>
      </c>
      <c r="X68" s="20"/>
      <c r="Y68" s="19"/>
      <c r="Z68" s="22">
        <v>11683886</v>
      </c>
    </row>
    <row r="69" spans="1:26" ht="13.5" hidden="1">
      <c r="A69" s="37" t="s">
        <v>32</v>
      </c>
      <c r="B69" s="18">
        <v>16247642</v>
      </c>
      <c r="C69" s="18"/>
      <c r="D69" s="19">
        <v>13942923</v>
      </c>
      <c r="E69" s="20">
        <v>13942923</v>
      </c>
      <c r="F69" s="20">
        <v>6751177</v>
      </c>
      <c r="G69" s="20">
        <v>474365</v>
      </c>
      <c r="H69" s="20">
        <v>418540</v>
      </c>
      <c r="I69" s="20">
        <v>7644082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7644082</v>
      </c>
      <c r="W69" s="20">
        <v>3485731</v>
      </c>
      <c r="X69" s="20"/>
      <c r="Y69" s="19"/>
      <c r="Z69" s="22">
        <v>13942923</v>
      </c>
    </row>
    <row r="70" spans="1:26" ht="13.5" hidden="1">
      <c r="A70" s="38" t="s">
        <v>115</v>
      </c>
      <c r="B70" s="18">
        <v>4201840</v>
      </c>
      <c r="C70" s="18"/>
      <c r="D70" s="19">
        <v>6750517</v>
      </c>
      <c r="E70" s="20">
        <v>6750517</v>
      </c>
      <c r="F70" s="20">
        <v>3779369</v>
      </c>
      <c r="G70" s="20">
        <v>263542</v>
      </c>
      <c r="H70" s="20">
        <v>312841</v>
      </c>
      <c r="I70" s="20">
        <v>4355752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4355752</v>
      </c>
      <c r="W70" s="20">
        <v>1687629</v>
      </c>
      <c r="X70" s="20"/>
      <c r="Y70" s="19"/>
      <c r="Z70" s="22">
        <v>6750517</v>
      </c>
    </row>
    <row r="71" spans="1:26" ht="13.5" hidden="1">
      <c r="A71" s="38" t="s">
        <v>116</v>
      </c>
      <c r="B71" s="18">
        <v>10252713</v>
      </c>
      <c r="C71" s="18"/>
      <c r="D71" s="19">
        <v>5783063</v>
      </c>
      <c r="E71" s="20">
        <v>5783063</v>
      </c>
      <c r="F71" s="20">
        <v>2625982</v>
      </c>
      <c r="G71" s="20">
        <v>109673</v>
      </c>
      <c r="H71" s="20">
        <v>68699</v>
      </c>
      <c r="I71" s="20">
        <v>2804354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2804354</v>
      </c>
      <c r="W71" s="20">
        <v>1445766</v>
      </c>
      <c r="X71" s="20"/>
      <c r="Y71" s="19"/>
      <c r="Z71" s="22">
        <v>5783063</v>
      </c>
    </row>
    <row r="72" spans="1:26" ht="13.5" hidden="1">
      <c r="A72" s="38" t="s">
        <v>117</v>
      </c>
      <c r="B72" s="18">
        <v>1140914</v>
      </c>
      <c r="C72" s="18"/>
      <c r="D72" s="19">
        <v>838699</v>
      </c>
      <c r="E72" s="20">
        <v>838699</v>
      </c>
      <c r="F72" s="20">
        <v>217623</v>
      </c>
      <c r="G72" s="20">
        <v>51150</v>
      </c>
      <c r="H72" s="20">
        <v>21150</v>
      </c>
      <c r="I72" s="20">
        <v>289923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289923</v>
      </c>
      <c r="W72" s="20">
        <v>209675</v>
      </c>
      <c r="X72" s="20"/>
      <c r="Y72" s="19"/>
      <c r="Z72" s="22">
        <v>838699</v>
      </c>
    </row>
    <row r="73" spans="1:26" ht="13.5" hidden="1">
      <c r="A73" s="38" t="s">
        <v>118</v>
      </c>
      <c r="B73" s="18">
        <v>652175</v>
      </c>
      <c r="C73" s="18"/>
      <c r="D73" s="19">
        <v>570644</v>
      </c>
      <c r="E73" s="20">
        <v>570644</v>
      </c>
      <c r="F73" s="20">
        <v>128203</v>
      </c>
      <c r="G73" s="20">
        <v>50000</v>
      </c>
      <c r="H73" s="20">
        <v>15850</v>
      </c>
      <c r="I73" s="20">
        <v>194053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194053</v>
      </c>
      <c r="W73" s="20">
        <v>142661</v>
      </c>
      <c r="X73" s="20"/>
      <c r="Y73" s="19"/>
      <c r="Z73" s="22">
        <v>570644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>
        <v>18988920</v>
      </c>
      <c r="E76" s="33">
        <v>18988920</v>
      </c>
      <c r="F76" s="33">
        <v>6787537</v>
      </c>
      <c r="G76" s="33">
        <v>550107</v>
      </c>
      <c r="H76" s="33">
        <v>458754</v>
      </c>
      <c r="I76" s="33">
        <v>7796398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7796398</v>
      </c>
      <c r="W76" s="33">
        <v>4747230</v>
      </c>
      <c r="X76" s="33"/>
      <c r="Y76" s="32"/>
      <c r="Z76" s="34">
        <v>18988920</v>
      </c>
    </row>
    <row r="77" spans="1:26" ht="13.5" hidden="1">
      <c r="A77" s="36" t="s">
        <v>31</v>
      </c>
      <c r="B77" s="18"/>
      <c r="C77" s="18"/>
      <c r="D77" s="19">
        <v>7097964</v>
      </c>
      <c r="E77" s="20">
        <v>7097964</v>
      </c>
      <c r="F77" s="20">
        <v>36360</v>
      </c>
      <c r="G77" s="20">
        <v>75742</v>
      </c>
      <c r="H77" s="20">
        <v>40214</v>
      </c>
      <c r="I77" s="20">
        <v>152316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152316</v>
      </c>
      <c r="W77" s="20">
        <v>1774491</v>
      </c>
      <c r="X77" s="20"/>
      <c r="Y77" s="19"/>
      <c r="Z77" s="22">
        <v>7097964</v>
      </c>
    </row>
    <row r="78" spans="1:26" ht="13.5" hidden="1">
      <c r="A78" s="37" t="s">
        <v>32</v>
      </c>
      <c r="B78" s="18"/>
      <c r="C78" s="18"/>
      <c r="D78" s="19">
        <v>11890956</v>
      </c>
      <c r="E78" s="20">
        <v>11890956</v>
      </c>
      <c r="F78" s="20">
        <v>6751177</v>
      </c>
      <c r="G78" s="20">
        <v>474365</v>
      </c>
      <c r="H78" s="20">
        <v>418540</v>
      </c>
      <c r="I78" s="20">
        <v>7644082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7644082</v>
      </c>
      <c r="W78" s="20">
        <v>2972739</v>
      </c>
      <c r="X78" s="20"/>
      <c r="Y78" s="19"/>
      <c r="Z78" s="22">
        <v>11890956</v>
      </c>
    </row>
    <row r="79" spans="1:26" ht="13.5" hidden="1">
      <c r="A79" s="38" t="s">
        <v>115</v>
      </c>
      <c r="B79" s="18"/>
      <c r="C79" s="18"/>
      <c r="D79" s="19">
        <v>6277980</v>
      </c>
      <c r="E79" s="20">
        <v>6277980</v>
      </c>
      <c r="F79" s="20">
        <v>3779369</v>
      </c>
      <c r="G79" s="20">
        <v>263542</v>
      </c>
      <c r="H79" s="20">
        <v>312841</v>
      </c>
      <c r="I79" s="20">
        <v>4355752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4355752</v>
      </c>
      <c r="W79" s="20">
        <v>1569495</v>
      </c>
      <c r="X79" s="20"/>
      <c r="Y79" s="19"/>
      <c r="Z79" s="22">
        <v>6277980</v>
      </c>
    </row>
    <row r="80" spans="1:26" ht="13.5" hidden="1">
      <c r="A80" s="38" t="s">
        <v>116</v>
      </c>
      <c r="B80" s="18"/>
      <c r="C80" s="18"/>
      <c r="D80" s="19">
        <v>4626456</v>
      </c>
      <c r="E80" s="20">
        <v>4626456</v>
      </c>
      <c r="F80" s="20">
        <v>2625982</v>
      </c>
      <c r="G80" s="20">
        <v>109673</v>
      </c>
      <c r="H80" s="20">
        <v>68699</v>
      </c>
      <c r="I80" s="20">
        <v>2804354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2804354</v>
      </c>
      <c r="W80" s="20">
        <v>1156614</v>
      </c>
      <c r="X80" s="20"/>
      <c r="Y80" s="19"/>
      <c r="Z80" s="22">
        <v>4626456</v>
      </c>
    </row>
    <row r="81" spans="1:26" ht="13.5" hidden="1">
      <c r="A81" s="38" t="s">
        <v>117</v>
      </c>
      <c r="B81" s="18"/>
      <c r="C81" s="18"/>
      <c r="D81" s="19">
        <v>587064</v>
      </c>
      <c r="E81" s="20">
        <v>587064</v>
      </c>
      <c r="F81" s="20">
        <v>217623</v>
      </c>
      <c r="G81" s="20">
        <v>51150</v>
      </c>
      <c r="H81" s="20">
        <v>21150</v>
      </c>
      <c r="I81" s="20">
        <v>289923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289923</v>
      </c>
      <c r="W81" s="20">
        <v>146766</v>
      </c>
      <c r="X81" s="20"/>
      <c r="Y81" s="19"/>
      <c r="Z81" s="22">
        <v>587064</v>
      </c>
    </row>
    <row r="82" spans="1:26" ht="13.5" hidden="1">
      <c r="A82" s="38" t="s">
        <v>118</v>
      </c>
      <c r="B82" s="18"/>
      <c r="C82" s="18"/>
      <c r="D82" s="19">
        <v>399456</v>
      </c>
      <c r="E82" s="20">
        <v>399456</v>
      </c>
      <c r="F82" s="20">
        <v>128203</v>
      </c>
      <c r="G82" s="20">
        <v>50000</v>
      </c>
      <c r="H82" s="20">
        <v>15850</v>
      </c>
      <c r="I82" s="20">
        <v>194053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194053</v>
      </c>
      <c r="W82" s="20">
        <v>99864</v>
      </c>
      <c r="X82" s="20"/>
      <c r="Y82" s="19"/>
      <c r="Z82" s="22">
        <v>399456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9326000</v>
      </c>
      <c r="E5" s="59">
        <v>9326000</v>
      </c>
      <c r="F5" s="59">
        <v>7787138</v>
      </c>
      <c r="G5" s="59">
        <v>15498</v>
      </c>
      <c r="H5" s="59">
        <v>117632</v>
      </c>
      <c r="I5" s="59">
        <v>7920268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7920268</v>
      </c>
      <c r="W5" s="59">
        <v>2331500</v>
      </c>
      <c r="X5" s="59">
        <v>5588768</v>
      </c>
      <c r="Y5" s="60">
        <v>239.71</v>
      </c>
      <c r="Z5" s="61">
        <v>9326000</v>
      </c>
    </row>
    <row r="6" spans="1:26" ht="13.5">
      <c r="A6" s="57" t="s">
        <v>32</v>
      </c>
      <c r="B6" s="18">
        <v>0</v>
      </c>
      <c r="C6" s="18">
        <v>0</v>
      </c>
      <c r="D6" s="58">
        <v>56204000</v>
      </c>
      <c r="E6" s="59">
        <v>56204000</v>
      </c>
      <c r="F6" s="59">
        <v>3689605</v>
      </c>
      <c r="G6" s="59">
        <v>4515063</v>
      </c>
      <c r="H6" s="59">
        <v>3805606</v>
      </c>
      <c r="I6" s="59">
        <v>12010274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12010274</v>
      </c>
      <c r="W6" s="59">
        <v>14051000</v>
      </c>
      <c r="X6" s="59">
        <v>-2040726</v>
      </c>
      <c r="Y6" s="60">
        <v>-14.52</v>
      </c>
      <c r="Z6" s="61">
        <v>56204000</v>
      </c>
    </row>
    <row r="7" spans="1:26" ht="13.5">
      <c r="A7" s="57" t="s">
        <v>33</v>
      </c>
      <c r="B7" s="18">
        <v>0</v>
      </c>
      <c r="C7" s="18">
        <v>0</v>
      </c>
      <c r="D7" s="58">
        <v>260000</v>
      </c>
      <c r="E7" s="59">
        <v>260000</v>
      </c>
      <c r="F7" s="59">
        <v>18780</v>
      </c>
      <c r="G7" s="59">
        <v>2291</v>
      </c>
      <c r="H7" s="59">
        <v>836</v>
      </c>
      <c r="I7" s="59">
        <v>21907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21907</v>
      </c>
      <c r="W7" s="59">
        <v>65000</v>
      </c>
      <c r="X7" s="59">
        <v>-43093</v>
      </c>
      <c r="Y7" s="60">
        <v>-66.3</v>
      </c>
      <c r="Z7" s="61">
        <v>260000</v>
      </c>
    </row>
    <row r="8" spans="1:26" ht="13.5">
      <c r="A8" s="57" t="s">
        <v>34</v>
      </c>
      <c r="B8" s="18">
        <v>0</v>
      </c>
      <c r="C8" s="18">
        <v>0</v>
      </c>
      <c r="D8" s="58">
        <v>40276000</v>
      </c>
      <c r="E8" s="59">
        <v>40276000</v>
      </c>
      <c r="F8" s="59">
        <v>11311024</v>
      </c>
      <c r="G8" s="59">
        <v>962846</v>
      </c>
      <c r="H8" s="59">
        <v>576518</v>
      </c>
      <c r="I8" s="59">
        <v>12850388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12850388</v>
      </c>
      <c r="W8" s="59">
        <v>10069000</v>
      </c>
      <c r="X8" s="59">
        <v>2781388</v>
      </c>
      <c r="Y8" s="60">
        <v>27.62</v>
      </c>
      <c r="Z8" s="61">
        <v>40276000</v>
      </c>
    </row>
    <row r="9" spans="1:26" ht="13.5">
      <c r="A9" s="57" t="s">
        <v>35</v>
      </c>
      <c r="B9" s="18">
        <v>0</v>
      </c>
      <c r="C9" s="18">
        <v>0</v>
      </c>
      <c r="D9" s="58">
        <v>9989000</v>
      </c>
      <c r="E9" s="59">
        <v>9989000</v>
      </c>
      <c r="F9" s="59">
        <v>132484</v>
      </c>
      <c r="G9" s="59">
        <v>309311</v>
      </c>
      <c r="H9" s="59">
        <v>151631</v>
      </c>
      <c r="I9" s="59">
        <v>593426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593426</v>
      </c>
      <c r="W9" s="59">
        <v>2497250</v>
      </c>
      <c r="X9" s="59">
        <v>-1903824</v>
      </c>
      <c r="Y9" s="60">
        <v>-76.24</v>
      </c>
      <c r="Z9" s="61">
        <v>9989000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116055000</v>
      </c>
      <c r="E10" s="65">
        <f t="shared" si="0"/>
        <v>116055000</v>
      </c>
      <c r="F10" s="65">
        <f t="shared" si="0"/>
        <v>22939031</v>
      </c>
      <c r="G10" s="65">
        <f t="shared" si="0"/>
        <v>5805009</v>
      </c>
      <c r="H10" s="65">
        <f t="shared" si="0"/>
        <v>4652223</v>
      </c>
      <c r="I10" s="65">
        <f t="shared" si="0"/>
        <v>33396263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33396263</v>
      </c>
      <c r="W10" s="65">
        <f t="shared" si="0"/>
        <v>29013750</v>
      </c>
      <c r="X10" s="65">
        <f t="shared" si="0"/>
        <v>4382513</v>
      </c>
      <c r="Y10" s="66">
        <f>+IF(W10&lt;&gt;0,(X10/W10)*100,0)</f>
        <v>15.104951962431606</v>
      </c>
      <c r="Z10" s="67">
        <f t="shared" si="0"/>
        <v>116055000</v>
      </c>
    </row>
    <row r="11" spans="1:26" ht="13.5">
      <c r="A11" s="57" t="s">
        <v>36</v>
      </c>
      <c r="B11" s="18">
        <v>0</v>
      </c>
      <c r="C11" s="18">
        <v>0</v>
      </c>
      <c r="D11" s="58">
        <v>43049000</v>
      </c>
      <c r="E11" s="59">
        <v>43049000</v>
      </c>
      <c r="F11" s="59">
        <v>2989867</v>
      </c>
      <c r="G11" s="59">
        <v>2969363</v>
      </c>
      <c r="H11" s="59">
        <v>2952011</v>
      </c>
      <c r="I11" s="59">
        <v>8911241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8911241</v>
      </c>
      <c r="W11" s="59">
        <v>10762250</v>
      </c>
      <c r="X11" s="59">
        <v>-1851009</v>
      </c>
      <c r="Y11" s="60">
        <v>-17.2</v>
      </c>
      <c r="Z11" s="61">
        <v>43049000</v>
      </c>
    </row>
    <row r="12" spans="1:26" ht="13.5">
      <c r="A12" s="57" t="s">
        <v>37</v>
      </c>
      <c r="B12" s="18">
        <v>0</v>
      </c>
      <c r="C12" s="18">
        <v>0</v>
      </c>
      <c r="D12" s="58">
        <v>3187000</v>
      </c>
      <c r="E12" s="59">
        <v>3187000</v>
      </c>
      <c r="F12" s="59">
        <v>235397</v>
      </c>
      <c r="G12" s="59">
        <v>236601</v>
      </c>
      <c r="H12" s="59">
        <v>235483</v>
      </c>
      <c r="I12" s="59">
        <v>707481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707481</v>
      </c>
      <c r="W12" s="59">
        <v>796750</v>
      </c>
      <c r="X12" s="59">
        <v>-89269</v>
      </c>
      <c r="Y12" s="60">
        <v>-11.2</v>
      </c>
      <c r="Z12" s="61">
        <v>3187000</v>
      </c>
    </row>
    <row r="13" spans="1:26" ht="13.5">
      <c r="A13" s="57" t="s">
        <v>108</v>
      </c>
      <c r="B13" s="18">
        <v>0</v>
      </c>
      <c r="C13" s="18">
        <v>0</v>
      </c>
      <c r="D13" s="58">
        <v>9373000</v>
      </c>
      <c r="E13" s="59">
        <v>9373000</v>
      </c>
      <c r="F13" s="59">
        <v>16802</v>
      </c>
      <c r="G13" s="59">
        <v>16802</v>
      </c>
      <c r="H13" s="59">
        <v>16802</v>
      </c>
      <c r="I13" s="59">
        <v>50406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50406</v>
      </c>
      <c r="W13" s="59">
        <v>2343250</v>
      </c>
      <c r="X13" s="59">
        <v>-2292844</v>
      </c>
      <c r="Y13" s="60">
        <v>-97.85</v>
      </c>
      <c r="Z13" s="61">
        <v>9373000</v>
      </c>
    </row>
    <row r="14" spans="1:26" ht="13.5">
      <c r="A14" s="57" t="s">
        <v>38</v>
      </c>
      <c r="B14" s="18">
        <v>0</v>
      </c>
      <c r="C14" s="18">
        <v>0</v>
      </c>
      <c r="D14" s="58">
        <v>450000</v>
      </c>
      <c r="E14" s="59">
        <v>450000</v>
      </c>
      <c r="F14" s="59">
        <v>4396</v>
      </c>
      <c r="G14" s="59">
        <v>30538</v>
      </c>
      <c r="H14" s="59">
        <v>30040</v>
      </c>
      <c r="I14" s="59">
        <v>64974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64974</v>
      </c>
      <c r="W14" s="59">
        <v>112500</v>
      </c>
      <c r="X14" s="59">
        <v>-47526</v>
      </c>
      <c r="Y14" s="60">
        <v>-42.25</v>
      </c>
      <c r="Z14" s="61">
        <v>450000</v>
      </c>
    </row>
    <row r="15" spans="1:26" ht="13.5">
      <c r="A15" s="57" t="s">
        <v>39</v>
      </c>
      <c r="B15" s="18">
        <v>0</v>
      </c>
      <c r="C15" s="18">
        <v>0</v>
      </c>
      <c r="D15" s="58">
        <v>30350000</v>
      </c>
      <c r="E15" s="59">
        <v>30350000</v>
      </c>
      <c r="F15" s="59">
        <v>3221692</v>
      </c>
      <c r="G15" s="59">
        <v>6612926</v>
      </c>
      <c r="H15" s="59">
        <v>207241</v>
      </c>
      <c r="I15" s="59">
        <v>10041859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10041859</v>
      </c>
      <c r="W15" s="59">
        <v>7587500</v>
      </c>
      <c r="X15" s="59">
        <v>2454359</v>
      </c>
      <c r="Y15" s="60">
        <v>32.35</v>
      </c>
      <c r="Z15" s="61">
        <v>30350000</v>
      </c>
    </row>
    <row r="16" spans="1:26" ht="13.5">
      <c r="A16" s="68" t="s">
        <v>40</v>
      </c>
      <c r="B16" s="18">
        <v>0</v>
      </c>
      <c r="C16" s="18">
        <v>0</v>
      </c>
      <c r="D16" s="58">
        <v>7672000</v>
      </c>
      <c r="E16" s="59">
        <v>7672000</v>
      </c>
      <c r="F16" s="59">
        <v>3638660</v>
      </c>
      <c r="G16" s="59">
        <v>1032580</v>
      </c>
      <c r="H16" s="59">
        <v>1788142</v>
      </c>
      <c r="I16" s="59">
        <v>6459382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6459382</v>
      </c>
      <c r="W16" s="59">
        <v>1918000</v>
      </c>
      <c r="X16" s="59">
        <v>4541382</v>
      </c>
      <c r="Y16" s="60">
        <v>236.78</v>
      </c>
      <c r="Z16" s="61">
        <v>7672000</v>
      </c>
    </row>
    <row r="17" spans="1:26" ht="13.5">
      <c r="A17" s="57" t="s">
        <v>41</v>
      </c>
      <c r="B17" s="18">
        <v>0</v>
      </c>
      <c r="C17" s="18">
        <v>0</v>
      </c>
      <c r="D17" s="58">
        <v>35246000</v>
      </c>
      <c r="E17" s="59">
        <v>35246000</v>
      </c>
      <c r="F17" s="59">
        <v>2049266</v>
      </c>
      <c r="G17" s="59">
        <v>2934207</v>
      </c>
      <c r="H17" s="59">
        <v>1738543</v>
      </c>
      <c r="I17" s="59">
        <v>6722016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6722016</v>
      </c>
      <c r="W17" s="59">
        <v>8811500</v>
      </c>
      <c r="X17" s="59">
        <v>-2089484</v>
      </c>
      <c r="Y17" s="60">
        <v>-23.71</v>
      </c>
      <c r="Z17" s="61">
        <v>35246000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129327000</v>
      </c>
      <c r="E18" s="72">
        <f t="shared" si="1"/>
        <v>129327000</v>
      </c>
      <c r="F18" s="72">
        <f t="shared" si="1"/>
        <v>12156080</v>
      </c>
      <c r="G18" s="72">
        <f t="shared" si="1"/>
        <v>13833017</v>
      </c>
      <c r="H18" s="72">
        <f t="shared" si="1"/>
        <v>6968262</v>
      </c>
      <c r="I18" s="72">
        <f t="shared" si="1"/>
        <v>32957359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32957359</v>
      </c>
      <c r="W18" s="72">
        <f t="shared" si="1"/>
        <v>32331750</v>
      </c>
      <c r="X18" s="72">
        <f t="shared" si="1"/>
        <v>625609</v>
      </c>
      <c r="Y18" s="66">
        <f>+IF(W18&lt;&gt;0,(X18/W18)*100,0)</f>
        <v>1.9349679494614427</v>
      </c>
      <c r="Z18" s="73">
        <f t="shared" si="1"/>
        <v>129327000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-13272000</v>
      </c>
      <c r="E19" s="76">
        <f t="shared" si="2"/>
        <v>-13272000</v>
      </c>
      <c r="F19" s="76">
        <f t="shared" si="2"/>
        <v>10782951</v>
      </c>
      <c r="G19" s="76">
        <f t="shared" si="2"/>
        <v>-8028008</v>
      </c>
      <c r="H19" s="76">
        <f t="shared" si="2"/>
        <v>-2316039</v>
      </c>
      <c r="I19" s="76">
        <f t="shared" si="2"/>
        <v>438904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438904</v>
      </c>
      <c r="W19" s="76">
        <f>IF(E10=E18,0,W10-W18)</f>
        <v>-3318000</v>
      </c>
      <c r="X19" s="76">
        <f t="shared" si="2"/>
        <v>3756904</v>
      </c>
      <c r="Y19" s="77">
        <f>+IF(W19&lt;&gt;0,(X19/W19)*100,0)</f>
        <v>-113.22796865581675</v>
      </c>
      <c r="Z19" s="78">
        <f t="shared" si="2"/>
        <v>-13272000</v>
      </c>
    </row>
    <row r="20" spans="1:26" ht="13.5">
      <c r="A20" s="57" t="s">
        <v>44</v>
      </c>
      <c r="B20" s="18">
        <v>0</v>
      </c>
      <c r="C20" s="18">
        <v>0</v>
      </c>
      <c r="D20" s="58">
        <v>25905000</v>
      </c>
      <c r="E20" s="59">
        <v>25905000</v>
      </c>
      <c r="F20" s="59">
        <v>9077000</v>
      </c>
      <c r="G20" s="59">
        <v>890046</v>
      </c>
      <c r="H20" s="59">
        <v>315000</v>
      </c>
      <c r="I20" s="59">
        <v>10282046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10282046</v>
      </c>
      <c r="W20" s="59">
        <v>6476250</v>
      </c>
      <c r="X20" s="59">
        <v>3805796</v>
      </c>
      <c r="Y20" s="60">
        <v>58.77</v>
      </c>
      <c r="Z20" s="61">
        <v>25905000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4892</v>
      </c>
      <c r="G21" s="81">
        <v>36973</v>
      </c>
      <c r="H21" s="81">
        <v>36973</v>
      </c>
      <c r="I21" s="81">
        <v>78838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78838</v>
      </c>
      <c r="W21" s="81">
        <v>0</v>
      </c>
      <c r="X21" s="81">
        <v>78838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12633000</v>
      </c>
      <c r="E22" s="87">
        <f t="shared" si="3"/>
        <v>12633000</v>
      </c>
      <c r="F22" s="87">
        <f t="shared" si="3"/>
        <v>19864843</v>
      </c>
      <c r="G22" s="87">
        <f t="shared" si="3"/>
        <v>-7100989</v>
      </c>
      <c r="H22" s="87">
        <f t="shared" si="3"/>
        <v>-1964066</v>
      </c>
      <c r="I22" s="87">
        <f t="shared" si="3"/>
        <v>10799788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10799788</v>
      </c>
      <c r="W22" s="87">
        <f t="shared" si="3"/>
        <v>3158250</v>
      </c>
      <c r="X22" s="87">
        <f t="shared" si="3"/>
        <v>7641538</v>
      </c>
      <c r="Y22" s="88">
        <f>+IF(W22&lt;&gt;0,(X22/W22)*100,0)</f>
        <v>241.9548167497823</v>
      </c>
      <c r="Z22" s="89">
        <f t="shared" si="3"/>
        <v>12633000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12633000</v>
      </c>
      <c r="E24" s="76">
        <f t="shared" si="4"/>
        <v>12633000</v>
      </c>
      <c r="F24" s="76">
        <f t="shared" si="4"/>
        <v>19864843</v>
      </c>
      <c r="G24" s="76">
        <f t="shared" si="4"/>
        <v>-7100989</v>
      </c>
      <c r="H24" s="76">
        <f t="shared" si="4"/>
        <v>-1964066</v>
      </c>
      <c r="I24" s="76">
        <f t="shared" si="4"/>
        <v>10799788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10799788</v>
      </c>
      <c r="W24" s="76">
        <f t="shared" si="4"/>
        <v>3158250</v>
      </c>
      <c r="X24" s="76">
        <f t="shared" si="4"/>
        <v>7641538</v>
      </c>
      <c r="Y24" s="77">
        <f>+IF(W24&lt;&gt;0,(X24/W24)*100,0)</f>
        <v>241.9548167497823</v>
      </c>
      <c r="Z24" s="78">
        <f t="shared" si="4"/>
        <v>12633000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32035961</v>
      </c>
      <c r="C27" s="21">
        <v>0</v>
      </c>
      <c r="D27" s="98">
        <v>26515000</v>
      </c>
      <c r="E27" s="99">
        <v>26515000</v>
      </c>
      <c r="F27" s="99">
        <v>3590179</v>
      </c>
      <c r="G27" s="99">
        <v>92791</v>
      </c>
      <c r="H27" s="99">
        <v>1740165</v>
      </c>
      <c r="I27" s="99">
        <v>5423135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5423135</v>
      </c>
      <c r="W27" s="99">
        <v>6628750</v>
      </c>
      <c r="X27" s="99">
        <v>-1205615</v>
      </c>
      <c r="Y27" s="100">
        <v>-18.19</v>
      </c>
      <c r="Z27" s="101">
        <v>26515000</v>
      </c>
    </row>
    <row r="28" spans="1:26" ht="13.5">
      <c r="A28" s="102" t="s">
        <v>44</v>
      </c>
      <c r="B28" s="18">
        <v>24546781</v>
      </c>
      <c r="C28" s="18">
        <v>0</v>
      </c>
      <c r="D28" s="58">
        <v>25905000</v>
      </c>
      <c r="E28" s="59">
        <v>25905000</v>
      </c>
      <c r="F28" s="59">
        <v>3590179</v>
      </c>
      <c r="G28" s="59">
        <v>75364</v>
      </c>
      <c r="H28" s="59">
        <v>1740165</v>
      </c>
      <c r="I28" s="59">
        <v>5405708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5405708</v>
      </c>
      <c r="W28" s="59">
        <v>6476250</v>
      </c>
      <c r="X28" s="59">
        <v>-1070542</v>
      </c>
      <c r="Y28" s="60">
        <v>-16.53</v>
      </c>
      <c r="Z28" s="61">
        <v>25905000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7489180</v>
      </c>
      <c r="C31" s="18">
        <v>0</v>
      </c>
      <c r="D31" s="58">
        <v>610000</v>
      </c>
      <c r="E31" s="59">
        <v>610000</v>
      </c>
      <c r="F31" s="59">
        <v>0</v>
      </c>
      <c r="G31" s="59">
        <v>17427</v>
      </c>
      <c r="H31" s="59">
        <v>0</v>
      </c>
      <c r="I31" s="59">
        <v>17427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17427</v>
      </c>
      <c r="W31" s="59">
        <v>152500</v>
      </c>
      <c r="X31" s="59">
        <v>-135073</v>
      </c>
      <c r="Y31" s="60">
        <v>-88.57</v>
      </c>
      <c r="Z31" s="61">
        <v>610000</v>
      </c>
    </row>
    <row r="32" spans="1:26" ht="13.5">
      <c r="A32" s="69" t="s">
        <v>50</v>
      </c>
      <c r="B32" s="21">
        <f>SUM(B28:B31)</f>
        <v>32035961</v>
      </c>
      <c r="C32" s="21">
        <f>SUM(C28:C31)</f>
        <v>0</v>
      </c>
      <c r="D32" s="98">
        <f aca="true" t="shared" si="5" ref="D32:Z32">SUM(D28:D31)</f>
        <v>26515000</v>
      </c>
      <c r="E32" s="99">
        <f t="shared" si="5"/>
        <v>26515000</v>
      </c>
      <c r="F32" s="99">
        <f t="shared" si="5"/>
        <v>3590179</v>
      </c>
      <c r="G32" s="99">
        <f t="shared" si="5"/>
        <v>92791</v>
      </c>
      <c r="H32" s="99">
        <f t="shared" si="5"/>
        <v>1740165</v>
      </c>
      <c r="I32" s="99">
        <f t="shared" si="5"/>
        <v>5423135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5423135</v>
      </c>
      <c r="W32" s="99">
        <f t="shared" si="5"/>
        <v>6628750</v>
      </c>
      <c r="X32" s="99">
        <f t="shared" si="5"/>
        <v>-1205615</v>
      </c>
      <c r="Y32" s="100">
        <f>+IF(W32&lt;&gt;0,(X32/W32)*100,0)</f>
        <v>-18.187667358099187</v>
      </c>
      <c r="Z32" s="101">
        <f t="shared" si="5"/>
        <v>26515000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26278950</v>
      </c>
      <c r="C35" s="18">
        <v>0</v>
      </c>
      <c r="D35" s="58">
        <v>24510000</v>
      </c>
      <c r="E35" s="59">
        <v>24510000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6127500</v>
      </c>
      <c r="X35" s="59">
        <v>-6127500</v>
      </c>
      <c r="Y35" s="60">
        <v>-100</v>
      </c>
      <c r="Z35" s="61">
        <v>24510000</v>
      </c>
    </row>
    <row r="36" spans="1:26" ht="13.5">
      <c r="A36" s="57" t="s">
        <v>53</v>
      </c>
      <c r="B36" s="18">
        <v>310874661</v>
      </c>
      <c r="C36" s="18">
        <v>0</v>
      </c>
      <c r="D36" s="58">
        <v>312611000</v>
      </c>
      <c r="E36" s="59">
        <v>312611000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78152750</v>
      </c>
      <c r="X36" s="59">
        <v>-78152750</v>
      </c>
      <c r="Y36" s="60">
        <v>-100</v>
      </c>
      <c r="Z36" s="61">
        <v>312611000</v>
      </c>
    </row>
    <row r="37" spans="1:26" ht="13.5">
      <c r="A37" s="57" t="s">
        <v>54</v>
      </c>
      <c r="B37" s="18">
        <v>27874909</v>
      </c>
      <c r="C37" s="18">
        <v>0</v>
      </c>
      <c r="D37" s="58">
        <v>30051000</v>
      </c>
      <c r="E37" s="59">
        <v>30051000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7512750</v>
      </c>
      <c r="X37" s="59">
        <v>-7512750</v>
      </c>
      <c r="Y37" s="60">
        <v>-100</v>
      </c>
      <c r="Z37" s="61">
        <v>30051000</v>
      </c>
    </row>
    <row r="38" spans="1:26" ht="13.5">
      <c r="A38" s="57" t="s">
        <v>55</v>
      </c>
      <c r="B38" s="18">
        <v>23252926</v>
      </c>
      <c r="C38" s="18">
        <v>0</v>
      </c>
      <c r="D38" s="58">
        <v>19767000</v>
      </c>
      <c r="E38" s="59">
        <v>19767000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4941750</v>
      </c>
      <c r="X38" s="59">
        <v>-4941750</v>
      </c>
      <c r="Y38" s="60">
        <v>-100</v>
      </c>
      <c r="Z38" s="61">
        <v>19767000</v>
      </c>
    </row>
    <row r="39" spans="1:26" ht="13.5">
      <c r="A39" s="57" t="s">
        <v>56</v>
      </c>
      <c r="B39" s="18">
        <v>286025776</v>
      </c>
      <c r="C39" s="18">
        <v>0</v>
      </c>
      <c r="D39" s="58">
        <v>287303000</v>
      </c>
      <c r="E39" s="59">
        <v>287303000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71825750</v>
      </c>
      <c r="X39" s="59">
        <v>-71825750</v>
      </c>
      <c r="Y39" s="60">
        <v>-100</v>
      </c>
      <c r="Z39" s="61">
        <v>287303000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27079760</v>
      </c>
      <c r="E42" s="59">
        <v>27079760</v>
      </c>
      <c r="F42" s="59">
        <v>9160713</v>
      </c>
      <c r="G42" s="59">
        <v>-10434118</v>
      </c>
      <c r="H42" s="59">
        <v>-3184844</v>
      </c>
      <c r="I42" s="59">
        <v>-4458249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-4458249</v>
      </c>
      <c r="W42" s="59">
        <v>6770940</v>
      </c>
      <c r="X42" s="59">
        <v>-11229189</v>
      </c>
      <c r="Y42" s="60">
        <v>-165.84</v>
      </c>
      <c r="Z42" s="61">
        <v>27079760</v>
      </c>
    </row>
    <row r="43" spans="1:26" ht="13.5">
      <c r="A43" s="57" t="s">
        <v>59</v>
      </c>
      <c r="B43" s="18">
        <v>0</v>
      </c>
      <c r="C43" s="18">
        <v>0</v>
      </c>
      <c r="D43" s="58">
        <v>-26515000</v>
      </c>
      <c r="E43" s="59">
        <v>-26515000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-6630000</v>
      </c>
      <c r="X43" s="59">
        <v>6630000</v>
      </c>
      <c r="Y43" s="60">
        <v>-100</v>
      </c>
      <c r="Z43" s="61">
        <v>-26515000</v>
      </c>
    </row>
    <row r="44" spans="1:26" ht="13.5">
      <c r="A44" s="57" t="s">
        <v>60</v>
      </c>
      <c r="B44" s="18">
        <v>0</v>
      </c>
      <c r="C44" s="18">
        <v>0</v>
      </c>
      <c r="D44" s="58">
        <v>-564780</v>
      </c>
      <c r="E44" s="59">
        <v>-564780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-141195</v>
      </c>
      <c r="X44" s="59">
        <v>141195</v>
      </c>
      <c r="Y44" s="60">
        <v>-100</v>
      </c>
      <c r="Z44" s="61">
        <v>-564780</v>
      </c>
    </row>
    <row r="45" spans="1:26" ht="13.5">
      <c r="A45" s="69" t="s">
        <v>61</v>
      </c>
      <c r="B45" s="21">
        <v>0</v>
      </c>
      <c r="C45" s="21">
        <v>0</v>
      </c>
      <c r="D45" s="98">
        <v>10175978</v>
      </c>
      <c r="E45" s="99">
        <v>10175978</v>
      </c>
      <c r="F45" s="99">
        <v>9160713</v>
      </c>
      <c r="G45" s="99">
        <v>-1273405</v>
      </c>
      <c r="H45" s="99">
        <v>-4458249</v>
      </c>
      <c r="I45" s="99">
        <v>-4458249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-4458249</v>
      </c>
      <c r="W45" s="99">
        <v>10175743</v>
      </c>
      <c r="X45" s="99">
        <v>-14633992</v>
      </c>
      <c r="Y45" s="100">
        <v>-143.81</v>
      </c>
      <c r="Z45" s="101">
        <v>10175978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4984614</v>
      </c>
      <c r="C49" s="51">
        <v>0</v>
      </c>
      <c r="D49" s="128">
        <v>1195414</v>
      </c>
      <c r="E49" s="53">
        <v>3593257</v>
      </c>
      <c r="F49" s="53">
        <v>0</v>
      </c>
      <c r="G49" s="53">
        <v>0</v>
      </c>
      <c r="H49" s="53">
        <v>0</v>
      </c>
      <c r="I49" s="53">
        <v>1520287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18934</v>
      </c>
      <c r="W49" s="53">
        <v>-311368</v>
      </c>
      <c r="X49" s="53">
        <v>7247265</v>
      </c>
      <c r="Y49" s="53">
        <v>51517565</v>
      </c>
      <c r="Z49" s="129">
        <v>69765968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3703192</v>
      </c>
      <c r="C51" s="51">
        <v>0</v>
      </c>
      <c r="D51" s="128">
        <v>260198</v>
      </c>
      <c r="E51" s="53">
        <v>423340</v>
      </c>
      <c r="F51" s="53">
        <v>0</v>
      </c>
      <c r="G51" s="53">
        <v>0</v>
      </c>
      <c r="H51" s="53">
        <v>0</v>
      </c>
      <c r="I51" s="53">
        <v>1290835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33451</v>
      </c>
      <c r="W51" s="53">
        <v>0</v>
      </c>
      <c r="X51" s="53">
        <v>847301</v>
      </c>
      <c r="Y51" s="53">
        <v>500</v>
      </c>
      <c r="Z51" s="129">
        <v>6558817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99.99934604904632</v>
      </c>
      <c r="E58" s="7">
        <f t="shared" si="6"/>
        <v>99.99934604904632</v>
      </c>
      <c r="F58" s="7">
        <f t="shared" si="6"/>
        <v>15.730608798681049</v>
      </c>
      <c r="G58" s="7">
        <f t="shared" si="6"/>
        <v>60.435281346853934</v>
      </c>
      <c r="H58" s="7">
        <f t="shared" si="6"/>
        <v>80.73518054018565</v>
      </c>
      <c r="I58" s="7">
        <f t="shared" si="6"/>
        <v>38.804040575210045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38.804040575210045</v>
      </c>
      <c r="W58" s="7">
        <f t="shared" si="6"/>
        <v>99.99934604904632</v>
      </c>
      <c r="X58" s="7">
        <f t="shared" si="6"/>
        <v>0</v>
      </c>
      <c r="Y58" s="7">
        <f t="shared" si="6"/>
        <v>0</v>
      </c>
      <c r="Z58" s="8">
        <f t="shared" si="6"/>
        <v>99.99934604904632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99.99965687325756</v>
      </c>
      <c r="E59" s="10">
        <f t="shared" si="7"/>
        <v>99.99965687325756</v>
      </c>
      <c r="F59" s="10">
        <f t="shared" si="7"/>
        <v>1.9130006428549233</v>
      </c>
      <c r="G59" s="10">
        <f t="shared" si="7"/>
        <v>5484.791586011098</v>
      </c>
      <c r="H59" s="10">
        <f t="shared" si="7"/>
        <v>892.6839635473341</v>
      </c>
      <c r="I59" s="10">
        <f t="shared" si="7"/>
        <v>25.87138465516571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25.87138465516571</v>
      </c>
      <c r="W59" s="10">
        <f t="shared" si="7"/>
        <v>99.99965687325756</v>
      </c>
      <c r="X59" s="10">
        <f t="shared" si="7"/>
        <v>0</v>
      </c>
      <c r="Y59" s="10">
        <f t="shared" si="7"/>
        <v>0</v>
      </c>
      <c r="Z59" s="11">
        <f t="shared" si="7"/>
        <v>99.99965687325756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99.99985766137641</v>
      </c>
      <c r="E60" s="13">
        <f t="shared" si="7"/>
        <v>99.99985766137641</v>
      </c>
      <c r="F60" s="13">
        <f t="shared" si="7"/>
        <v>44.084149929328476</v>
      </c>
      <c r="G60" s="13">
        <f t="shared" si="7"/>
        <v>41.388303994872274</v>
      </c>
      <c r="H60" s="13">
        <f t="shared" si="7"/>
        <v>55.38876068620871</v>
      </c>
      <c r="I60" s="13">
        <f t="shared" si="7"/>
        <v>46.65269918071811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46.65269918071811</v>
      </c>
      <c r="W60" s="13">
        <f t="shared" si="7"/>
        <v>99.99985766137641</v>
      </c>
      <c r="X60" s="13">
        <f t="shared" si="7"/>
        <v>0</v>
      </c>
      <c r="Y60" s="13">
        <f t="shared" si="7"/>
        <v>0</v>
      </c>
      <c r="Z60" s="14">
        <f t="shared" si="7"/>
        <v>99.99985766137641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100.00070671378091</v>
      </c>
      <c r="E61" s="13">
        <f t="shared" si="7"/>
        <v>100.00070671378091</v>
      </c>
      <c r="F61" s="13">
        <f t="shared" si="7"/>
        <v>46.32370367017183</v>
      </c>
      <c r="G61" s="13">
        <f t="shared" si="7"/>
        <v>44.73161315798049</v>
      </c>
      <c r="H61" s="13">
        <f t="shared" si="7"/>
        <v>66.49426247605635</v>
      </c>
      <c r="I61" s="13">
        <f t="shared" si="7"/>
        <v>51.6214288094312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51.6214288094312</v>
      </c>
      <c r="W61" s="13">
        <f t="shared" si="7"/>
        <v>100.00070671378091</v>
      </c>
      <c r="X61" s="13">
        <f t="shared" si="7"/>
        <v>0</v>
      </c>
      <c r="Y61" s="13">
        <f t="shared" si="7"/>
        <v>0</v>
      </c>
      <c r="Z61" s="14">
        <f t="shared" si="7"/>
        <v>100.00070671378091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99.99678777483237</v>
      </c>
      <c r="E62" s="13">
        <f t="shared" si="7"/>
        <v>99.99678777483237</v>
      </c>
      <c r="F62" s="13">
        <f t="shared" si="7"/>
        <v>88.01600245333779</v>
      </c>
      <c r="G62" s="13">
        <f t="shared" si="7"/>
        <v>40.35443016387013</v>
      </c>
      <c r="H62" s="13">
        <f t="shared" si="7"/>
        <v>50.332563669573005</v>
      </c>
      <c r="I62" s="13">
        <f t="shared" si="7"/>
        <v>52.275892385321534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52.275892385321534</v>
      </c>
      <c r="W62" s="13">
        <f t="shared" si="7"/>
        <v>99.99678777483237</v>
      </c>
      <c r="X62" s="13">
        <f t="shared" si="7"/>
        <v>0</v>
      </c>
      <c r="Y62" s="13">
        <f t="shared" si="7"/>
        <v>0</v>
      </c>
      <c r="Z62" s="14">
        <f t="shared" si="7"/>
        <v>99.99678777483237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100.00178380306815</v>
      </c>
      <c r="E63" s="13">
        <f t="shared" si="7"/>
        <v>100.00178380306815</v>
      </c>
      <c r="F63" s="13">
        <f t="shared" si="7"/>
        <v>25.404001310659556</v>
      </c>
      <c r="G63" s="13">
        <f t="shared" si="7"/>
        <v>39.26506148758177</v>
      </c>
      <c r="H63" s="13">
        <f t="shared" si="7"/>
        <v>40.1043202487126</v>
      </c>
      <c r="I63" s="13">
        <f t="shared" si="7"/>
        <v>34.26608649504057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34.26608649504057</v>
      </c>
      <c r="W63" s="13">
        <f t="shared" si="7"/>
        <v>100.00178380306815</v>
      </c>
      <c r="X63" s="13">
        <f t="shared" si="7"/>
        <v>0</v>
      </c>
      <c r="Y63" s="13">
        <f t="shared" si="7"/>
        <v>0</v>
      </c>
      <c r="Z63" s="14">
        <f t="shared" si="7"/>
        <v>100.00178380306815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100.00471116096467</v>
      </c>
      <c r="E64" s="13">
        <f t="shared" si="7"/>
        <v>100.00471116096467</v>
      </c>
      <c r="F64" s="13">
        <f t="shared" si="7"/>
        <v>23.893694174528672</v>
      </c>
      <c r="G64" s="13">
        <f t="shared" si="7"/>
        <v>26.511873729094443</v>
      </c>
      <c r="H64" s="13">
        <f t="shared" si="7"/>
        <v>32.146581901946206</v>
      </c>
      <c r="I64" s="13">
        <f t="shared" si="7"/>
        <v>27.500061866477893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27.500061866477893</v>
      </c>
      <c r="W64" s="13">
        <f t="shared" si="7"/>
        <v>100.00471116096467</v>
      </c>
      <c r="X64" s="13">
        <f t="shared" si="7"/>
        <v>0</v>
      </c>
      <c r="Y64" s="13">
        <f t="shared" si="7"/>
        <v>0</v>
      </c>
      <c r="Z64" s="14">
        <f t="shared" si="7"/>
        <v>100.00471116096467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99.84596273291926</v>
      </c>
      <c r="E65" s="13">
        <f t="shared" si="7"/>
        <v>99.84596273291926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99.84596273291926</v>
      </c>
      <c r="X65" s="13">
        <f t="shared" si="7"/>
        <v>0</v>
      </c>
      <c r="Y65" s="13">
        <f t="shared" si="7"/>
        <v>0</v>
      </c>
      <c r="Z65" s="14">
        <f t="shared" si="7"/>
        <v>99.84596273291926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99.93962264150943</v>
      </c>
      <c r="E66" s="16">
        <f t="shared" si="7"/>
        <v>99.93962264150943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99.93962264150943</v>
      </c>
      <c r="X66" s="16">
        <f t="shared" si="7"/>
        <v>0</v>
      </c>
      <c r="Y66" s="16">
        <f t="shared" si="7"/>
        <v>0</v>
      </c>
      <c r="Z66" s="17">
        <f t="shared" si="7"/>
        <v>99.93962264150943</v>
      </c>
    </row>
    <row r="67" spans="1:26" ht="13.5" hidden="1">
      <c r="A67" s="40" t="s">
        <v>121</v>
      </c>
      <c r="B67" s="23"/>
      <c r="C67" s="23"/>
      <c r="D67" s="24">
        <v>66060000</v>
      </c>
      <c r="E67" s="25">
        <v>66060000</v>
      </c>
      <c r="F67" s="25">
        <v>11512180</v>
      </c>
      <c r="G67" s="25">
        <v>4579383</v>
      </c>
      <c r="H67" s="25">
        <v>3972412</v>
      </c>
      <c r="I67" s="25">
        <v>20063975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20063975</v>
      </c>
      <c r="W67" s="25">
        <v>16515000</v>
      </c>
      <c r="X67" s="25"/>
      <c r="Y67" s="24"/>
      <c r="Z67" s="26">
        <v>66060000</v>
      </c>
    </row>
    <row r="68" spans="1:26" ht="13.5" hidden="1">
      <c r="A68" s="36" t="s">
        <v>31</v>
      </c>
      <c r="B68" s="18"/>
      <c r="C68" s="18"/>
      <c r="D68" s="19">
        <v>9326000</v>
      </c>
      <c r="E68" s="20">
        <v>9326000</v>
      </c>
      <c r="F68" s="20">
        <v>7787138</v>
      </c>
      <c r="G68" s="20">
        <v>15498</v>
      </c>
      <c r="H68" s="20">
        <v>117632</v>
      </c>
      <c r="I68" s="20">
        <v>7920268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7920268</v>
      </c>
      <c r="W68" s="20">
        <v>2331500</v>
      </c>
      <c r="X68" s="20"/>
      <c r="Y68" s="19"/>
      <c r="Z68" s="22">
        <v>9326000</v>
      </c>
    </row>
    <row r="69" spans="1:26" ht="13.5" hidden="1">
      <c r="A69" s="37" t="s">
        <v>32</v>
      </c>
      <c r="B69" s="18"/>
      <c r="C69" s="18"/>
      <c r="D69" s="19">
        <v>56204000</v>
      </c>
      <c r="E69" s="20">
        <v>56204000</v>
      </c>
      <c r="F69" s="20">
        <v>3689605</v>
      </c>
      <c r="G69" s="20">
        <v>4515063</v>
      </c>
      <c r="H69" s="20">
        <v>3805606</v>
      </c>
      <c r="I69" s="20">
        <v>12010274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12010274</v>
      </c>
      <c r="W69" s="20">
        <v>14051000</v>
      </c>
      <c r="X69" s="20"/>
      <c r="Y69" s="19"/>
      <c r="Z69" s="22">
        <v>56204000</v>
      </c>
    </row>
    <row r="70" spans="1:26" ht="13.5" hidden="1">
      <c r="A70" s="38" t="s">
        <v>115</v>
      </c>
      <c r="B70" s="18"/>
      <c r="C70" s="18"/>
      <c r="D70" s="19">
        <v>32262000</v>
      </c>
      <c r="E70" s="20">
        <v>32262000</v>
      </c>
      <c r="F70" s="20">
        <v>2253246</v>
      </c>
      <c r="G70" s="20">
        <v>2608455</v>
      </c>
      <c r="H70" s="20">
        <v>2010972</v>
      </c>
      <c r="I70" s="20">
        <v>6872673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6872673</v>
      </c>
      <c r="W70" s="20">
        <v>8065500</v>
      </c>
      <c r="X70" s="20"/>
      <c r="Y70" s="19"/>
      <c r="Z70" s="22">
        <v>32262000</v>
      </c>
    </row>
    <row r="71" spans="1:26" ht="13.5" hidden="1">
      <c r="A71" s="38" t="s">
        <v>116</v>
      </c>
      <c r="B71" s="18"/>
      <c r="C71" s="18"/>
      <c r="D71" s="19">
        <v>12826000</v>
      </c>
      <c r="E71" s="20">
        <v>12826000</v>
      </c>
      <c r="F71" s="20">
        <v>358695</v>
      </c>
      <c r="G71" s="20">
        <v>938182</v>
      </c>
      <c r="H71" s="20">
        <v>841493</v>
      </c>
      <c r="I71" s="20">
        <v>2138370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2138370</v>
      </c>
      <c r="W71" s="20">
        <v>3206500</v>
      </c>
      <c r="X71" s="20"/>
      <c r="Y71" s="19"/>
      <c r="Z71" s="22">
        <v>12826000</v>
      </c>
    </row>
    <row r="72" spans="1:26" ht="13.5" hidden="1">
      <c r="A72" s="38" t="s">
        <v>117</v>
      </c>
      <c r="B72" s="18"/>
      <c r="C72" s="18"/>
      <c r="D72" s="19">
        <v>5606000</v>
      </c>
      <c r="E72" s="20">
        <v>5606000</v>
      </c>
      <c r="F72" s="20">
        <v>631743</v>
      </c>
      <c r="G72" s="20">
        <v>521894</v>
      </c>
      <c r="H72" s="20">
        <v>512077</v>
      </c>
      <c r="I72" s="20">
        <v>1665714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1665714</v>
      </c>
      <c r="W72" s="20">
        <v>1401500</v>
      </c>
      <c r="X72" s="20"/>
      <c r="Y72" s="19"/>
      <c r="Z72" s="22">
        <v>5606000</v>
      </c>
    </row>
    <row r="73" spans="1:26" ht="13.5" hidden="1">
      <c r="A73" s="38" t="s">
        <v>118</v>
      </c>
      <c r="B73" s="18"/>
      <c r="C73" s="18"/>
      <c r="D73" s="19">
        <v>5349000</v>
      </c>
      <c r="E73" s="20">
        <v>5349000</v>
      </c>
      <c r="F73" s="20">
        <v>445921</v>
      </c>
      <c r="G73" s="20">
        <v>446532</v>
      </c>
      <c r="H73" s="20">
        <v>441064</v>
      </c>
      <c r="I73" s="20">
        <v>1333517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1333517</v>
      </c>
      <c r="W73" s="20">
        <v>1337250</v>
      </c>
      <c r="X73" s="20"/>
      <c r="Y73" s="19"/>
      <c r="Z73" s="22">
        <v>5349000</v>
      </c>
    </row>
    <row r="74" spans="1:26" ht="13.5" hidden="1">
      <c r="A74" s="38" t="s">
        <v>119</v>
      </c>
      <c r="B74" s="18"/>
      <c r="C74" s="18"/>
      <c r="D74" s="19">
        <v>161000</v>
      </c>
      <c r="E74" s="20">
        <v>161000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40250</v>
      </c>
      <c r="X74" s="20"/>
      <c r="Y74" s="19"/>
      <c r="Z74" s="22">
        <v>161000</v>
      </c>
    </row>
    <row r="75" spans="1:26" ht="13.5" hidden="1">
      <c r="A75" s="39" t="s">
        <v>120</v>
      </c>
      <c r="B75" s="27"/>
      <c r="C75" s="27"/>
      <c r="D75" s="28">
        <v>530000</v>
      </c>
      <c r="E75" s="29">
        <v>530000</v>
      </c>
      <c r="F75" s="29">
        <v>35437</v>
      </c>
      <c r="G75" s="29">
        <v>48822</v>
      </c>
      <c r="H75" s="29">
        <v>49174</v>
      </c>
      <c r="I75" s="29">
        <v>133433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133433</v>
      </c>
      <c r="W75" s="29">
        <v>132500</v>
      </c>
      <c r="X75" s="29"/>
      <c r="Y75" s="28"/>
      <c r="Z75" s="30">
        <v>530000</v>
      </c>
    </row>
    <row r="76" spans="1:26" ht="13.5" hidden="1">
      <c r="A76" s="41" t="s">
        <v>122</v>
      </c>
      <c r="B76" s="31"/>
      <c r="C76" s="31"/>
      <c r="D76" s="32">
        <v>66059568</v>
      </c>
      <c r="E76" s="33">
        <v>66059568</v>
      </c>
      <c r="F76" s="33">
        <v>1810936</v>
      </c>
      <c r="G76" s="33">
        <v>2767563</v>
      </c>
      <c r="H76" s="33">
        <v>3207134</v>
      </c>
      <c r="I76" s="33">
        <v>7785633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7785633</v>
      </c>
      <c r="W76" s="33">
        <v>16514892</v>
      </c>
      <c r="X76" s="33"/>
      <c r="Y76" s="32"/>
      <c r="Z76" s="34">
        <v>66059568</v>
      </c>
    </row>
    <row r="77" spans="1:26" ht="13.5" hidden="1">
      <c r="A77" s="36" t="s">
        <v>31</v>
      </c>
      <c r="B77" s="18"/>
      <c r="C77" s="18"/>
      <c r="D77" s="19">
        <v>9325968</v>
      </c>
      <c r="E77" s="20">
        <v>9325968</v>
      </c>
      <c r="F77" s="20">
        <v>148968</v>
      </c>
      <c r="G77" s="20">
        <v>850033</v>
      </c>
      <c r="H77" s="20">
        <v>1050082</v>
      </c>
      <c r="I77" s="20">
        <v>2049083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2049083</v>
      </c>
      <c r="W77" s="20">
        <v>2331492</v>
      </c>
      <c r="X77" s="20"/>
      <c r="Y77" s="19"/>
      <c r="Z77" s="22">
        <v>9325968</v>
      </c>
    </row>
    <row r="78" spans="1:26" ht="13.5" hidden="1">
      <c r="A78" s="37" t="s">
        <v>32</v>
      </c>
      <c r="B78" s="18"/>
      <c r="C78" s="18"/>
      <c r="D78" s="19">
        <v>56203920</v>
      </c>
      <c r="E78" s="20">
        <v>56203920</v>
      </c>
      <c r="F78" s="20">
        <v>1626531</v>
      </c>
      <c r="G78" s="20">
        <v>1868708</v>
      </c>
      <c r="H78" s="20">
        <v>2107878</v>
      </c>
      <c r="I78" s="20">
        <v>5603117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5603117</v>
      </c>
      <c r="W78" s="20">
        <v>14050980</v>
      </c>
      <c r="X78" s="20"/>
      <c r="Y78" s="19"/>
      <c r="Z78" s="22">
        <v>56203920</v>
      </c>
    </row>
    <row r="79" spans="1:26" ht="13.5" hidden="1">
      <c r="A79" s="38" t="s">
        <v>115</v>
      </c>
      <c r="B79" s="18"/>
      <c r="C79" s="18"/>
      <c r="D79" s="19">
        <v>32262228</v>
      </c>
      <c r="E79" s="20">
        <v>32262228</v>
      </c>
      <c r="F79" s="20">
        <v>1043787</v>
      </c>
      <c r="G79" s="20">
        <v>1166804</v>
      </c>
      <c r="H79" s="20">
        <v>1337181</v>
      </c>
      <c r="I79" s="20">
        <v>3547772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3547772</v>
      </c>
      <c r="W79" s="20">
        <v>8065557</v>
      </c>
      <c r="X79" s="20"/>
      <c r="Y79" s="19"/>
      <c r="Z79" s="22">
        <v>32262228</v>
      </c>
    </row>
    <row r="80" spans="1:26" ht="13.5" hidden="1">
      <c r="A80" s="38" t="s">
        <v>116</v>
      </c>
      <c r="B80" s="18"/>
      <c r="C80" s="18"/>
      <c r="D80" s="19">
        <v>12825588</v>
      </c>
      <c r="E80" s="20">
        <v>12825588</v>
      </c>
      <c r="F80" s="20">
        <v>315709</v>
      </c>
      <c r="G80" s="20">
        <v>378598</v>
      </c>
      <c r="H80" s="20">
        <v>423545</v>
      </c>
      <c r="I80" s="20">
        <v>1117852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1117852</v>
      </c>
      <c r="W80" s="20">
        <v>3206397</v>
      </c>
      <c r="X80" s="20"/>
      <c r="Y80" s="19"/>
      <c r="Z80" s="22">
        <v>12825588</v>
      </c>
    </row>
    <row r="81" spans="1:26" ht="13.5" hidden="1">
      <c r="A81" s="38" t="s">
        <v>117</v>
      </c>
      <c r="B81" s="18"/>
      <c r="C81" s="18"/>
      <c r="D81" s="19">
        <v>5606100</v>
      </c>
      <c r="E81" s="20">
        <v>5606100</v>
      </c>
      <c r="F81" s="20">
        <v>160488</v>
      </c>
      <c r="G81" s="20">
        <v>204922</v>
      </c>
      <c r="H81" s="20">
        <v>205365</v>
      </c>
      <c r="I81" s="20">
        <v>570775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570775</v>
      </c>
      <c r="W81" s="20">
        <v>1401525</v>
      </c>
      <c r="X81" s="20"/>
      <c r="Y81" s="19"/>
      <c r="Z81" s="22">
        <v>5606100</v>
      </c>
    </row>
    <row r="82" spans="1:26" ht="13.5" hidden="1">
      <c r="A82" s="38" t="s">
        <v>118</v>
      </c>
      <c r="B82" s="18"/>
      <c r="C82" s="18"/>
      <c r="D82" s="19">
        <v>5349252</v>
      </c>
      <c r="E82" s="20">
        <v>5349252</v>
      </c>
      <c r="F82" s="20">
        <v>106547</v>
      </c>
      <c r="G82" s="20">
        <v>118384</v>
      </c>
      <c r="H82" s="20">
        <v>141787</v>
      </c>
      <c r="I82" s="20">
        <v>366718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366718</v>
      </c>
      <c r="W82" s="20">
        <v>1337313</v>
      </c>
      <c r="X82" s="20"/>
      <c r="Y82" s="19"/>
      <c r="Z82" s="22">
        <v>5349252</v>
      </c>
    </row>
    <row r="83" spans="1:26" ht="13.5" hidden="1">
      <c r="A83" s="38" t="s">
        <v>119</v>
      </c>
      <c r="B83" s="18"/>
      <c r="C83" s="18"/>
      <c r="D83" s="19">
        <v>160752</v>
      </c>
      <c r="E83" s="20">
        <v>160752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40188</v>
      </c>
      <c r="X83" s="20"/>
      <c r="Y83" s="19"/>
      <c r="Z83" s="22">
        <v>160752</v>
      </c>
    </row>
    <row r="84" spans="1:26" ht="13.5" hidden="1">
      <c r="A84" s="39" t="s">
        <v>120</v>
      </c>
      <c r="B84" s="27"/>
      <c r="C84" s="27"/>
      <c r="D84" s="28">
        <v>529680</v>
      </c>
      <c r="E84" s="29">
        <v>529680</v>
      </c>
      <c r="F84" s="29">
        <v>35437</v>
      </c>
      <c r="G84" s="29">
        <v>48822</v>
      </c>
      <c r="H84" s="29">
        <v>49174</v>
      </c>
      <c r="I84" s="29">
        <v>133433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133433</v>
      </c>
      <c r="W84" s="29">
        <v>132420</v>
      </c>
      <c r="X84" s="29"/>
      <c r="Y84" s="28"/>
      <c r="Z84" s="30">
        <v>529680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452863</v>
      </c>
      <c r="C7" s="18">
        <v>0</v>
      </c>
      <c r="D7" s="58">
        <v>150000</v>
      </c>
      <c r="E7" s="59">
        <v>150000</v>
      </c>
      <c r="F7" s="59">
        <v>1969</v>
      </c>
      <c r="G7" s="59">
        <v>368</v>
      </c>
      <c r="H7" s="59">
        <v>186985</v>
      </c>
      <c r="I7" s="59">
        <v>189322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189322</v>
      </c>
      <c r="W7" s="59">
        <v>37500</v>
      </c>
      <c r="X7" s="59">
        <v>151822</v>
      </c>
      <c r="Y7" s="60">
        <v>404.86</v>
      </c>
      <c r="Z7" s="61">
        <v>150000</v>
      </c>
    </row>
    <row r="8" spans="1:26" ht="13.5">
      <c r="A8" s="57" t="s">
        <v>34</v>
      </c>
      <c r="B8" s="18">
        <v>36539727</v>
      </c>
      <c r="C8" s="18">
        <v>0</v>
      </c>
      <c r="D8" s="58">
        <v>34165000</v>
      </c>
      <c r="E8" s="59">
        <v>34165000</v>
      </c>
      <c r="F8" s="59">
        <v>3024429</v>
      </c>
      <c r="G8" s="59">
        <v>2885699</v>
      </c>
      <c r="H8" s="59">
        <v>2933724</v>
      </c>
      <c r="I8" s="59">
        <v>8843852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8843852</v>
      </c>
      <c r="W8" s="59">
        <v>8541250</v>
      </c>
      <c r="X8" s="59">
        <v>302602</v>
      </c>
      <c r="Y8" s="60">
        <v>3.54</v>
      </c>
      <c r="Z8" s="61">
        <v>34165000</v>
      </c>
    </row>
    <row r="9" spans="1:26" ht="13.5">
      <c r="A9" s="57" t="s">
        <v>35</v>
      </c>
      <c r="B9" s="18">
        <v>4235274</v>
      </c>
      <c r="C9" s="18">
        <v>0</v>
      </c>
      <c r="D9" s="58">
        <v>3758000</v>
      </c>
      <c r="E9" s="59">
        <v>3758000</v>
      </c>
      <c r="F9" s="59">
        <v>213279</v>
      </c>
      <c r="G9" s="59">
        <v>2316253</v>
      </c>
      <c r="H9" s="59">
        <v>267528</v>
      </c>
      <c r="I9" s="59">
        <v>2797060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2797060</v>
      </c>
      <c r="W9" s="59">
        <v>939500</v>
      </c>
      <c r="X9" s="59">
        <v>1857560</v>
      </c>
      <c r="Y9" s="60">
        <v>197.72</v>
      </c>
      <c r="Z9" s="61">
        <v>3758000</v>
      </c>
    </row>
    <row r="10" spans="1:26" ht="25.5">
      <c r="A10" s="62" t="s">
        <v>107</v>
      </c>
      <c r="B10" s="63">
        <f>SUM(B5:B9)</f>
        <v>41227864</v>
      </c>
      <c r="C10" s="63">
        <f>SUM(C5:C9)</f>
        <v>0</v>
      </c>
      <c r="D10" s="64">
        <f aca="true" t="shared" si="0" ref="D10:Z10">SUM(D5:D9)</f>
        <v>38073000</v>
      </c>
      <c r="E10" s="65">
        <f t="shared" si="0"/>
        <v>38073000</v>
      </c>
      <c r="F10" s="65">
        <f t="shared" si="0"/>
        <v>3239677</v>
      </c>
      <c r="G10" s="65">
        <f t="shared" si="0"/>
        <v>5202320</v>
      </c>
      <c r="H10" s="65">
        <f t="shared" si="0"/>
        <v>3388237</v>
      </c>
      <c r="I10" s="65">
        <f t="shared" si="0"/>
        <v>11830234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11830234</v>
      </c>
      <c r="W10" s="65">
        <f t="shared" si="0"/>
        <v>9518250</v>
      </c>
      <c r="X10" s="65">
        <f t="shared" si="0"/>
        <v>2311984</v>
      </c>
      <c r="Y10" s="66">
        <f>+IF(W10&lt;&gt;0,(X10/W10)*100,0)</f>
        <v>24.290011294092928</v>
      </c>
      <c r="Z10" s="67">
        <f t="shared" si="0"/>
        <v>38073000</v>
      </c>
    </row>
    <row r="11" spans="1:26" ht="13.5">
      <c r="A11" s="57" t="s">
        <v>36</v>
      </c>
      <c r="B11" s="18">
        <v>21905629</v>
      </c>
      <c r="C11" s="18">
        <v>0</v>
      </c>
      <c r="D11" s="58">
        <v>23899160</v>
      </c>
      <c r="E11" s="59">
        <v>23899160</v>
      </c>
      <c r="F11" s="59">
        <v>2617482</v>
      </c>
      <c r="G11" s="59">
        <v>1894448</v>
      </c>
      <c r="H11" s="59">
        <v>1987441</v>
      </c>
      <c r="I11" s="59">
        <v>6499371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6499371</v>
      </c>
      <c r="W11" s="59">
        <v>5974790</v>
      </c>
      <c r="X11" s="59">
        <v>524581</v>
      </c>
      <c r="Y11" s="60">
        <v>8.78</v>
      </c>
      <c r="Z11" s="61">
        <v>23899160</v>
      </c>
    </row>
    <row r="12" spans="1:26" ht="13.5">
      <c r="A12" s="57" t="s">
        <v>37</v>
      </c>
      <c r="B12" s="18">
        <v>3135718</v>
      </c>
      <c r="C12" s="18">
        <v>0</v>
      </c>
      <c r="D12" s="58">
        <v>3392280</v>
      </c>
      <c r="E12" s="59">
        <v>3392280</v>
      </c>
      <c r="F12" s="59">
        <v>261450</v>
      </c>
      <c r="G12" s="59">
        <v>261450</v>
      </c>
      <c r="H12" s="59">
        <v>261450</v>
      </c>
      <c r="I12" s="59">
        <v>784350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784350</v>
      </c>
      <c r="W12" s="59">
        <v>848070</v>
      </c>
      <c r="X12" s="59">
        <v>-63720</v>
      </c>
      <c r="Y12" s="60">
        <v>-7.51</v>
      </c>
      <c r="Z12" s="61">
        <v>3392280</v>
      </c>
    </row>
    <row r="13" spans="1:26" ht="13.5">
      <c r="A13" s="57" t="s">
        <v>108</v>
      </c>
      <c r="B13" s="18">
        <v>2042430</v>
      </c>
      <c r="C13" s="18">
        <v>0</v>
      </c>
      <c r="D13" s="58">
        <v>1561858</v>
      </c>
      <c r="E13" s="59">
        <v>1561858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390465</v>
      </c>
      <c r="X13" s="59">
        <v>-390465</v>
      </c>
      <c r="Y13" s="60">
        <v>-100</v>
      </c>
      <c r="Z13" s="61">
        <v>1561858</v>
      </c>
    </row>
    <row r="14" spans="1:26" ht="13.5">
      <c r="A14" s="57" t="s">
        <v>38</v>
      </c>
      <c r="B14" s="18">
        <v>1497301</v>
      </c>
      <c r="C14" s="18">
        <v>0</v>
      </c>
      <c r="D14" s="58">
        <v>271853</v>
      </c>
      <c r="E14" s="59">
        <v>271853</v>
      </c>
      <c r="F14" s="59">
        <v>26315</v>
      </c>
      <c r="G14" s="59">
        <v>24629</v>
      </c>
      <c r="H14" s="59">
        <v>23531</v>
      </c>
      <c r="I14" s="59">
        <v>74475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74475</v>
      </c>
      <c r="W14" s="59">
        <v>67963</v>
      </c>
      <c r="X14" s="59">
        <v>6512</v>
      </c>
      <c r="Y14" s="60">
        <v>9.58</v>
      </c>
      <c r="Z14" s="61">
        <v>271853</v>
      </c>
    </row>
    <row r="15" spans="1:26" ht="13.5">
      <c r="A15" s="57" t="s">
        <v>39</v>
      </c>
      <c r="B15" s="18">
        <v>422008</v>
      </c>
      <c r="C15" s="18">
        <v>0</v>
      </c>
      <c r="D15" s="58">
        <v>350000</v>
      </c>
      <c r="E15" s="59">
        <v>350000</v>
      </c>
      <c r="F15" s="59">
        <v>17653</v>
      </c>
      <c r="G15" s="59">
        <v>288</v>
      </c>
      <c r="H15" s="59">
        <v>23831</v>
      </c>
      <c r="I15" s="59">
        <v>41772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41772</v>
      </c>
      <c r="W15" s="59">
        <v>87500</v>
      </c>
      <c r="X15" s="59">
        <v>-45728</v>
      </c>
      <c r="Y15" s="60">
        <v>-52.26</v>
      </c>
      <c r="Z15" s="61">
        <v>350000</v>
      </c>
    </row>
    <row r="16" spans="1:26" ht="13.5">
      <c r="A16" s="68" t="s">
        <v>40</v>
      </c>
      <c r="B16" s="18">
        <v>4788990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8810599</v>
      </c>
      <c r="C17" s="18">
        <v>0</v>
      </c>
      <c r="D17" s="58">
        <v>9809200</v>
      </c>
      <c r="E17" s="59">
        <v>9809200</v>
      </c>
      <c r="F17" s="59">
        <v>1214557</v>
      </c>
      <c r="G17" s="59">
        <v>745986</v>
      </c>
      <c r="H17" s="59">
        <v>603856</v>
      </c>
      <c r="I17" s="59">
        <v>2564399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2564399</v>
      </c>
      <c r="W17" s="59">
        <v>2452300</v>
      </c>
      <c r="X17" s="59">
        <v>112099</v>
      </c>
      <c r="Y17" s="60">
        <v>4.57</v>
      </c>
      <c r="Z17" s="61">
        <v>9809200</v>
      </c>
    </row>
    <row r="18" spans="1:26" ht="13.5">
      <c r="A18" s="69" t="s">
        <v>42</v>
      </c>
      <c r="B18" s="70">
        <f>SUM(B11:B17)</f>
        <v>42602675</v>
      </c>
      <c r="C18" s="70">
        <f>SUM(C11:C17)</f>
        <v>0</v>
      </c>
      <c r="D18" s="71">
        <f aca="true" t="shared" si="1" ref="D18:Z18">SUM(D11:D17)</f>
        <v>39284351</v>
      </c>
      <c r="E18" s="72">
        <f t="shared" si="1"/>
        <v>39284351</v>
      </c>
      <c r="F18" s="72">
        <f t="shared" si="1"/>
        <v>4137457</v>
      </c>
      <c r="G18" s="72">
        <f t="shared" si="1"/>
        <v>2926801</v>
      </c>
      <c r="H18" s="72">
        <f t="shared" si="1"/>
        <v>2900109</v>
      </c>
      <c r="I18" s="72">
        <f t="shared" si="1"/>
        <v>9964367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9964367</v>
      </c>
      <c r="W18" s="72">
        <f t="shared" si="1"/>
        <v>9821088</v>
      </c>
      <c r="X18" s="72">
        <f t="shared" si="1"/>
        <v>143279</v>
      </c>
      <c r="Y18" s="66">
        <f>+IF(W18&lt;&gt;0,(X18/W18)*100,0)</f>
        <v>1.458891316318518</v>
      </c>
      <c r="Z18" s="73">
        <f t="shared" si="1"/>
        <v>39284351</v>
      </c>
    </row>
    <row r="19" spans="1:26" ht="13.5">
      <c r="A19" s="69" t="s">
        <v>43</v>
      </c>
      <c r="B19" s="74">
        <f>+B10-B18</f>
        <v>-1374811</v>
      </c>
      <c r="C19" s="74">
        <f>+C10-C18</f>
        <v>0</v>
      </c>
      <c r="D19" s="75">
        <f aca="true" t="shared" si="2" ref="D19:Z19">+D10-D18</f>
        <v>-1211351</v>
      </c>
      <c r="E19" s="76">
        <f t="shared" si="2"/>
        <v>-1211351</v>
      </c>
      <c r="F19" s="76">
        <f t="shared" si="2"/>
        <v>-897780</v>
      </c>
      <c r="G19" s="76">
        <f t="shared" si="2"/>
        <v>2275519</v>
      </c>
      <c r="H19" s="76">
        <f t="shared" si="2"/>
        <v>488128</v>
      </c>
      <c r="I19" s="76">
        <f t="shared" si="2"/>
        <v>1865867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1865867</v>
      </c>
      <c r="W19" s="76">
        <f>IF(E10=E18,0,W10-W18)</f>
        <v>-302838</v>
      </c>
      <c r="X19" s="76">
        <f t="shared" si="2"/>
        <v>2168705</v>
      </c>
      <c r="Y19" s="77">
        <f>+IF(W19&lt;&gt;0,(X19/W19)*100,0)</f>
        <v>-716.1271042603636</v>
      </c>
      <c r="Z19" s="78">
        <f t="shared" si="2"/>
        <v>-1211351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-1374811</v>
      </c>
      <c r="C22" s="85">
        <f>SUM(C19:C21)</f>
        <v>0</v>
      </c>
      <c r="D22" s="86">
        <f aca="true" t="shared" si="3" ref="D22:Z22">SUM(D19:D21)</f>
        <v>-1211351</v>
      </c>
      <c r="E22" s="87">
        <f t="shared" si="3"/>
        <v>-1211351</v>
      </c>
      <c r="F22" s="87">
        <f t="shared" si="3"/>
        <v>-897780</v>
      </c>
      <c r="G22" s="87">
        <f t="shared" si="3"/>
        <v>2275519</v>
      </c>
      <c r="H22" s="87">
        <f t="shared" si="3"/>
        <v>488128</v>
      </c>
      <c r="I22" s="87">
        <f t="shared" si="3"/>
        <v>1865867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1865867</v>
      </c>
      <c r="W22" s="87">
        <f t="shared" si="3"/>
        <v>-302838</v>
      </c>
      <c r="X22" s="87">
        <f t="shared" si="3"/>
        <v>2168705</v>
      </c>
      <c r="Y22" s="88">
        <f>+IF(W22&lt;&gt;0,(X22/W22)*100,0)</f>
        <v>-716.1271042603636</v>
      </c>
      <c r="Z22" s="89">
        <f t="shared" si="3"/>
        <v>-1211351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-1374811</v>
      </c>
      <c r="C24" s="74">
        <f>SUM(C22:C23)</f>
        <v>0</v>
      </c>
      <c r="D24" s="75">
        <f aca="true" t="shared" si="4" ref="D24:Z24">SUM(D22:D23)</f>
        <v>-1211351</v>
      </c>
      <c r="E24" s="76">
        <f t="shared" si="4"/>
        <v>-1211351</v>
      </c>
      <c r="F24" s="76">
        <f t="shared" si="4"/>
        <v>-897780</v>
      </c>
      <c r="G24" s="76">
        <f t="shared" si="4"/>
        <v>2275519</v>
      </c>
      <c r="H24" s="76">
        <f t="shared" si="4"/>
        <v>488128</v>
      </c>
      <c r="I24" s="76">
        <f t="shared" si="4"/>
        <v>1865867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1865867</v>
      </c>
      <c r="W24" s="76">
        <f t="shared" si="4"/>
        <v>-302838</v>
      </c>
      <c r="X24" s="76">
        <f t="shared" si="4"/>
        <v>2168705</v>
      </c>
      <c r="Y24" s="77">
        <f>+IF(W24&lt;&gt;0,(X24/W24)*100,0)</f>
        <v>-716.1271042603636</v>
      </c>
      <c r="Z24" s="78">
        <f t="shared" si="4"/>
        <v>-1211351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225417</v>
      </c>
      <c r="C27" s="21">
        <v>0</v>
      </c>
      <c r="D27" s="98">
        <v>350000</v>
      </c>
      <c r="E27" s="99">
        <v>350000</v>
      </c>
      <c r="F27" s="99">
        <v>0</v>
      </c>
      <c r="G27" s="99">
        <v>0</v>
      </c>
      <c r="H27" s="99">
        <v>412</v>
      </c>
      <c r="I27" s="99">
        <v>412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412</v>
      </c>
      <c r="W27" s="99">
        <v>87500</v>
      </c>
      <c r="X27" s="99">
        <v>-87088</v>
      </c>
      <c r="Y27" s="100">
        <v>-99.53</v>
      </c>
      <c r="Z27" s="101">
        <v>350000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412</v>
      </c>
      <c r="I29" s="59">
        <v>412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412</v>
      </c>
      <c r="W29" s="59">
        <v>0</v>
      </c>
      <c r="X29" s="59">
        <v>412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225417</v>
      </c>
      <c r="C31" s="18">
        <v>0</v>
      </c>
      <c r="D31" s="58">
        <v>350000</v>
      </c>
      <c r="E31" s="59">
        <v>350000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87500</v>
      </c>
      <c r="X31" s="59">
        <v>-87500</v>
      </c>
      <c r="Y31" s="60">
        <v>-100</v>
      </c>
      <c r="Z31" s="61">
        <v>350000</v>
      </c>
    </row>
    <row r="32" spans="1:26" ht="13.5">
      <c r="A32" s="69" t="s">
        <v>50</v>
      </c>
      <c r="B32" s="21">
        <f>SUM(B28:B31)</f>
        <v>225417</v>
      </c>
      <c r="C32" s="21">
        <f>SUM(C28:C31)</f>
        <v>0</v>
      </c>
      <c r="D32" s="98">
        <f aca="true" t="shared" si="5" ref="D32:Z32">SUM(D28:D31)</f>
        <v>350000</v>
      </c>
      <c r="E32" s="99">
        <f t="shared" si="5"/>
        <v>350000</v>
      </c>
      <c r="F32" s="99">
        <f t="shared" si="5"/>
        <v>0</v>
      </c>
      <c r="G32" s="99">
        <f t="shared" si="5"/>
        <v>0</v>
      </c>
      <c r="H32" s="99">
        <f t="shared" si="5"/>
        <v>412</v>
      </c>
      <c r="I32" s="99">
        <f t="shared" si="5"/>
        <v>412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412</v>
      </c>
      <c r="W32" s="99">
        <f t="shared" si="5"/>
        <v>87500</v>
      </c>
      <c r="X32" s="99">
        <f t="shared" si="5"/>
        <v>-87088</v>
      </c>
      <c r="Y32" s="100">
        <f>+IF(W32&lt;&gt;0,(X32/W32)*100,0)</f>
        <v>-99.52914285714286</v>
      </c>
      <c r="Z32" s="101">
        <f t="shared" si="5"/>
        <v>350000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15845133</v>
      </c>
      <c r="C35" s="18">
        <v>0</v>
      </c>
      <c r="D35" s="58">
        <v>13898500</v>
      </c>
      <c r="E35" s="59">
        <v>13898500</v>
      </c>
      <c r="F35" s="59">
        <v>26077432</v>
      </c>
      <c r="G35" s="59">
        <v>24509006</v>
      </c>
      <c r="H35" s="59">
        <v>17357167</v>
      </c>
      <c r="I35" s="59">
        <v>17357167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17357167</v>
      </c>
      <c r="W35" s="59">
        <v>3474625</v>
      </c>
      <c r="X35" s="59">
        <v>13882542</v>
      </c>
      <c r="Y35" s="60">
        <v>399.54</v>
      </c>
      <c r="Z35" s="61">
        <v>13898500</v>
      </c>
    </row>
    <row r="36" spans="1:26" ht="13.5">
      <c r="A36" s="57" t="s">
        <v>53</v>
      </c>
      <c r="B36" s="18">
        <v>15683877</v>
      </c>
      <c r="C36" s="18">
        <v>0</v>
      </c>
      <c r="D36" s="58">
        <v>16126363</v>
      </c>
      <c r="E36" s="59">
        <v>16126363</v>
      </c>
      <c r="F36" s="59">
        <v>15674828</v>
      </c>
      <c r="G36" s="59">
        <v>15331273</v>
      </c>
      <c r="H36" s="59">
        <v>15159781</v>
      </c>
      <c r="I36" s="59">
        <v>15159781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15159781</v>
      </c>
      <c r="W36" s="59">
        <v>4031591</v>
      </c>
      <c r="X36" s="59">
        <v>11128190</v>
      </c>
      <c r="Y36" s="60">
        <v>276.02</v>
      </c>
      <c r="Z36" s="61">
        <v>16126363</v>
      </c>
    </row>
    <row r="37" spans="1:26" ht="13.5">
      <c r="A37" s="57" t="s">
        <v>54</v>
      </c>
      <c r="B37" s="18">
        <v>16015371</v>
      </c>
      <c r="C37" s="18">
        <v>0</v>
      </c>
      <c r="D37" s="58">
        <v>1839458</v>
      </c>
      <c r="E37" s="59">
        <v>1839458</v>
      </c>
      <c r="F37" s="59">
        <v>16928552</v>
      </c>
      <c r="G37" s="59">
        <v>25834664</v>
      </c>
      <c r="H37" s="59">
        <v>18869340</v>
      </c>
      <c r="I37" s="59">
        <v>18869340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18869340</v>
      </c>
      <c r="W37" s="59">
        <v>459865</v>
      </c>
      <c r="X37" s="59">
        <v>18409475</v>
      </c>
      <c r="Y37" s="60">
        <v>4003.23</v>
      </c>
      <c r="Z37" s="61">
        <v>1839458</v>
      </c>
    </row>
    <row r="38" spans="1:26" ht="13.5">
      <c r="A38" s="57" t="s">
        <v>55</v>
      </c>
      <c r="B38" s="18">
        <v>19232512</v>
      </c>
      <c r="C38" s="18">
        <v>0</v>
      </c>
      <c r="D38" s="58">
        <v>18441480</v>
      </c>
      <c r="E38" s="59">
        <v>18441480</v>
      </c>
      <c r="F38" s="59">
        <v>19515946</v>
      </c>
      <c r="G38" s="59">
        <v>19441890</v>
      </c>
      <c r="H38" s="59">
        <v>19366463</v>
      </c>
      <c r="I38" s="59">
        <v>19366463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19366463</v>
      </c>
      <c r="W38" s="59">
        <v>4610370</v>
      </c>
      <c r="X38" s="59">
        <v>14756093</v>
      </c>
      <c r="Y38" s="60">
        <v>320.06</v>
      </c>
      <c r="Z38" s="61">
        <v>18441480</v>
      </c>
    </row>
    <row r="39" spans="1:26" ht="13.5">
      <c r="A39" s="57" t="s">
        <v>56</v>
      </c>
      <c r="B39" s="18">
        <v>-3718873</v>
      </c>
      <c r="C39" s="18">
        <v>0</v>
      </c>
      <c r="D39" s="58">
        <v>9743925</v>
      </c>
      <c r="E39" s="59">
        <v>9743925</v>
      </c>
      <c r="F39" s="59">
        <v>5307762</v>
      </c>
      <c r="G39" s="59">
        <v>-5436275</v>
      </c>
      <c r="H39" s="59">
        <v>-5718855</v>
      </c>
      <c r="I39" s="59">
        <v>-5718855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-5718855</v>
      </c>
      <c r="W39" s="59">
        <v>2435981</v>
      </c>
      <c r="X39" s="59">
        <v>-8154836</v>
      </c>
      <c r="Y39" s="60">
        <v>-334.77</v>
      </c>
      <c r="Z39" s="61">
        <v>9743925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7988820</v>
      </c>
      <c r="C42" s="18">
        <v>0</v>
      </c>
      <c r="D42" s="58">
        <v>350544</v>
      </c>
      <c r="E42" s="59">
        <v>350544</v>
      </c>
      <c r="F42" s="59">
        <v>150968</v>
      </c>
      <c r="G42" s="59">
        <v>239933</v>
      </c>
      <c r="H42" s="59">
        <v>7142689</v>
      </c>
      <c r="I42" s="59">
        <v>7533590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7533590</v>
      </c>
      <c r="W42" s="59">
        <v>87636</v>
      </c>
      <c r="X42" s="59">
        <v>7445954</v>
      </c>
      <c r="Y42" s="60">
        <v>8496.46</v>
      </c>
      <c r="Z42" s="61">
        <v>350544</v>
      </c>
    </row>
    <row r="43" spans="1:26" ht="13.5">
      <c r="A43" s="57" t="s">
        <v>59</v>
      </c>
      <c r="B43" s="18">
        <v>-1439286</v>
      </c>
      <c r="C43" s="18">
        <v>0</v>
      </c>
      <c r="D43" s="58">
        <v>-350000</v>
      </c>
      <c r="E43" s="59">
        <v>-350000</v>
      </c>
      <c r="F43" s="59">
        <v>0</v>
      </c>
      <c r="G43" s="59">
        <v>0</v>
      </c>
      <c r="H43" s="59">
        <v>-7220398</v>
      </c>
      <c r="I43" s="59">
        <v>-7220398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-7220398</v>
      </c>
      <c r="W43" s="59">
        <v>-350000</v>
      </c>
      <c r="X43" s="59">
        <v>-6870398</v>
      </c>
      <c r="Y43" s="60">
        <v>1962.97</v>
      </c>
      <c r="Z43" s="61">
        <v>-350000</v>
      </c>
    </row>
    <row r="44" spans="1:26" ht="13.5">
      <c r="A44" s="57" t="s">
        <v>60</v>
      </c>
      <c r="B44" s="18">
        <v>-811585</v>
      </c>
      <c r="C44" s="18">
        <v>0</v>
      </c>
      <c r="D44" s="58">
        <v>-516924</v>
      </c>
      <c r="E44" s="59">
        <v>-516924</v>
      </c>
      <c r="F44" s="59">
        <v>-41163</v>
      </c>
      <c r="G44" s="59">
        <v>-41359</v>
      </c>
      <c r="H44" s="59">
        <v>0</v>
      </c>
      <c r="I44" s="59">
        <v>-82522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-82522</v>
      </c>
      <c r="W44" s="59">
        <v>-129231</v>
      </c>
      <c r="X44" s="59">
        <v>46709</v>
      </c>
      <c r="Y44" s="60">
        <v>-36.14</v>
      </c>
      <c r="Z44" s="61">
        <v>-516924</v>
      </c>
    </row>
    <row r="45" spans="1:26" ht="13.5">
      <c r="A45" s="69" t="s">
        <v>61</v>
      </c>
      <c r="B45" s="21">
        <v>15466105</v>
      </c>
      <c r="C45" s="21">
        <v>0</v>
      </c>
      <c r="D45" s="98">
        <v>11075842</v>
      </c>
      <c r="E45" s="99">
        <v>11075842</v>
      </c>
      <c r="F45" s="99">
        <v>165656</v>
      </c>
      <c r="G45" s="99">
        <v>364230</v>
      </c>
      <c r="H45" s="99">
        <v>286521</v>
      </c>
      <c r="I45" s="99">
        <v>286521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286521</v>
      </c>
      <c r="W45" s="99">
        <v>11200627</v>
      </c>
      <c r="X45" s="99">
        <v>-10914106</v>
      </c>
      <c r="Y45" s="100">
        <v>-97.44</v>
      </c>
      <c r="Z45" s="101">
        <v>11075842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125164</v>
      </c>
      <c r="C49" s="51">
        <v>0</v>
      </c>
      <c r="D49" s="128">
        <v>115929</v>
      </c>
      <c r="E49" s="53">
        <v>112500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4794</v>
      </c>
      <c r="Y49" s="53">
        <v>0</v>
      </c>
      <c r="Z49" s="129">
        <v>358387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150819</v>
      </c>
      <c r="C51" s="51">
        <v>0</v>
      </c>
      <c r="D51" s="128">
        <v>2272</v>
      </c>
      <c r="E51" s="53">
        <v>10964</v>
      </c>
      <c r="F51" s="53">
        <v>0</v>
      </c>
      <c r="G51" s="53">
        <v>0</v>
      </c>
      <c r="H51" s="53">
        <v>0</v>
      </c>
      <c r="I51" s="53">
        <v>13390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12875</v>
      </c>
      <c r="W51" s="53">
        <v>12461</v>
      </c>
      <c r="X51" s="53">
        <v>1568293</v>
      </c>
      <c r="Y51" s="53">
        <v>0</v>
      </c>
      <c r="Z51" s="129">
        <v>1771074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919699</v>
      </c>
      <c r="C5" s="18">
        <v>0</v>
      </c>
      <c r="D5" s="58">
        <v>975038</v>
      </c>
      <c r="E5" s="59">
        <v>975038</v>
      </c>
      <c r="F5" s="59">
        <v>933501</v>
      </c>
      <c r="G5" s="59">
        <v>-333</v>
      </c>
      <c r="H5" s="59">
        <v>19</v>
      </c>
      <c r="I5" s="59">
        <v>933187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933187</v>
      </c>
      <c r="W5" s="59">
        <v>243760</v>
      </c>
      <c r="X5" s="59">
        <v>689427</v>
      </c>
      <c r="Y5" s="60">
        <v>282.83</v>
      </c>
      <c r="Z5" s="61">
        <v>975038</v>
      </c>
    </row>
    <row r="6" spans="1:26" ht="13.5">
      <c r="A6" s="57" t="s">
        <v>32</v>
      </c>
      <c r="B6" s="18">
        <v>2910391</v>
      </c>
      <c r="C6" s="18">
        <v>0</v>
      </c>
      <c r="D6" s="58">
        <v>3467910</v>
      </c>
      <c r="E6" s="59">
        <v>3467910</v>
      </c>
      <c r="F6" s="59">
        <v>204664</v>
      </c>
      <c r="G6" s="59">
        <v>-198230</v>
      </c>
      <c r="H6" s="59">
        <v>191140</v>
      </c>
      <c r="I6" s="59">
        <v>197574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197574</v>
      </c>
      <c r="W6" s="59">
        <v>866978</v>
      </c>
      <c r="X6" s="59">
        <v>-669404</v>
      </c>
      <c r="Y6" s="60">
        <v>-77.21</v>
      </c>
      <c r="Z6" s="61">
        <v>3467910</v>
      </c>
    </row>
    <row r="7" spans="1:26" ht="13.5">
      <c r="A7" s="57" t="s">
        <v>33</v>
      </c>
      <c r="B7" s="18">
        <v>50605</v>
      </c>
      <c r="C7" s="18">
        <v>0</v>
      </c>
      <c r="D7" s="58">
        <v>140000</v>
      </c>
      <c r="E7" s="59">
        <v>140000</v>
      </c>
      <c r="F7" s="59">
        <v>16645</v>
      </c>
      <c r="G7" s="59">
        <v>-43946</v>
      </c>
      <c r="H7" s="59">
        <v>38847</v>
      </c>
      <c r="I7" s="59">
        <v>11546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11546</v>
      </c>
      <c r="W7" s="59">
        <v>35000</v>
      </c>
      <c r="X7" s="59">
        <v>-23454</v>
      </c>
      <c r="Y7" s="60">
        <v>-67.01</v>
      </c>
      <c r="Z7" s="61">
        <v>140000</v>
      </c>
    </row>
    <row r="8" spans="1:26" ht="13.5">
      <c r="A8" s="57" t="s">
        <v>34</v>
      </c>
      <c r="B8" s="18">
        <v>21700651</v>
      </c>
      <c r="C8" s="18">
        <v>0</v>
      </c>
      <c r="D8" s="58">
        <v>14952000</v>
      </c>
      <c r="E8" s="59">
        <v>14952000</v>
      </c>
      <c r="F8" s="59">
        <v>5291769</v>
      </c>
      <c r="G8" s="59">
        <v>1644175</v>
      </c>
      <c r="H8" s="59">
        <v>70196</v>
      </c>
      <c r="I8" s="59">
        <v>7006140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7006140</v>
      </c>
      <c r="W8" s="59">
        <v>3738000</v>
      </c>
      <c r="X8" s="59">
        <v>3268140</v>
      </c>
      <c r="Y8" s="60">
        <v>87.43</v>
      </c>
      <c r="Z8" s="61">
        <v>14952000</v>
      </c>
    </row>
    <row r="9" spans="1:26" ht="13.5">
      <c r="A9" s="57" t="s">
        <v>35</v>
      </c>
      <c r="B9" s="18">
        <v>14073435</v>
      </c>
      <c r="C9" s="18">
        <v>0</v>
      </c>
      <c r="D9" s="58">
        <v>830002</v>
      </c>
      <c r="E9" s="59">
        <v>830002</v>
      </c>
      <c r="F9" s="59">
        <v>235572</v>
      </c>
      <c r="G9" s="59">
        <v>-188897</v>
      </c>
      <c r="H9" s="59">
        <v>210154</v>
      </c>
      <c r="I9" s="59">
        <v>256829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256829</v>
      </c>
      <c r="W9" s="59">
        <v>207501</v>
      </c>
      <c r="X9" s="59">
        <v>49328</v>
      </c>
      <c r="Y9" s="60">
        <v>23.77</v>
      </c>
      <c r="Z9" s="61">
        <v>830002</v>
      </c>
    </row>
    <row r="10" spans="1:26" ht="25.5">
      <c r="A10" s="62" t="s">
        <v>107</v>
      </c>
      <c r="B10" s="63">
        <f>SUM(B5:B9)</f>
        <v>39654781</v>
      </c>
      <c r="C10" s="63">
        <f>SUM(C5:C9)</f>
        <v>0</v>
      </c>
      <c r="D10" s="64">
        <f aca="true" t="shared" si="0" ref="D10:Z10">SUM(D5:D9)</f>
        <v>20364950</v>
      </c>
      <c r="E10" s="65">
        <f t="shared" si="0"/>
        <v>20364950</v>
      </c>
      <c r="F10" s="65">
        <f t="shared" si="0"/>
        <v>6682151</v>
      </c>
      <c r="G10" s="65">
        <f t="shared" si="0"/>
        <v>1212769</v>
      </c>
      <c r="H10" s="65">
        <f t="shared" si="0"/>
        <v>510356</v>
      </c>
      <c r="I10" s="65">
        <f t="shared" si="0"/>
        <v>8405276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8405276</v>
      </c>
      <c r="W10" s="65">
        <f t="shared" si="0"/>
        <v>5091239</v>
      </c>
      <c r="X10" s="65">
        <f t="shared" si="0"/>
        <v>3314037</v>
      </c>
      <c r="Y10" s="66">
        <f>+IF(W10&lt;&gt;0,(X10/W10)*100,0)</f>
        <v>65.09293710234385</v>
      </c>
      <c r="Z10" s="67">
        <f t="shared" si="0"/>
        <v>20364950</v>
      </c>
    </row>
    <row r="11" spans="1:26" ht="13.5">
      <c r="A11" s="57" t="s">
        <v>36</v>
      </c>
      <c r="B11" s="18">
        <v>7150715</v>
      </c>
      <c r="C11" s="18">
        <v>0</v>
      </c>
      <c r="D11" s="58">
        <v>7520311</v>
      </c>
      <c r="E11" s="59">
        <v>7520311</v>
      </c>
      <c r="F11" s="59">
        <v>532671</v>
      </c>
      <c r="G11" s="59">
        <v>550345</v>
      </c>
      <c r="H11" s="59">
        <v>561224</v>
      </c>
      <c r="I11" s="59">
        <v>1644240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1644240</v>
      </c>
      <c r="W11" s="59">
        <v>1880078</v>
      </c>
      <c r="X11" s="59">
        <v>-235838</v>
      </c>
      <c r="Y11" s="60">
        <v>-12.54</v>
      </c>
      <c r="Z11" s="61">
        <v>7520311</v>
      </c>
    </row>
    <row r="12" spans="1:26" ht="13.5">
      <c r="A12" s="57" t="s">
        <v>37</v>
      </c>
      <c r="B12" s="18">
        <v>1645721</v>
      </c>
      <c r="C12" s="18">
        <v>0</v>
      </c>
      <c r="D12" s="58">
        <v>1645721</v>
      </c>
      <c r="E12" s="59">
        <v>1645721</v>
      </c>
      <c r="F12" s="59">
        <v>104716</v>
      </c>
      <c r="G12" s="59">
        <v>104716</v>
      </c>
      <c r="H12" s="59">
        <v>137143</v>
      </c>
      <c r="I12" s="59">
        <v>346575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346575</v>
      </c>
      <c r="W12" s="59">
        <v>411430</v>
      </c>
      <c r="X12" s="59">
        <v>-64855</v>
      </c>
      <c r="Y12" s="60">
        <v>-15.76</v>
      </c>
      <c r="Z12" s="61">
        <v>1645721</v>
      </c>
    </row>
    <row r="13" spans="1:26" ht="13.5">
      <c r="A13" s="57" t="s">
        <v>108</v>
      </c>
      <c r="B13" s="18">
        <v>9159451</v>
      </c>
      <c r="C13" s="18">
        <v>0</v>
      </c>
      <c r="D13" s="58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60">
        <v>0</v>
      </c>
      <c r="Z13" s="61">
        <v>0</v>
      </c>
    </row>
    <row r="14" spans="1:26" ht="13.5">
      <c r="A14" s="57" t="s">
        <v>38</v>
      </c>
      <c r="B14" s="18">
        <v>53164</v>
      </c>
      <c r="C14" s="18">
        <v>0</v>
      </c>
      <c r="D14" s="58">
        <v>30000</v>
      </c>
      <c r="E14" s="59">
        <v>30000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7500</v>
      </c>
      <c r="X14" s="59">
        <v>-7500</v>
      </c>
      <c r="Y14" s="60">
        <v>-100</v>
      </c>
      <c r="Z14" s="61">
        <v>30000</v>
      </c>
    </row>
    <row r="15" spans="1:26" ht="13.5">
      <c r="A15" s="57" t="s">
        <v>39</v>
      </c>
      <c r="B15" s="18">
        <v>0</v>
      </c>
      <c r="C15" s="18">
        <v>0</v>
      </c>
      <c r="D15" s="58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60">
        <v>0</v>
      </c>
      <c r="Z15" s="61">
        <v>0</v>
      </c>
    </row>
    <row r="16" spans="1:26" ht="13.5">
      <c r="A16" s="68" t="s">
        <v>40</v>
      </c>
      <c r="B16" s="18">
        <v>873818</v>
      </c>
      <c r="C16" s="18">
        <v>0</v>
      </c>
      <c r="D16" s="58">
        <v>1398271</v>
      </c>
      <c r="E16" s="59">
        <v>1398271</v>
      </c>
      <c r="F16" s="59">
        <v>144185</v>
      </c>
      <c r="G16" s="59">
        <v>78415</v>
      </c>
      <c r="H16" s="59">
        <v>97567</v>
      </c>
      <c r="I16" s="59">
        <v>320167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320167</v>
      </c>
      <c r="W16" s="59">
        <v>349568</v>
      </c>
      <c r="X16" s="59">
        <v>-29401</v>
      </c>
      <c r="Y16" s="60">
        <v>-8.41</v>
      </c>
      <c r="Z16" s="61">
        <v>1398271</v>
      </c>
    </row>
    <row r="17" spans="1:26" ht="13.5">
      <c r="A17" s="57" t="s">
        <v>41</v>
      </c>
      <c r="B17" s="18">
        <v>13443619</v>
      </c>
      <c r="C17" s="18">
        <v>0</v>
      </c>
      <c r="D17" s="58">
        <v>9770647</v>
      </c>
      <c r="E17" s="59">
        <v>9770647</v>
      </c>
      <c r="F17" s="59">
        <v>282791</v>
      </c>
      <c r="G17" s="59">
        <v>192640</v>
      </c>
      <c r="H17" s="59">
        <v>211113</v>
      </c>
      <c r="I17" s="59">
        <v>686544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686544</v>
      </c>
      <c r="W17" s="59">
        <v>2442662</v>
      </c>
      <c r="X17" s="59">
        <v>-1756118</v>
      </c>
      <c r="Y17" s="60">
        <v>-71.89</v>
      </c>
      <c r="Z17" s="61">
        <v>9770647</v>
      </c>
    </row>
    <row r="18" spans="1:26" ht="13.5">
      <c r="A18" s="69" t="s">
        <v>42</v>
      </c>
      <c r="B18" s="70">
        <f>SUM(B11:B17)</f>
        <v>32326488</v>
      </c>
      <c r="C18" s="70">
        <f>SUM(C11:C17)</f>
        <v>0</v>
      </c>
      <c r="D18" s="71">
        <f aca="true" t="shared" si="1" ref="D18:Z18">SUM(D11:D17)</f>
        <v>20364950</v>
      </c>
      <c r="E18" s="72">
        <f t="shared" si="1"/>
        <v>20364950</v>
      </c>
      <c r="F18" s="72">
        <f t="shared" si="1"/>
        <v>1064363</v>
      </c>
      <c r="G18" s="72">
        <f t="shared" si="1"/>
        <v>926116</v>
      </c>
      <c r="H18" s="72">
        <f t="shared" si="1"/>
        <v>1007047</v>
      </c>
      <c r="I18" s="72">
        <f t="shared" si="1"/>
        <v>2997526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2997526</v>
      </c>
      <c r="W18" s="72">
        <f t="shared" si="1"/>
        <v>5091238</v>
      </c>
      <c r="X18" s="72">
        <f t="shared" si="1"/>
        <v>-2093712</v>
      </c>
      <c r="Y18" s="66">
        <f>+IF(W18&lt;&gt;0,(X18/W18)*100,0)</f>
        <v>-41.12382882120223</v>
      </c>
      <c r="Z18" s="73">
        <f t="shared" si="1"/>
        <v>20364950</v>
      </c>
    </row>
    <row r="19" spans="1:26" ht="13.5">
      <c r="A19" s="69" t="s">
        <v>43</v>
      </c>
      <c r="B19" s="74">
        <f>+B10-B18</f>
        <v>7328293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5617788</v>
      </c>
      <c r="G19" s="76">
        <f t="shared" si="2"/>
        <v>286653</v>
      </c>
      <c r="H19" s="76">
        <f t="shared" si="2"/>
        <v>-496691</v>
      </c>
      <c r="I19" s="76">
        <f t="shared" si="2"/>
        <v>5407750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5407750</v>
      </c>
      <c r="W19" s="76">
        <f>IF(E10=E18,0,W10-W18)</f>
        <v>0</v>
      </c>
      <c r="X19" s="76">
        <f t="shared" si="2"/>
        <v>5407749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4947713</v>
      </c>
      <c r="C20" s="18">
        <v>0</v>
      </c>
      <c r="D20" s="58">
        <v>13116000</v>
      </c>
      <c r="E20" s="59">
        <v>13116000</v>
      </c>
      <c r="F20" s="59">
        <v>1305573</v>
      </c>
      <c r="G20" s="59">
        <v>-839303</v>
      </c>
      <c r="H20" s="59">
        <v>1237350</v>
      </c>
      <c r="I20" s="59">
        <v>1703620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1703620</v>
      </c>
      <c r="W20" s="59">
        <v>3279000</v>
      </c>
      <c r="X20" s="59">
        <v>-1575380</v>
      </c>
      <c r="Y20" s="60">
        <v>-48.04</v>
      </c>
      <c r="Z20" s="61">
        <v>13116000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12276006</v>
      </c>
      <c r="C22" s="85">
        <f>SUM(C19:C21)</f>
        <v>0</v>
      </c>
      <c r="D22" s="86">
        <f aca="true" t="shared" si="3" ref="D22:Z22">SUM(D19:D21)</f>
        <v>13116000</v>
      </c>
      <c r="E22" s="87">
        <f t="shared" si="3"/>
        <v>13116000</v>
      </c>
      <c r="F22" s="87">
        <f t="shared" si="3"/>
        <v>6923361</v>
      </c>
      <c r="G22" s="87">
        <f t="shared" si="3"/>
        <v>-552650</v>
      </c>
      <c r="H22" s="87">
        <f t="shared" si="3"/>
        <v>740659</v>
      </c>
      <c r="I22" s="87">
        <f t="shared" si="3"/>
        <v>7111370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7111370</v>
      </c>
      <c r="W22" s="87">
        <f t="shared" si="3"/>
        <v>3279000</v>
      </c>
      <c r="X22" s="87">
        <f t="shared" si="3"/>
        <v>3832369</v>
      </c>
      <c r="Y22" s="88">
        <f>+IF(W22&lt;&gt;0,(X22/W22)*100,0)</f>
        <v>116.87615126562976</v>
      </c>
      <c r="Z22" s="89">
        <f t="shared" si="3"/>
        <v>13116000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12276006</v>
      </c>
      <c r="C24" s="74">
        <f>SUM(C22:C23)</f>
        <v>0</v>
      </c>
      <c r="D24" s="75">
        <f aca="true" t="shared" si="4" ref="D24:Z24">SUM(D22:D23)</f>
        <v>13116000</v>
      </c>
      <c r="E24" s="76">
        <f t="shared" si="4"/>
        <v>13116000</v>
      </c>
      <c r="F24" s="76">
        <f t="shared" si="4"/>
        <v>6923361</v>
      </c>
      <c r="G24" s="76">
        <f t="shared" si="4"/>
        <v>-552650</v>
      </c>
      <c r="H24" s="76">
        <f t="shared" si="4"/>
        <v>740659</v>
      </c>
      <c r="I24" s="76">
        <f t="shared" si="4"/>
        <v>7111370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7111370</v>
      </c>
      <c r="W24" s="76">
        <f t="shared" si="4"/>
        <v>3279000</v>
      </c>
      <c r="X24" s="76">
        <f t="shared" si="4"/>
        <v>3832369</v>
      </c>
      <c r="Y24" s="77">
        <f>+IF(W24&lt;&gt;0,(X24/W24)*100,0)</f>
        <v>116.87615126562976</v>
      </c>
      <c r="Z24" s="78">
        <f t="shared" si="4"/>
        <v>13116000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13116000</v>
      </c>
      <c r="E27" s="99">
        <v>13116000</v>
      </c>
      <c r="F27" s="99">
        <v>1488354</v>
      </c>
      <c r="G27" s="99">
        <v>956806</v>
      </c>
      <c r="H27" s="99">
        <v>1410579</v>
      </c>
      <c r="I27" s="99">
        <v>3855739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3855739</v>
      </c>
      <c r="W27" s="99">
        <v>3279000</v>
      </c>
      <c r="X27" s="99">
        <v>576739</v>
      </c>
      <c r="Y27" s="100">
        <v>17.59</v>
      </c>
      <c r="Z27" s="101">
        <v>13116000</v>
      </c>
    </row>
    <row r="28" spans="1:26" ht="13.5">
      <c r="A28" s="102" t="s">
        <v>44</v>
      </c>
      <c r="B28" s="18">
        <v>0</v>
      </c>
      <c r="C28" s="18">
        <v>0</v>
      </c>
      <c r="D28" s="58">
        <v>13116000</v>
      </c>
      <c r="E28" s="59">
        <v>13116000</v>
      </c>
      <c r="F28" s="59">
        <v>1488354</v>
      </c>
      <c r="G28" s="59">
        <v>956806</v>
      </c>
      <c r="H28" s="59">
        <v>1410579</v>
      </c>
      <c r="I28" s="59">
        <v>3855739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3855739</v>
      </c>
      <c r="W28" s="59">
        <v>3279000</v>
      </c>
      <c r="X28" s="59">
        <v>576739</v>
      </c>
      <c r="Y28" s="60">
        <v>17.59</v>
      </c>
      <c r="Z28" s="61">
        <v>13116000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13116000</v>
      </c>
      <c r="E32" s="99">
        <f t="shared" si="5"/>
        <v>13116000</v>
      </c>
      <c r="F32" s="99">
        <f t="shared" si="5"/>
        <v>1488354</v>
      </c>
      <c r="G32" s="99">
        <f t="shared" si="5"/>
        <v>956806</v>
      </c>
      <c r="H32" s="99">
        <f t="shared" si="5"/>
        <v>1410579</v>
      </c>
      <c r="I32" s="99">
        <f t="shared" si="5"/>
        <v>3855739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3855739</v>
      </c>
      <c r="W32" s="99">
        <f t="shared" si="5"/>
        <v>3279000</v>
      </c>
      <c r="X32" s="99">
        <f t="shared" si="5"/>
        <v>576739</v>
      </c>
      <c r="Y32" s="100">
        <f>+IF(W32&lt;&gt;0,(X32/W32)*100,0)</f>
        <v>17.58886855748704</v>
      </c>
      <c r="Z32" s="101">
        <f t="shared" si="5"/>
        <v>13116000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13574948</v>
      </c>
      <c r="C35" s="18">
        <v>0</v>
      </c>
      <c r="D35" s="58">
        <v>73000</v>
      </c>
      <c r="E35" s="59">
        <v>73000</v>
      </c>
      <c r="F35" s="59">
        <v>13498099</v>
      </c>
      <c r="G35" s="59">
        <v>-69698</v>
      </c>
      <c r="H35" s="59">
        <v>-2096002</v>
      </c>
      <c r="I35" s="59">
        <v>-2096002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-2096002</v>
      </c>
      <c r="W35" s="59">
        <v>18250</v>
      </c>
      <c r="X35" s="59">
        <v>-2114252</v>
      </c>
      <c r="Y35" s="60">
        <v>-11584.94</v>
      </c>
      <c r="Z35" s="61">
        <v>73000</v>
      </c>
    </row>
    <row r="36" spans="1:26" ht="13.5">
      <c r="A36" s="57" t="s">
        <v>53</v>
      </c>
      <c r="B36" s="18">
        <v>366734259</v>
      </c>
      <c r="C36" s="18">
        <v>0</v>
      </c>
      <c r="D36" s="58">
        <v>316870000</v>
      </c>
      <c r="E36" s="59">
        <v>316870000</v>
      </c>
      <c r="F36" s="59">
        <v>1305573</v>
      </c>
      <c r="G36" s="59">
        <v>839303</v>
      </c>
      <c r="H36" s="59">
        <v>1237350</v>
      </c>
      <c r="I36" s="59">
        <v>1237350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1237350</v>
      </c>
      <c r="W36" s="59">
        <v>79217500</v>
      </c>
      <c r="X36" s="59">
        <v>-77980150</v>
      </c>
      <c r="Y36" s="60">
        <v>-98.44</v>
      </c>
      <c r="Z36" s="61">
        <v>316870000</v>
      </c>
    </row>
    <row r="37" spans="1:26" ht="13.5">
      <c r="A37" s="57" t="s">
        <v>54</v>
      </c>
      <c r="B37" s="18">
        <v>23710040</v>
      </c>
      <c r="C37" s="18">
        <v>0</v>
      </c>
      <c r="D37" s="58">
        <v>14324000</v>
      </c>
      <c r="E37" s="59">
        <v>14324000</v>
      </c>
      <c r="F37" s="59">
        <v>7900386</v>
      </c>
      <c r="G37" s="59">
        <v>2067346</v>
      </c>
      <c r="H37" s="59">
        <v>-1599314</v>
      </c>
      <c r="I37" s="59">
        <v>-1599314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-1599314</v>
      </c>
      <c r="W37" s="59">
        <v>3581000</v>
      </c>
      <c r="X37" s="59">
        <v>-5180314</v>
      </c>
      <c r="Y37" s="60">
        <v>-144.66</v>
      </c>
      <c r="Z37" s="61">
        <v>14324000</v>
      </c>
    </row>
    <row r="38" spans="1:26" ht="13.5">
      <c r="A38" s="57" t="s">
        <v>55</v>
      </c>
      <c r="B38" s="18">
        <v>16076748</v>
      </c>
      <c r="C38" s="18">
        <v>0</v>
      </c>
      <c r="D38" s="58">
        <v>39002000</v>
      </c>
      <c r="E38" s="59">
        <v>39002000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9750500</v>
      </c>
      <c r="X38" s="59">
        <v>-9750500</v>
      </c>
      <c r="Y38" s="60">
        <v>-100</v>
      </c>
      <c r="Z38" s="61">
        <v>39002000</v>
      </c>
    </row>
    <row r="39" spans="1:26" ht="13.5">
      <c r="A39" s="57" t="s">
        <v>56</v>
      </c>
      <c r="B39" s="18">
        <v>340522419</v>
      </c>
      <c r="C39" s="18">
        <v>0</v>
      </c>
      <c r="D39" s="58">
        <v>263617000</v>
      </c>
      <c r="E39" s="59">
        <v>263617000</v>
      </c>
      <c r="F39" s="59">
        <v>6903286</v>
      </c>
      <c r="G39" s="59">
        <v>-1297740</v>
      </c>
      <c r="H39" s="59">
        <v>740662</v>
      </c>
      <c r="I39" s="59">
        <v>740662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740662</v>
      </c>
      <c r="W39" s="59">
        <v>65904250</v>
      </c>
      <c r="X39" s="59">
        <v>-65163588</v>
      </c>
      <c r="Y39" s="60">
        <v>-98.88</v>
      </c>
      <c r="Z39" s="61">
        <v>263617000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12192154</v>
      </c>
      <c r="C42" s="18">
        <v>0</v>
      </c>
      <c r="D42" s="58">
        <v>13349122</v>
      </c>
      <c r="E42" s="59">
        <v>13349122</v>
      </c>
      <c r="F42" s="59">
        <v>9232101</v>
      </c>
      <c r="G42" s="59">
        <v>720027</v>
      </c>
      <c r="H42" s="59">
        <v>-815344</v>
      </c>
      <c r="I42" s="59">
        <v>9136784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9136784</v>
      </c>
      <c r="W42" s="59">
        <v>4081114</v>
      </c>
      <c r="X42" s="59">
        <v>5055670</v>
      </c>
      <c r="Y42" s="60">
        <v>123.88</v>
      </c>
      <c r="Z42" s="61">
        <v>13349122</v>
      </c>
    </row>
    <row r="43" spans="1:26" ht="13.5">
      <c r="A43" s="57" t="s">
        <v>59</v>
      </c>
      <c r="B43" s="18">
        <v>-5563040</v>
      </c>
      <c r="C43" s="18">
        <v>0</v>
      </c>
      <c r="D43" s="58">
        <v>-13116000</v>
      </c>
      <c r="E43" s="59">
        <v>-13116000</v>
      </c>
      <c r="F43" s="59">
        <v>-13971054</v>
      </c>
      <c r="G43" s="59">
        <v>-786806</v>
      </c>
      <c r="H43" s="59">
        <v>1479421</v>
      </c>
      <c r="I43" s="59">
        <v>-13278439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-13278439</v>
      </c>
      <c r="W43" s="59">
        <v>-3279000</v>
      </c>
      <c r="X43" s="59">
        <v>-9999439</v>
      </c>
      <c r="Y43" s="60">
        <v>304.95</v>
      </c>
      <c r="Z43" s="61">
        <v>-13116000</v>
      </c>
    </row>
    <row r="44" spans="1:26" ht="13.5">
      <c r="A44" s="57" t="s">
        <v>60</v>
      </c>
      <c r="B44" s="18">
        <v>-23</v>
      </c>
      <c r="C44" s="18">
        <v>0</v>
      </c>
      <c r="D44" s="58">
        <v>-160001</v>
      </c>
      <c r="E44" s="59">
        <v>-160001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-106667</v>
      </c>
      <c r="X44" s="59">
        <v>106667</v>
      </c>
      <c r="Y44" s="60">
        <v>-100</v>
      </c>
      <c r="Z44" s="61">
        <v>-160001</v>
      </c>
    </row>
    <row r="45" spans="1:26" ht="13.5">
      <c r="A45" s="69" t="s">
        <v>61</v>
      </c>
      <c r="B45" s="21">
        <v>4930892</v>
      </c>
      <c r="C45" s="21">
        <v>0</v>
      </c>
      <c r="D45" s="98">
        <v>73121</v>
      </c>
      <c r="E45" s="99">
        <v>73121</v>
      </c>
      <c r="F45" s="99">
        <v>173346</v>
      </c>
      <c r="G45" s="99">
        <v>106567</v>
      </c>
      <c r="H45" s="99">
        <v>770644</v>
      </c>
      <c r="I45" s="99">
        <v>770644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770644</v>
      </c>
      <c r="W45" s="99">
        <v>695447</v>
      </c>
      <c r="X45" s="99">
        <v>75197</v>
      </c>
      <c r="Y45" s="100">
        <v>10.81</v>
      </c>
      <c r="Z45" s="101">
        <v>73121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1441288</v>
      </c>
      <c r="C51" s="51">
        <v>0</v>
      </c>
      <c r="D51" s="128">
        <v>339206</v>
      </c>
      <c r="E51" s="53">
        <v>251142</v>
      </c>
      <c r="F51" s="53">
        <v>0</v>
      </c>
      <c r="G51" s="53">
        <v>0</v>
      </c>
      <c r="H51" s="53">
        <v>0</v>
      </c>
      <c r="I51" s="53">
        <v>989187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145222</v>
      </c>
      <c r="W51" s="53">
        <v>140130</v>
      </c>
      <c r="X51" s="53">
        <v>0</v>
      </c>
      <c r="Y51" s="53">
        <v>4596011</v>
      </c>
      <c r="Z51" s="129">
        <v>7902186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39.81577456404419</v>
      </c>
      <c r="C58" s="5">
        <f>IF(C67=0,0,+(C76/C67)*100)</f>
        <v>0</v>
      </c>
      <c r="D58" s="6">
        <f aca="true" t="shared" si="6" ref="D58:Z58">IF(D67=0,0,+(D76/D67)*100)</f>
        <v>29.1900782993634</v>
      </c>
      <c r="E58" s="7">
        <f t="shared" si="6"/>
        <v>29.1900782993634</v>
      </c>
      <c r="F58" s="7">
        <f t="shared" si="6"/>
        <v>8.448511419697494</v>
      </c>
      <c r="G58" s="7">
        <f t="shared" si="6"/>
        <v>-29.311100255334576</v>
      </c>
      <c r="H58" s="7">
        <f t="shared" si="6"/>
        <v>24.198180572193827</v>
      </c>
      <c r="I58" s="7">
        <f t="shared" si="6"/>
        <v>17.74168016052906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17.74168016052906</v>
      </c>
      <c r="W58" s="7">
        <f t="shared" si="6"/>
        <v>29.190052019468137</v>
      </c>
      <c r="X58" s="7">
        <f t="shared" si="6"/>
        <v>0</v>
      </c>
      <c r="Y58" s="7">
        <f t="shared" si="6"/>
        <v>0</v>
      </c>
      <c r="Z58" s="8">
        <f t="shared" si="6"/>
        <v>29.1900782993634</v>
      </c>
    </row>
    <row r="59" spans="1:26" ht="13.5">
      <c r="A59" s="36" t="s">
        <v>31</v>
      </c>
      <c r="B59" s="9">
        <f aca="true" t="shared" si="7" ref="B59:Z66">IF(B68=0,0,+(B77/B68)*100)</f>
        <v>49.01560184364667</v>
      </c>
      <c r="C59" s="9">
        <f t="shared" si="7"/>
        <v>0</v>
      </c>
      <c r="D59" s="2">
        <f t="shared" si="7"/>
        <v>46.369885071145944</v>
      </c>
      <c r="E59" s="10">
        <f t="shared" si="7"/>
        <v>46.369885071145944</v>
      </c>
      <c r="F59" s="10">
        <f t="shared" si="7"/>
        <v>0.6397422177373135</v>
      </c>
      <c r="G59" s="10">
        <f t="shared" si="7"/>
        <v>-2308.108108108108</v>
      </c>
      <c r="H59" s="10">
        <f t="shared" si="7"/>
        <v>46900</v>
      </c>
      <c r="I59" s="10">
        <f t="shared" si="7"/>
        <v>2.418486326963406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2.418486326963406</v>
      </c>
      <c r="W59" s="10">
        <f t="shared" si="7"/>
        <v>46.36978995733509</v>
      </c>
      <c r="X59" s="10">
        <f t="shared" si="7"/>
        <v>0</v>
      </c>
      <c r="Y59" s="10">
        <f t="shared" si="7"/>
        <v>0</v>
      </c>
      <c r="Z59" s="11">
        <f t="shared" si="7"/>
        <v>46.369885071145944</v>
      </c>
    </row>
    <row r="60" spans="1:26" ht="13.5">
      <c r="A60" s="37" t="s">
        <v>32</v>
      </c>
      <c r="B60" s="12">
        <f t="shared" si="7"/>
        <v>36.908580324774235</v>
      </c>
      <c r="C60" s="12">
        <f t="shared" si="7"/>
        <v>0</v>
      </c>
      <c r="D60" s="3">
        <f t="shared" si="7"/>
        <v>24.35980172495826</v>
      </c>
      <c r="E60" s="13">
        <f t="shared" si="7"/>
        <v>24.35980172495826</v>
      </c>
      <c r="F60" s="13">
        <f t="shared" si="7"/>
        <v>44.065394988859794</v>
      </c>
      <c r="G60" s="13">
        <f t="shared" si="7"/>
        <v>-25.483024769207486</v>
      </c>
      <c r="H60" s="13">
        <f t="shared" si="7"/>
        <v>19.538558124934603</v>
      </c>
      <c r="I60" s="13">
        <f t="shared" si="7"/>
        <v>90.11661453430108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90.11661453430108</v>
      </c>
      <c r="W60" s="13">
        <f t="shared" si="7"/>
        <v>24.359787676273214</v>
      </c>
      <c r="X60" s="13">
        <f t="shared" si="7"/>
        <v>0</v>
      </c>
      <c r="Y60" s="13">
        <f t="shared" si="7"/>
        <v>0</v>
      </c>
      <c r="Z60" s="14">
        <f t="shared" si="7"/>
        <v>24.35980172495826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36.90855944048003</v>
      </c>
      <c r="C62" s="12">
        <f t="shared" si="7"/>
        <v>0</v>
      </c>
      <c r="D62" s="3">
        <f t="shared" si="7"/>
        <v>32.656748255934176</v>
      </c>
      <c r="E62" s="13">
        <f t="shared" si="7"/>
        <v>32.656748255934176</v>
      </c>
      <c r="F62" s="13">
        <f t="shared" si="7"/>
        <v>13.836136733586542</v>
      </c>
      <c r="G62" s="13">
        <f t="shared" si="7"/>
        <v>-36.661843363220584</v>
      </c>
      <c r="H62" s="13">
        <f t="shared" si="7"/>
        <v>16.041462430079005</v>
      </c>
      <c r="I62" s="13">
        <f t="shared" si="7"/>
        <v>68.0654765878473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68.0654765878473</v>
      </c>
      <c r="W62" s="13">
        <f t="shared" si="7"/>
        <v>32.65669748220566</v>
      </c>
      <c r="X62" s="13">
        <f t="shared" si="7"/>
        <v>0</v>
      </c>
      <c r="Y62" s="13">
        <f t="shared" si="7"/>
        <v>0</v>
      </c>
      <c r="Z62" s="14">
        <f t="shared" si="7"/>
        <v>32.656748255934176</v>
      </c>
    </row>
    <row r="63" spans="1:26" ht="13.5">
      <c r="A63" s="38" t="s">
        <v>117</v>
      </c>
      <c r="B63" s="12">
        <f t="shared" si="7"/>
        <v>47.9064260787097</v>
      </c>
      <c r="C63" s="12">
        <f t="shared" si="7"/>
        <v>0</v>
      </c>
      <c r="D63" s="3">
        <f t="shared" si="7"/>
        <v>23.63798588011141</v>
      </c>
      <c r="E63" s="13">
        <f t="shared" si="7"/>
        <v>23.63798588011141</v>
      </c>
      <c r="F63" s="13">
        <f t="shared" si="7"/>
        <v>28.596515550626183</v>
      </c>
      <c r="G63" s="13">
        <f t="shared" si="7"/>
        <v>-23.798286806522405</v>
      </c>
      <c r="H63" s="13">
        <f t="shared" si="7"/>
        <v>23.582227351413735</v>
      </c>
      <c r="I63" s="13">
        <f t="shared" si="7"/>
        <v>73.88866277755166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73.88866277755166</v>
      </c>
      <c r="W63" s="13">
        <f t="shared" si="7"/>
        <v>23.63800657749572</v>
      </c>
      <c r="X63" s="13">
        <f t="shared" si="7"/>
        <v>0</v>
      </c>
      <c r="Y63" s="13">
        <f t="shared" si="7"/>
        <v>0</v>
      </c>
      <c r="Z63" s="14">
        <f t="shared" si="7"/>
        <v>23.63798588011141</v>
      </c>
    </row>
    <row r="64" spans="1:26" ht="13.5">
      <c r="A64" s="38" t="s">
        <v>118</v>
      </c>
      <c r="B64" s="12">
        <f t="shared" si="7"/>
        <v>28.435529177367947</v>
      </c>
      <c r="C64" s="12">
        <f t="shared" si="7"/>
        <v>0</v>
      </c>
      <c r="D64" s="3">
        <f t="shared" si="7"/>
        <v>14.885263754351975</v>
      </c>
      <c r="E64" s="13">
        <f t="shared" si="7"/>
        <v>14.885263754351975</v>
      </c>
      <c r="F64" s="13">
        <f t="shared" si="7"/>
        <v>12.069954493887906</v>
      </c>
      <c r="G64" s="13">
        <f t="shared" si="7"/>
        <v>-15.028489120597571</v>
      </c>
      <c r="H64" s="13">
        <f t="shared" si="7"/>
        <v>8.689500452511759</v>
      </c>
      <c r="I64" s="13">
        <f t="shared" si="7"/>
        <v>35.787944066997234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35.787944066997234</v>
      </c>
      <c r="W64" s="13">
        <f t="shared" si="7"/>
        <v>14.885249434328196</v>
      </c>
      <c r="X64" s="13">
        <f t="shared" si="7"/>
        <v>0</v>
      </c>
      <c r="Y64" s="13">
        <f t="shared" si="7"/>
        <v>0</v>
      </c>
      <c r="Z64" s="14">
        <f t="shared" si="7"/>
        <v>14.885263754351975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3830090</v>
      </c>
      <c r="C67" s="23"/>
      <c r="D67" s="24">
        <v>4442948</v>
      </c>
      <c r="E67" s="25">
        <v>4442948</v>
      </c>
      <c r="F67" s="25">
        <v>1138165</v>
      </c>
      <c r="G67" s="25">
        <v>-198563</v>
      </c>
      <c r="H67" s="25">
        <v>191159</v>
      </c>
      <c r="I67" s="25">
        <v>1130761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1130761</v>
      </c>
      <c r="W67" s="25">
        <v>1110738</v>
      </c>
      <c r="X67" s="25"/>
      <c r="Y67" s="24"/>
      <c r="Z67" s="26">
        <v>4442948</v>
      </c>
    </row>
    <row r="68" spans="1:26" ht="13.5" hidden="1">
      <c r="A68" s="36" t="s">
        <v>31</v>
      </c>
      <c r="B68" s="18">
        <v>919699</v>
      </c>
      <c r="C68" s="18"/>
      <c r="D68" s="19">
        <v>975038</v>
      </c>
      <c r="E68" s="20">
        <v>975038</v>
      </c>
      <c r="F68" s="20">
        <v>933501</v>
      </c>
      <c r="G68" s="20">
        <v>-333</v>
      </c>
      <c r="H68" s="20">
        <v>19</v>
      </c>
      <c r="I68" s="20">
        <v>933187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933187</v>
      </c>
      <c r="W68" s="20">
        <v>243760</v>
      </c>
      <c r="X68" s="20"/>
      <c r="Y68" s="19"/>
      <c r="Z68" s="22">
        <v>975038</v>
      </c>
    </row>
    <row r="69" spans="1:26" ht="13.5" hidden="1">
      <c r="A69" s="37" t="s">
        <v>32</v>
      </c>
      <c r="B69" s="18">
        <v>2910391</v>
      </c>
      <c r="C69" s="18"/>
      <c r="D69" s="19">
        <v>3467910</v>
      </c>
      <c r="E69" s="20">
        <v>3467910</v>
      </c>
      <c r="F69" s="20">
        <v>204664</v>
      </c>
      <c r="G69" s="20">
        <v>-198230</v>
      </c>
      <c r="H69" s="20">
        <v>191140</v>
      </c>
      <c r="I69" s="20">
        <v>197574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197574</v>
      </c>
      <c r="W69" s="20">
        <v>866978</v>
      </c>
      <c r="X69" s="20"/>
      <c r="Y69" s="19"/>
      <c r="Z69" s="22">
        <v>3467910</v>
      </c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>
        <v>1056763</v>
      </c>
      <c r="C71" s="18"/>
      <c r="D71" s="19">
        <v>1286362</v>
      </c>
      <c r="E71" s="20">
        <v>1286362</v>
      </c>
      <c r="F71" s="20">
        <v>82935</v>
      </c>
      <c r="G71" s="20">
        <v>-77402</v>
      </c>
      <c r="H71" s="20">
        <v>69364</v>
      </c>
      <c r="I71" s="20">
        <v>74897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74897</v>
      </c>
      <c r="W71" s="20">
        <v>321591</v>
      </c>
      <c r="X71" s="20"/>
      <c r="Y71" s="19"/>
      <c r="Z71" s="22">
        <v>1286362</v>
      </c>
    </row>
    <row r="72" spans="1:26" ht="13.5" hidden="1">
      <c r="A72" s="38" t="s">
        <v>117</v>
      </c>
      <c r="B72" s="18">
        <v>806635</v>
      </c>
      <c r="C72" s="18"/>
      <c r="D72" s="19">
        <v>1142077</v>
      </c>
      <c r="E72" s="20">
        <v>1142077</v>
      </c>
      <c r="F72" s="20">
        <v>43278</v>
      </c>
      <c r="G72" s="20">
        <v>-42377</v>
      </c>
      <c r="H72" s="20">
        <v>43325</v>
      </c>
      <c r="I72" s="20">
        <v>44226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44226</v>
      </c>
      <c r="W72" s="20">
        <v>285519</v>
      </c>
      <c r="X72" s="20"/>
      <c r="Y72" s="19"/>
      <c r="Z72" s="22">
        <v>1142077</v>
      </c>
    </row>
    <row r="73" spans="1:26" ht="13.5" hidden="1">
      <c r="A73" s="38" t="s">
        <v>118</v>
      </c>
      <c r="B73" s="18">
        <v>1046993</v>
      </c>
      <c r="C73" s="18"/>
      <c r="D73" s="19">
        <v>1039471</v>
      </c>
      <c r="E73" s="20">
        <v>1039471</v>
      </c>
      <c r="F73" s="20">
        <v>78451</v>
      </c>
      <c r="G73" s="20">
        <v>-78451</v>
      </c>
      <c r="H73" s="20">
        <v>78451</v>
      </c>
      <c r="I73" s="20">
        <v>78451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78451</v>
      </c>
      <c r="W73" s="20">
        <v>259868</v>
      </c>
      <c r="X73" s="20"/>
      <c r="Y73" s="19"/>
      <c r="Z73" s="22">
        <v>1039471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1524980</v>
      </c>
      <c r="C76" s="31"/>
      <c r="D76" s="32">
        <v>1296900</v>
      </c>
      <c r="E76" s="33">
        <v>1296900</v>
      </c>
      <c r="F76" s="33">
        <v>96158</v>
      </c>
      <c r="G76" s="33">
        <v>58201</v>
      </c>
      <c r="H76" s="33">
        <v>46257</v>
      </c>
      <c r="I76" s="33">
        <v>200616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200616</v>
      </c>
      <c r="W76" s="33">
        <v>324225</v>
      </c>
      <c r="X76" s="33"/>
      <c r="Y76" s="32"/>
      <c r="Z76" s="34">
        <v>1296900</v>
      </c>
    </row>
    <row r="77" spans="1:26" ht="13.5" hidden="1">
      <c r="A77" s="36" t="s">
        <v>31</v>
      </c>
      <c r="B77" s="18">
        <v>450796</v>
      </c>
      <c r="C77" s="18"/>
      <c r="D77" s="19">
        <v>452124</v>
      </c>
      <c r="E77" s="20">
        <v>452124</v>
      </c>
      <c r="F77" s="20">
        <v>5972</v>
      </c>
      <c r="G77" s="20">
        <v>7686</v>
      </c>
      <c r="H77" s="20">
        <v>8911</v>
      </c>
      <c r="I77" s="20">
        <v>22569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22569</v>
      </c>
      <c r="W77" s="20">
        <v>113031</v>
      </c>
      <c r="X77" s="20"/>
      <c r="Y77" s="19"/>
      <c r="Z77" s="22">
        <v>452124</v>
      </c>
    </row>
    <row r="78" spans="1:26" ht="13.5" hidden="1">
      <c r="A78" s="37" t="s">
        <v>32</v>
      </c>
      <c r="B78" s="18">
        <v>1074184</v>
      </c>
      <c r="C78" s="18"/>
      <c r="D78" s="19">
        <v>844776</v>
      </c>
      <c r="E78" s="20">
        <v>844776</v>
      </c>
      <c r="F78" s="20">
        <v>90186</v>
      </c>
      <c r="G78" s="20">
        <v>50515</v>
      </c>
      <c r="H78" s="20">
        <v>37346</v>
      </c>
      <c r="I78" s="20">
        <v>178047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178047</v>
      </c>
      <c r="W78" s="20">
        <v>211194</v>
      </c>
      <c r="X78" s="20"/>
      <c r="Y78" s="19"/>
      <c r="Z78" s="22">
        <v>844776</v>
      </c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>
        <v>390036</v>
      </c>
      <c r="C80" s="18"/>
      <c r="D80" s="19">
        <v>420084</v>
      </c>
      <c r="E80" s="20">
        <v>420084</v>
      </c>
      <c r="F80" s="20">
        <v>11475</v>
      </c>
      <c r="G80" s="20">
        <v>28377</v>
      </c>
      <c r="H80" s="20">
        <v>11127</v>
      </c>
      <c r="I80" s="20">
        <v>50979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50979</v>
      </c>
      <c r="W80" s="20">
        <v>105021</v>
      </c>
      <c r="X80" s="20"/>
      <c r="Y80" s="19"/>
      <c r="Z80" s="22">
        <v>420084</v>
      </c>
    </row>
    <row r="81" spans="1:26" ht="13.5" hidden="1">
      <c r="A81" s="38" t="s">
        <v>117</v>
      </c>
      <c r="B81" s="18">
        <v>386430</v>
      </c>
      <c r="C81" s="18"/>
      <c r="D81" s="19">
        <v>269964</v>
      </c>
      <c r="E81" s="20">
        <v>269964</v>
      </c>
      <c r="F81" s="20">
        <v>12376</v>
      </c>
      <c r="G81" s="20">
        <v>10085</v>
      </c>
      <c r="H81" s="20">
        <v>10217</v>
      </c>
      <c r="I81" s="20">
        <v>32678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32678</v>
      </c>
      <c r="W81" s="20">
        <v>67491</v>
      </c>
      <c r="X81" s="20"/>
      <c r="Y81" s="19"/>
      <c r="Z81" s="22">
        <v>269964</v>
      </c>
    </row>
    <row r="82" spans="1:26" ht="13.5" hidden="1">
      <c r="A82" s="38" t="s">
        <v>118</v>
      </c>
      <c r="B82" s="18">
        <v>297718</v>
      </c>
      <c r="C82" s="18"/>
      <c r="D82" s="19">
        <v>154728</v>
      </c>
      <c r="E82" s="20">
        <v>154728</v>
      </c>
      <c r="F82" s="20">
        <v>9469</v>
      </c>
      <c r="G82" s="20">
        <v>11790</v>
      </c>
      <c r="H82" s="20">
        <v>6817</v>
      </c>
      <c r="I82" s="20">
        <v>28076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28076</v>
      </c>
      <c r="W82" s="20">
        <v>38682</v>
      </c>
      <c r="X82" s="20"/>
      <c r="Y82" s="19"/>
      <c r="Z82" s="22">
        <v>154728</v>
      </c>
    </row>
    <row r="83" spans="1:26" ht="13.5" hidden="1">
      <c r="A83" s="38" t="s">
        <v>119</v>
      </c>
      <c r="B83" s="18"/>
      <c r="C83" s="18"/>
      <c r="D83" s="19"/>
      <c r="E83" s="20"/>
      <c r="F83" s="20">
        <v>56866</v>
      </c>
      <c r="G83" s="20">
        <v>263</v>
      </c>
      <c r="H83" s="20">
        <v>9185</v>
      </c>
      <c r="I83" s="20">
        <v>66314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66314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16270476</v>
      </c>
      <c r="E5" s="59">
        <v>16270476</v>
      </c>
      <c r="F5" s="59">
        <v>13976244</v>
      </c>
      <c r="G5" s="59">
        <v>25698755</v>
      </c>
      <c r="H5" s="59">
        <v>268171</v>
      </c>
      <c r="I5" s="59">
        <v>39943170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39943170</v>
      </c>
      <c r="W5" s="59">
        <v>4067619</v>
      </c>
      <c r="X5" s="59">
        <v>35875551</v>
      </c>
      <c r="Y5" s="60">
        <v>881.98</v>
      </c>
      <c r="Z5" s="61">
        <v>16270476</v>
      </c>
    </row>
    <row r="6" spans="1:26" ht="13.5">
      <c r="A6" s="57" t="s">
        <v>32</v>
      </c>
      <c r="B6" s="18">
        <v>0</v>
      </c>
      <c r="C6" s="18">
        <v>0</v>
      </c>
      <c r="D6" s="58">
        <v>81793781</v>
      </c>
      <c r="E6" s="59">
        <v>81793781</v>
      </c>
      <c r="F6" s="59">
        <v>6711185</v>
      </c>
      <c r="G6" s="59">
        <v>4096269</v>
      </c>
      <c r="H6" s="59">
        <v>5428131</v>
      </c>
      <c r="I6" s="59">
        <v>16235585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16235585</v>
      </c>
      <c r="W6" s="59">
        <v>20448445</v>
      </c>
      <c r="X6" s="59">
        <v>-4212860</v>
      </c>
      <c r="Y6" s="60">
        <v>-20.6</v>
      </c>
      <c r="Z6" s="61">
        <v>81793781</v>
      </c>
    </row>
    <row r="7" spans="1:26" ht="13.5">
      <c r="A7" s="57" t="s">
        <v>33</v>
      </c>
      <c r="B7" s="18">
        <v>0</v>
      </c>
      <c r="C7" s="18">
        <v>0</v>
      </c>
      <c r="D7" s="58">
        <v>187494</v>
      </c>
      <c r="E7" s="59">
        <v>187494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46874</v>
      </c>
      <c r="X7" s="59">
        <v>-46874</v>
      </c>
      <c r="Y7" s="60">
        <v>-100</v>
      </c>
      <c r="Z7" s="61">
        <v>187494</v>
      </c>
    </row>
    <row r="8" spans="1:26" ht="13.5">
      <c r="A8" s="57" t="s">
        <v>34</v>
      </c>
      <c r="B8" s="18">
        <v>0</v>
      </c>
      <c r="C8" s="18">
        <v>0</v>
      </c>
      <c r="D8" s="58">
        <v>53850500</v>
      </c>
      <c r="E8" s="59">
        <v>53850500</v>
      </c>
      <c r="F8" s="59">
        <v>16900000</v>
      </c>
      <c r="G8" s="59">
        <v>-165203</v>
      </c>
      <c r="H8" s="59">
        <v>0</v>
      </c>
      <c r="I8" s="59">
        <v>16734797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16734797</v>
      </c>
      <c r="W8" s="59">
        <v>13462625</v>
      </c>
      <c r="X8" s="59">
        <v>3272172</v>
      </c>
      <c r="Y8" s="60">
        <v>24.31</v>
      </c>
      <c r="Z8" s="61">
        <v>53850500</v>
      </c>
    </row>
    <row r="9" spans="1:26" ht="13.5">
      <c r="A9" s="57" t="s">
        <v>35</v>
      </c>
      <c r="B9" s="18">
        <v>0</v>
      </c>
      <c r="C9" s="18">
        <v>0</v>
      </c>
      <c r="D9" s="58">
        <v>20270253</v>
      </c>
      <c r="E9" s="59">
        <v>20270253</v>
      </c>
      <c r="F9" s="59">
        <v>471021</v>
      </c>
      <c r="G9" s="59">
        <v>1851785</v>
      </c>
      <c r="H9" s="59">
        <v>1060442</v>
      </c>
      <c r="I9" s="59">
        <v>3383248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3383248</v>
      </c>
      <c r="W9" s="59">
        <v>5067563</v>
      </c>
      <c r="X9" s="59">
        <v>-1684315</v>
      </c>
      <c r="Y9" s="60">
        <v>-33.24</v>
      </c>
      <c r="Z9" s="61">
        <v>20270253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172372504</v>
      </c>
      <c r="E10" s="65">
        <f t="shared" si="0"/>
        <v>172372504</v>
      </c>
      <c r="F10" s="65">
        <f t="shared" si="0"/>
        <v>38058450</v>
      </c>
      <c r="G10" s="65">
        <f t="shared" si="0"/>
        <v>31481606</v>
      </c>
      <c r="H10" s="65">
        <f t="shared" si="0"/>
        <v>6756744</v>
      </c>
      <c r="I10" s="65">
        <f t="shared" si="0"/>
        <v>76296800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76296800</v>
      </c>
      <c r="W10" s="65">
        <f t="shared" si="0"/>
        <v>43093126</v>
      </c>
      <c r="X10" s="65">
        <f t="shared" si="0"/>
        <v>33203674</v>
      </c>
      <c r="Y10" s="66">
        <f>+IF(W10&lt;&gt;0,(X10/W10)*100,0)</f>
        <v>77.05097560107383</v>
      </c>
      <c r="Z10" s="67">
        <f t="shared" si="0"/>
        <v>172372504</v>
      </c>
    </row>
    <row r="11" spans="1:26" ht="13.5">
      <c r="A11" s="57" t="s">
        <v>36</v>
      </c>
      <c r="B11" s="18">
        <v>0</v>
      </c>
      <c r="C11" s="18">
        <v>0</v>
      </c>
      <c r="D11" s="58">
        <v>53526795</v>
      </c>
      <c r="E11" s="59">
        <v>53526795</v>
      </c>
      <c r="F11" s="59">
        <v>4189163</v>
      </c>
      <c r="G11" s="59">
        <v>4588048</v>
      </c>
      <c r="H11" s="59">
        <v>4715541</v>
      </c>
      <c r="I11" s="59">
        <v>13492752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13492752</v>
      </c>
      <c r="W11" s="59">
        <v>13381699</v>
      </c>
      <c r="X11" s="59">
        <v>111053</v>
      </c>
      <c r="Y11" s="60">
        <v>0.83</v>
      </c>
      <c r="Z11" s="61">
        <v>53526795</v>
      </c>
    </row>
    <row r="12" spans="1:26" ht="13.5">
      <c r="A12" s="57" t="s">
        <v>37</v>
      </c>
      <c r="B12" s="18">
        <v>0</v>
      </c>
      <c r="C12" s="18">
        <v>0</v>
      </c>
      <c r="D12" s="58">
        <v>4917321</v>
      </c>
      <c r="E12" s="59">
        <v>4917321</v>
      </c>
      <c r="F12" s="59">
        <v>383547</v>
      </c>
      <c r="G12" s="59">
        <v>383547</v>
      </c>
      <c r="H12" s="59">
        <v>383547</v>
      </c>
      <c r="I12" s="59">
        <v>1150641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1150641</v>
      </c>
      <c r="W12" s="59">
        <v>1229330</v>
      </c>
      <c r="X12" s="59">
        <v>-78689</v>
      </c>
      <c r="Y12" s="60">
        <v>-6.4</v>
      </c>
      <c r="Z12" s="61">
        <v>4917321</v>
      </c>
    </row>
    <row r="13" spans="1:26" ht="13.5">
      <c r="A13" s="57" t="s">
        <v>108</v>
      </c>
      <c r="B13" s="18">
        <v>0</v>
      </c>
      <c r="C13" s="18">
        <v>0</v>
      </c>
      <c r="D13" s="58">
        <v>711452</v>
      </c>
      <c r="E13" s="59">
        <v>711452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177863</v>
      </c>
      <c r="X13" s="59">
        <v>-177863</v>
      </c>
      <c r="Y13" s="60">
        <v>-100</v>
      </c>
      <c r="Z13" s="61">
        <v>711452</v>
      </c>
    </row>
    <row r="14" spans="1:26" ht="13.5">
      <c r="A14" s="57" t="s">
        <v>38</v>
      </c>
      <c r="B14" s="18">
        <v>0</v>
      </c>
      <c r="C14" s="18">
        <v>0</v>
      </c>
      <c r="D14" s="58">
        <v>2899613</v>
      </c>
      <c r="E14" s="59">
        <v>2899613</v>
      </c>
      <c r="F14" s="59">
        <v>0</v>
      </c>
      <c r="G14" s="59">
        <v>3845</v>
      </c>
      <c r="H14" s="59">
        <v>85795</v>
      </c>
      <c r="I14" s="59">
        <v>89640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89640</v>
      </c>
      <c r="W14" s="59">
        <v>724903</v>
      </c>
      <c r="X14" s="59">
        <v>-635263</v>
      </c>
      <c r="Y14" s="60">
        <v>-87.63</v>
      </c>
      <c r="Z14" s="61">
        <v>2899613</v>
      </c>
    </row>
    <row r="15" spans="1:26" ht="13.5">
      <c r="A15" s="57" t="s">
        <v>39</v>
      </c>
      <c r="B15" s="18">
        <v>0</v>
      </c>
      <c r="C15" s="18">
        <v>0</v>
      </c>
      <c r="D15" s="58">
        <v>45973194</v>
      </c>
      <c r="E15" s="59">
        <v>45973194</v>
      </c>
      <c r="F15" s="59">
        <v>3878699</v>
      </c>
      <c r="G15" s="59">
        <v>5680191</v>
      </c>
      <c r="H15" s="59">
        <v>3915861</v>
      </c>
      <c r="I15" s="59">
        <v>13474751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13474751</v>
      </c>
      <c r="W15" s="59">
        <v>11493299</v>
      </c>
      <c r="X15" s="59">
        <v>1981452</v>
      </c>
      <c r="Y15" s="60">
        <v>17.24</v>
      </c>
      <c r="Z15" s="61">
        <v>45973194</v>
      </c>
    </row>
    <row r="16" spans="1:26" ht="13.5">
      <c r="A16" s="68" t="s">
        <v>40</v>
      </c>
      <c r="B16" s="18">
        <v>0</v>
      </c>
      <c r="C16" s="18">
        <v>0</v>
      </c>
      <c r="D16" s="58">
        <v>12406544</v>
      </c>
      <c r="E16" s="59">
        <v>12406544</v>
      </c>
      <c r="F16" s="59">
        <v>156966</v>
      </c>
      <c r="G16" s="59">
        <v>1389360</v>
      </c>
      <c r="H16" s="59">
        <v>765521</v>
      </c>
      <c r="I16" s="59">
        <v>2311847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2311847</v>
      </c>
      <c r="W16" s="59">
        <v>3101636</v>
      </c>
      <c r="X16" s="59">
        <v>-789789</v>
      </c>
      <c r="Y16" s="60">
        <v>-25.46</v>
      </c>
      <c r="Z16" s="61">
        <v>12406544</v>
      </c>
    </row>
    <row r="17" spans="1:26" ht="13.5">
      <c r="A17" s="57" t="s">
        <v>41</v>
      </c>
      <c r="B17" s="18">
        <v>0</v>
      </c>
      <c r="C17" s="18">
        <v>0</v>
      </c>
      <c r="D17" s="58">
        <v>32231759</v>
      </c>
      <c r="E17" s="59">
        <v>32231759</v>
      </c>
      <c r="F17" s="59">
        <v>1298442</v>
      </c>
      <c r="G17" s="59">
        <v>2616128</v>
      </c>
      <c r="H17" s="59">
        <v>1868195</v>
      </c>
      <c r="I17" s="59">
        <v>5782765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5782765</v>
      </c>
      <c r="W17" s="59">
        <v>8057940</v>
      </c>
      <c r="X17" s="59">
        <v>-2275175</v>
      </c>
      <c r="Y17" s="60">
        <v>-28.24</v>
      </c>
      <c r="Z17" s="61">
        <v>32231759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152666678</v>
      </c>
      <c r="E18" s="72">
        <f t="shared" si="1"/>
        <v>152666678</v>
      </c>
      <c r="F18" s="72">
        <f t="shared" si="1"/>
        <v>9906817</v>
      </c>
      <c r="G18" s="72">
        <f t="shared" si="1"/>
        <v>14661119</v>
      </c>
      <c r="H18" s="72">
        <f t="shared" si="1"/>
        <v>11734460</v>
      </c>
      <c r="I18" s="72">
        <f t="shared" si="1"/>
        <v>36302396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36302396</v>
      </c>
      <c r="W18" s="72">
        <f t="shared" si="1"/>
        <v>38166670</v>
      </c>
      <c r="X18" s="72">
        <f t="shared" si="1"/>
        <v>-1864274</v>
      </c>
      <c r="Y18" s="66">
        <f>+IF(W18&lt;&gt;0,(X18/W18)*100,0)</f>
        <v>-4.8845602720908055</v>
      </c>
      <c r="Z18" s="73">
        <f t="shared" si="1"/>
        <v>152666678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19705826</v>
      </c>
      <c r="E19" s="76">
        <f t="shared" si="2"/>
        <v>19705826</v>
      </c>
      <c r="F19" s="76">
        <f t="shared" si="2"/>
        <v>28151633</v>
      </c>
      <c r="G19" s="76">
        <f t="shared" si="2"/>
        <v>16820487</v>
      </c>
      <c r="H19" s="76">
        <f t="shared" si="2"/>
        <v>-4977716</v>
      </c>
      <c r="I19" s="76">
        <f t="shared" si="2"/>
        <v>39994404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39994404</v>
      </c>
      <c r="W19" s="76">
        <f>IF(E10=E18,0,W10-W18)</f>
        <v>4926456</v>
      </c>
      <c r="X19" s="76">
        <f t="shared" si="2"/>
        <v>35067948</v>
      </c>
      <c r="Y19" s="77">
        <f>+IF(W19&lt;&gt;0,(X19/W19)*100,0)</f>
        <v>711.8291120432214</v>
      </c>
      <c r="Z19" s="78">
        <f t="shared" si="2"/>
        <v>19705826</v>
      </c>
    </row>
    <row r="20" spans="1:26" ht="13.5">
      <c r="A20" s="57" t="s">
        <v>44</v>
      </c>
      <c r="B20" s="18">
        <v>0</v>
      </c>
      <c r="C20" s="18">
        <v>0</v>
      </c>
      <c r="D20" s="58">
        <v>19951500</v>
      </c>
      <c r="E20" s="59">
        <v>19951500</v>
      </c>
      <c r="F20" s="59">
        <v>0</v>
      </c>
      <c r="G20" s="59">
        <v>-189557</v>
      </c>
      <c r="H20" s="59">
        <v>0</v>
      </c>
      <c r="I20" s="59">
        <v>-189557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-189557</v>
      </c>
      <c r="W20" s="59">
        <v>4987875</v>
      </c>
      <c r="X20" s="59">
        <v>-5177432</v>
      </c>
      <c r="Y20" s="60">
        <v>-103.8</v>
      </c>
      <c r="Z20" s="61">
        <v>19951500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39657326</v>
      </c>
      <c r="E22" s="87">
        <f t="shared" si="3"/>
        <v>39657326</v>
      </c>
      <c r="F22" s="87">
        <f t="shared" si="3"/>
        <v>28151633</v>
      </c>
      <c r="G22" s="87">
        <f t="shared" si="3"/>
        <v>16630930</v>
      </c>
      <c r="H22" s="87">
        <f t="shared" si="3"/>
        <v>-4977716</v>
      </c>
      <c r="I22" s="87">
        <f t="shared" si="3"/>
        <v>39804847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39804847</v>
      </c>
      <c r="W22" s="87">
        <f t="shared" si="3"/>
        <v>9914331</v>
      </c>
      <c r="X22" s="87">
        <f t="shared" si="3"/>
        <v>29890516</v>
      </c>
      <c r="Y22" s="88">
        <f>+IF(W22&lt;&gt;0,(X22/W22)*100,0)</f>
        <v>301.48797735318703</v>
      </c>
      <c r="Z22" s="89">
        <f t="shared" si="3"/>
        <v>39657326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39657326</v>
      </c>
      <c r="E24" s="76">
        <f t="shared" si="4"/>
        <v>39657326</v>
      </c>
      <c r="F24" s="76">
        <f t="shared" si="4"/>
        <v>28151633</v>
      </c>
      <c r="G24" s="76">
        <f t="shared" si="4"/>
        <v>16630930</v>
      </c>
      <c r="H24" s="76">
        <f t="shared" si="4"/>
        <v>-4977716</v>
      </c>
      <c r="I24" s="76">
        <f t="shared" si="4"/>
        <v>39804847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39804847</v>
      </c>
      <c r="W24" s="76">
        <f t="shared" si="4"/>
        <v>9914331</v>
      </c>
      <c r="X24" s="76">
        <f t="shared" si="4"/>
        <v>29890516</v>
      </c>
      <c r="Y24" s="77">
        <f>+IF(W24&lt;&gt;0,(X24/W24)*100,0)</f>
        <v>301.48797735318703</v>
      </c>
      <c r="Z24" s="78">
        <f t="shared" si="4"/>
        <v>39657326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33953500</v>
      </c>
      <c r="E27" s="99">
        <v>33953500</v>
      </c>
      <c r="F27" s="99">
        <v>15600</v>
      </c>
      <c r="G27" s="99">
        <v>864574</v>
      </c>
      <c r="H27" s="99">
        <v>852465</v>
      </c>
      <c r="I27" s="99">
        <v>1732639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1732639</v>
      </c>
      <c r="W27" s="99">
        <v>8488375</v>
      </c>
      <c r="X27" s="99">
        <v>-6755736</v>
      </c>
      <c r="Y27" s="100">
        <v>-79.59</v>
      </c>
      <c r="Z27" s="101">
        <v>33953500</v>
      </c>
    </row>
    <row r="28" spans="1:26" ht="13.5">
      <c r="A28" s="102" t="s">
        <v>44</v>
      </c>
      <c r="B28" s="18">
        <v>0</v>
      </c>
      <c r="C28" s="18">
        <v>0</v>
      </c>
      <c r="D28" s="58">
        <v>19841500</v>
      </c>
      <c r="E28" s="59">
        <v>19841500</v>
      </c>
      <c r="F28" s="59">
        <v>0</v>
      </c>
      <c r="G28" s="59">
        <v>518528</v>
      </c>
      <c r="H28" s="59">
        <v>791675</v>
      </c>
      <c r="I28" s="59">
        <v>1310203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1310203</v>
      </c>
      <c r="W28" s="59">
        <v>4960375</v>
      </c>
      <c r="X28" s="59">
        <v>-3650172</v>
      </c>
      <c r="Y28" s="60">
        <v>-73.59</v>
      </c>
      <c r="Z28" s="61">
        <v>19841500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5300000</v>
      </c>
      <c r="E30" s="59">
        <v>5300000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1325000</v>
      </c>
      <c r="X30" s="59">
        <v>-1325000</v>
      </c>
      <c r="Y30" s="60">
        <v>-100</v>
      </c>
      <c r="Z30" s="61">
        <v>5300000</v>
      </c>
    </row>
    <row r="31" spans="1:26" ht="13.5">
      <c r="A31" s="57" t="s">
        <v>49</v>
      </c>
      <c r="B31" s="18">
        <v>0</v>
      </c>
      <c r="C31" s="18">
        <v>0</v>
      </c>
      <c r="D31" s="58">
        <v>8812000</v>
      </c>
      <c r="E31" s="59">
        <v>8812000</v>
      </c>
      <c r="F31" s="59">
        <v>15600</v>
      </c>
      <c r="G31" s="59">
        <v>346046</v>
      </c>
      <c r="H31" s="59">
        <v>60790</v>
      </c>
      <c r="I31" s="59">
        <v>422436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422436</v>
      </c>
      <c r="W31" s="59">
        <v>2203000</v>
      </c>
      <c r="X31" s="59">
        <v>-1780564</v>
      </c>
      <c r="Y31" s="60">
        <v>-80.82</v>
      </c>
      <c r="Z31" s="61">
        <v>8812000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33953500</v>
      </c>
      <c r="E32" s="99">
        <f t="shared" si="5"/>
        <v>33953500</v>
      </c>
      <c r="F32" s="99">
        <f t="shared" si="5"/>
        <v>15600</v>
      </c>
      <c r="G32" s="99">
        <f t="shared" si="5"/>
        <v>864574</v>
      </c>
      <c r="H32" s="99">
        <f t="shared" si="5"/>
        <v>852465</v>
      </c>
      <c r="I32" s="99">
        <f t="shared" si="5"/>
        <v>1732639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1732639</v>
      </c>
      <c r="W32" s="99">
        <f t="shared" si="5"/>
        <v>8488375</v>
      </c>
      <c r="X32" s="99">
        <f t="shared" si="5"/>
        <v>-6755736</v>
      </c>
      <c r="Y32" s="100">
        <f>+IF(W32&lt;&gt;0,(X32/W32)*100,0)</f>
        <v>-79.58809548352895</v>
      </c>
      <c r="Z32" s="101">
        <f t="shared" si="5"/>
        <v>33953500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99645000</v>
      </c>
      <c r="E35" s="59">
        <v>99645000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24911250</v>
      </c>
      <c r="X35" s="59">
        <v>-24911250</v>
      </c>
      <c r="Y35" s="60">
        <v>-100</v>
      </c>
      <c r="Z35" s="61">
        <v>99645000</v>
      </c>
    </row>
    <row r="36" spans="1:26" ht="13.5">
      <c r="A36" s="57" t="s">
        <v>53</v>
      </c>
      <c r="B36" s="18">
        <v>0</v>
      </c>
      <c r="C36" s="18">
        <v>0</v>
      </c>
      <c r="D36" s="58">
        <v>822726000</v>
      </c>
      <c r="E36" s="59">
        <v>822726000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205681500</v>
      </c>
      <c r="X36" s="59">
        <v>-205681500</v>
      </c>
      <c r="Y36" s="60">
        <v>-100</v>
      </c>
      <c r="Z36" s="61">
        <v>822726000</v>
      </c>
    </row>
    <row r="37" spans="1:26" ht="13.5">
      <c r="A37" s="57" t="s">
        <v>54</v>
      </c>
      <c r="B37" s="18">
        <v>0</v>
      </c>
      <c r="C37" s="18">
        <v>0</v>
      </c>
      <c r="D37" s="58">
        <v>3127000</v>
      </c>
      <c r="E37" s="59">
        <v>3127000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781750</v>
      </c>
      <c r="X37" s="59">
        <v>-781750</v>
      </c>
      <c r="Y37" s="60">
        <v>-100</v>
      </c>
      <c r="Z37" s="61">
        <v>3127000</v>
      </c>
    </row>
    <row r="38" spans="1:26" ht="13.5">
      <c r="A38" s="57" t="s">
        <v>55</v>
      </c>
      <c r="B38" s="18">
        <v>0</v>
      </c>
      <c r="C38" s="18">
        <v>0</v>
      </c>
      <c r="D38" s="58">
        <v>16637000</v>
      </c>
      <c r="E38" s="59">
        <v>16637000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4159250</v>
      </c>
      <c r="X38" s="59">
        <v>-4159250</v>
      </c>
      <c r="Y38" s="60">
        <v>-100</v>
      </c>
      <c r="Z38" s="61">
        <v>16637000</v>
      </c>
    </row>
    <row r="39" spans="1:26" ht="13.5">
      <c r="A39" s="57" t="s">
        <v>56</v>
      </c>
      <c r="B39" s="18">
        <v>0</v>
      </c>
      <c r="C39" s="18">
        <v>0</v>
      </c>
      <c r="D39" s="58">
        <v>902607000</v>
      </c>
      <c r="E39" s="59">
        <v>902607000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225651750</v>
      </c>
      <c r="X39" s="59">
        <v>-225651750</v>
      </c>
      <c r="Y39" s="60">
        <v>-100</v>
      </c>
      <c r="Z39" s="61">
        <v>902607000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23173731</v>
      </c>
      <c r="E42" s="59">
        <v>23173731</v>
      </c>
      <c r="F42" s="59">
        <v>19953704</v>
      </c>
      <c r="G42" s="59">
        <v>-978568</v>
      </c>
      <c r="H42" s="59">
        <v>-5039916</v>
      </c>
      <c r="I42" s="59">
        <v>13935220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13935220</v>
      </c>
      <c r="W42" s="59">
        <v>18618579</v>
      </c>
      <c r="X42" s="59">
        <v>-4683359</v>
      </c>
      <c r="Y42" s="60">
        <v>-25.15</v>
      </c>
      <c r="Z42" s="61">
        <v>23173731</v>
      </c>
    </row>
    <row r="43" spans="1:26" ht="13.5">
      <c r="A43" s="57" t="s">
        <v>59</v>
      </c>
      <c r="B43" s="18">
        <v>0</v>
      </c>
      <c r="C43" s="18">
        <v>0</v>
      </c>
      <c r="D43" s="58">
        <v>-29478872</v>
      </c>
      <c r="E43" s="59">
        <v>-29478872</v>
      </c>
      <c r="F43" s="59">
        <v>51383</v>
      </c>
      <c r="G43" s="59">
        <v>-791033</v>
      </c>
      <c r="H43" s="59">
        <v>-808122</v>
      </c>
      <c r="I43" s="59">
        <v>-1547772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-1547772</v>
      </c>
      <c r="W43" s="59">
        <v>-938737</v>
      </c>
      <c r="X43" s="59">
        <v>-609035</v>
      </c>
      <c r="Y43" s="60">
        <v>64.88</v>
      </c>
      <c r="Z43" s="61">
        <v>-29478872</v>
      </c>
    </row>
    <row r="44" spans="1:26" ht="13.5">
      <c r="A44" s="57" t="s">
        <v>60</v>
      </c>
      <c r="B44" s="18">
        <v>0</v>
      </c>
      <c r="C44" s="18">
        <v>0</v>
      </c>
      <c r="D44" s="58">
        <v>5726382</v>
      </c>
      <c r="E44" s="59">
        <v>5726382</v>
      </c>
      <c r="F44" s="59">
        <v>-405040</v>
      </c>
      <c r="G44" s="59">
        <v>-200672</v>
      </c>
      <c r="H44" s="59">
        <v>-179042</v>
      </c>
      <c r="I44" s="59">
        <v>-784754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-784754</v>
      </c>
      <c r="W44" s="59">
        <v>-441228</v>
      </c>
      <c r="X44" s="59">
        <v>-343526</v>
      </c>
      <c r="Y44" s="60">
        <v>77.86</v>
      </c>
      <c r="Z44" s="61">
        <v>5726382</v>
      </c>
    </row>
    <row r="45" spans="1:26" ht="13.5">
      <c r="A45" s="69" t="s">
        <v>61</v>
      </c>
      <c r="B45" s="21">
        <v>0</v>
      </c>
      <c r="C45" s="21">
        <v>0</v>
      </c>
      <c r="D45" s="98">
        <v>518069</v>
      </c>
      <c r="E45" s="99">
        <v>518069</v>
      </c>
      <c r="F45" s="99">
        <v>19600047</v>
      </c>
      <c r="G45" s="99">
        <v>17629774</v>
      </c>
      <c r="H45" s="99">
        <v>11602694</v>
      </c>
      <c r="I45" s="99">
        <v>11602694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11602694</v>
      </c>
      <c r="W45" s="99">
        <v>18335442</v>
      </c>
      <c r="X45" s="99">
        <v>-6732748</v>
      </c>
      <c r="Y45" s="100">
        <v>-36.72</v>
      </c>
      <c r="Z45" s="101">
        <v>518069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2025571</v>
      </c>
      <c r="C51" s="51">
        <v>0</v>
      </c>
      <c r="D51" s="128">
        <v>631846</v>
      </c>
      <c r="E51" s="53">
        <v>70805</v>
      </c>
      <c r="F51" s="53">
        <v>0</v>
      </c>
      <c r="G51" s="53">
        <v>0</v>
      </c>
      <c r="H51" s="53">
        <v>0</v>
      </c>
      <c r="I51" s="53">
        <v>29516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4103</v>
      </c>
      <c r="W51" s="53">
        <v>0</v>
      </c>
      <c r="X51" s="53">
        <v>0</v>
      </c>
      <c r="Y51" s="53">
        <v>0</v>
      </c>
      <c r="Z51" s="129">
        <v>2761841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78.1237110178839</v>
      </c>
      <c r="E58" s="7">
        <f t="shared" si="6"/>
        <v>78.1237110178839</v>
      </c>
      <c r="F58" s="7">
        <f t="shared" si="6"/>
        <v>23.110015265792576</v>
      </c>
      <c r="G58" s="7">
        <f t="shared" si="6"/>
        <v>21.01390535522276</v>
      </c>
      <c r="H58" s="7">
        <f t="shared" si="6"/>
        <v>98.93598149614438</v>
      </c>
      <c r="I58" s="7">
        <f t="shared" si="6"/>
        <v>30.38619870771434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30.38619870771434</v>
      </c>
      <c r="W58" s="7">
        <f t="shared" si="6"/>
        <v>79.53277534855951</v>
      </c>
      <c r="X58" s="7">
        <f t="shared" si="6"/>
        <v>0</v>
      </c>
      <c r="Y58" s="7">
        <f t="shared" si="6"/>
        <v>0</v>
      </c>
      <c r="Z58" s="8">
        <f t="shared" si="6"/>
        <v>78.1237110178839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85.00000182652738</v>
      </c>
      <c r="E59" s="10">
        <f t="shared" si="7"/>
        <v>85.00000182652738</v>
      </c>
      <c r="F59" s="10">
        <f t="shared" si="7"/>
        <v>1.6900105636392726</v>
      </c>
      <c r="G59" s="10">
        <f t="shared" si="7"/>
        <v>4.752526489230223</v>
      </c>
      <c r="H59" s="10">
        <f t="shared" si="7"/>
        <v>545.6815763911374</v>
      </c>
      <c r="I59" s="10">
        <f t="shared" si="7"/>
        <v>6.632429257614063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6.632429257614063</v>
      </c>
      <c r="W59" s="10">
        <f t="shared" si="7"/>
        <v>156.74485372293015</v>
      </c>
      <c r="X59" s="10">
        <f t="shared" si="7"/>
        <v>0</v>
      </c>
      <c r="Y59" s="10">
        <f t="shared" si="7"/>
        <v>0</v>
      </c>
      <c r="Z59" s="11">
        <f t="shared" si="7"/>
        <v>85.00000182652738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85.00025937179747</v>
      </c>
      <c r="E60" s="13">
        <f t="shared" si="7"/>
        <v>85.00025937179747</v>
      </c>
      <c r="F60" s="13">
        <f t="shared" si="7"/>
        <v>67.71781734522294</v>
      </c>
      <c r="G60" s="13">
        <f t="shared" si="7"/>
        <v>128.80968022363766</v>
      </c>
      <c r="H60" s="13">
        <f t="shared" si="7"/>
        <v>80.99314478593092</v>
      </c>
      <c r="I60" s="13">
        <f t="shared" si="7"/>
        <v>87.56982270734316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87.56982270734316</v>
      </c>
      <c r="W60" s="13">
        <f t="shared" si="7"/>
        <v>74.78428434121595</v>
      </c>
      <c r="X60" s="13">
        <f t="shared" si="7"/>
        <v>0</v>
      </c>
      <c r="Y60" s="13">
        <f t="shared" si="7"/>
        <v>0</v>
      </c>
      <c r="Z60" s="14">
        <f t="shared" si="7"/>
        <v>85.00025937179747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85.0000033730715</v>
      </c>
      <c r="E61" s="13">
        <f t="shared" si="7"/>
        <v>85.0000033730715</v>
      </c>
      <c r="F61" s="13">
        <f t="shared" si="7"/>
        <v>82.99333040321515</v>
      </c>
      <c r="G61" s="13">
        <f t="shared" si="7"/>
        <v>183.04550226886965</v>
      </c>
      <c r="H61" s="13">
        <f t="shared" si="7"/>
        <v>96.00225577181017</v>
      </c>
      <c r="I61" s="13">
        <f t="shared" si="7"/>
        <v>109.76171394374535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109.76171394374535</v>
      </c>
      <c r="W61" s="13">
        <f t="shared" si="7"/>
        <v>78.8854292418988</v>
      </c>
      <c r="X61" s="13">
        <f t="shared" si="7"/>
        <v>0</v>
      </c>
      <c r="Y61" s="13">
        <f t="shared" si="7"/>
        <v>0</v>
      </c>
      <c r="Z61" s="14">
        <f t="shared" si="7"/>
        <v>85.0000033730715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85.00000880771273</v>
      </c>
      <c r="E62" s="13">
        <f t="shared" si="7"/>
        <v>85.00000880771273</v>
      </c>
      <c r="F62" s="13">
        <f t="shared" si="7"/>
        <v>38.88865243012966</v>
      </c>
      <c r="G62" s="13">
        <f t="shared" si="7"/>
        <v>66.49075469723454</v>
      </c>
      <c r="H62" s="13">
        <f t="shared" si="7"/>
        <v>54.551690006510654</v>
      </c>
      <c r="I62" s="13">
        <f t="shared" si="7"/>
        <v>51.062082880015595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51.062082880015595</v>
      </c>
      <c r="W62" s="13">
        <f t="shared" si="7"/>
        <v>52.28930032822336</v>
      </c>
      <c r="X62" s="13">
        <f t="shared" si="7"/>
        <v>0</v>
      </c>
      <c r="Y62" s="13">
        <f t="shared" si="7"/>
        <v>0</v>
      </c>
      <c r="Z62" s="14">
        <f t="shared" si="7"/>
        <v>85.00000880771273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85.00000765416054</v>
      </c>
      <c r="E63" s="13">
        <f t="shared" si="7"/>
        <v>85.00000765416054</v>
      </c>
      <c r="F63" s="13">
        <f t="shared" si="7"/>
        <v>34.367964378161595</v>
      </c>
      <c r="G63" s="13">
        <f t="shared" si="7"/>
        <v>52.12421440224701</v>
      </c>
      <c r="H63" s="13">
        <f t="shared" si="7"/>
        <v>45.76607382338278</v>
      </c>
      <c r="I63" s="13">
        <f t="shared" si="7"/>
        <v>43.93442830062233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43.93442830062233</v>
      </c>
      <c r="W63" s="13">
        <f t="shared" si="7"/>
        <v>84.67897302597287</v>
      </c>
      <c r="X63" s="13">
        <f t="shared" si="7"/>
        <v>0</v>
      </c>
      <c r="Y63" s="13">
        <f t="shared" si="7"/>
        <v>0</v>
      </c>
      <c r="Z63" s="14">
        <f t="shared" si="7"/>
        <v>85.00000765416054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85.00003455011871</v>
      </c>
      <c r="E64" s="13">
        <f t="shared" si="7"/>
        <v>85.00003455011871</v>
      </c>
      <c r="F64" s="13">
        <f t="shared" si="7"/>
        <v>36.903584954446586</v>
      </c>
      <c r="G64" s="13">
        <f t="shared" si="7"/>
        <v>50.19976814211823</v>
      </c>
      <c r="H64" s="13">
        <f t="shared" si="7"/>
        <v>48.2195379216617</v>
      </c>
      <c r="I64" s="13">
        <f t="shared" si="7"/>
        <v>45.10620997209828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45.10620997209828</v>
      </c>
      <c r="W64" s="13">
        <f t="shared" si="7"/>
        <v>71.71464036893656</v>
      </c>
      <c r="X64" s="13">
        <f t="shared" si="7"/>
        <v>0</v>
      </c>
      <c r="Y64" s="13">
        <f t="shared" si="7"/>
        <v>0</v>
      </c>
      <c r="Z64" s="14">
        <f t="shared" si="7"/>
        <v>85.00003455011871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87.07000000000001</v>
      </c>
      <c r="E65" s="13">
        <f t="shared" si="7"/>
        <v>87.07000000000001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147</v>
      </c>
      <c r="X65" s="13">
        <f t="shared" si="7"/>
        <v>0</v>
      </c>
      <c r="Y65" s="13">
        <f t="shared" si="7"/>
        <v>0</v>
      </c>
      <c r="Z65" s="14">
        <f t="shared" si="7"/>
        <v>87.07000000000001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100</v>
      </c>
      <c r="I66" s="16">
        <f t="shared" si="7"/>
        <v>34.13791888053731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34.13791888053731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103885266</v>
      </c>
      <c r="E67" s="25">
        <v>103885266</v>
      </c>
      <c r="F67" s="25">
        <v>20687429</v>
      </c>
      <c r="G67" s="25">
        <v>30818774</v>
      </c>
      <c r="H67" s="25">
        <v>6409475</v>
      </c>
      <c r="I67" s="25">
        <v>57915678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57915678</v>
      </c>
      <c r="W67" s="25">
        <v>25971318</v>
      </c>
      <c r="X67" s="25"/>
      <c r="Y67" s="24"/>
      <c r="Z67" s="26">
        <v>103885266</v>
      </c>
    </row>
    <row r="68" spans="1:26" ht="13.5" hidden="1">
      <c r="A68" s="36" t="s">
        <v>31</v>
      </c>
      <c r="B68" s="18"/>
      <c r="C68" s="18"/>
      <c r="D68" s="19">
        <v>13687175</v>
      </c>
      <c r="E68" s="20">
        <v>13687175</v>
      </c>
      <c r="F68" s="20">
        <v>13976244</v>
      </c>
      <c r="G68" s="20">
        <v>25246298</v>
      </c>
      <c r="H68" s="20">
        <v>216190</v>
      </c>
      <c r="I68" s="20">
        <v>39438732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39438732</v>
      </c>
      <c r="W68" s="20">
        <v>3421794</v>
      </c>
      <c r="X68" s="20"/>
      <c r="Y68" s="19"/>
      <c r="Z68" s="22">
        <v>13687175</v>
      </c>
    </row>
    <row r="69" spans="1:26" ht="13.5" hidden="1">
      <c r="A69" s="37" t="s">
        <v>32</v>
      </c>
      <c r="B69" s="18"/>
      <c r="C69" s="18"/>
      <c r="D69" s="19">
        <v>81793781</v>
      </c>
      <c r="E69" s="20">
        <v>81793781</v>
      </c>
      <c r="F69" s="20">
        <v>6711185</v>
      </c>
      <c r="G69" s="20">
        <v>4096269</v>
      </c>
      <c r="H69" s="20">
        <v>5428131</v>
      </c>
      <c r="I69" s="20">
        <v>16235585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16235585</v>
      </c>
      <c r="W69" s="20">
        <v>20448446</v>
      </c>
      <c r="X69" s="20"/>
      <c r="Y69" s="19"/>
      <c r="Z69" s="22">
        <v>81793781</v>
      </c>
    </row>
    <row r="70" spans="1:26" ht="13.5" hidden="1">
      <c r="A70" s="38" t="s">
        <v>115</v>
      </c>
      <c r="B70" s="18"/>
      <c r="C70" s="18"/>
      <c r="D70" s="19">
        <v>59293140</v>
      </c>
      <c r="E70" s="20">
        <v>59293140</v>
      </c>
      <c r="F70" s="20">
        <v>4425305</v>
      </c>
      <c r="G70" s="20">
        <v>2298281</v>
      </c>
      <c r="H70" s="20">
        <v>3631573</v>
      </c>
      <c r="I70" s="20">
        <v>10355159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10355159</v>
      </c>
      <c r="W70" s="20">
        <v>14823285</v>
      </c>
      <c r="X70" s="20"/>
      <c r="Y70" s="19"/>
      <c r="Z70" s="22">
        <v>59293140</v>
      </c>
    </row>
    <row r="71" spans="1:26" ht="13.5" hidden="1">
      <c r="A71" s="38" t="s">
        <v>116</v>
      </c>
      <c r="B71" s="18"/>
      <c r="C71" s="18"/>
      <c r="D71" s="19">
        <v>12489054</v>
      </c>
      <c r="E71" s="20">
        <v>12489054</v>
      </c>
      <c r="F71" s="20">
        <v>1292215</v>
      </c>
      <c r="G71" s="20">
        <v>831287</v>
      </c>
      <c r="H71" s="20">
        <v>832482</v>
      </c>
      <c r="I71" s="20">
        <v>2955984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2955984</v>
      </c>
      <c r="W71" s="20">
        <v>3122264</v>
      </c>
      <c r="X71" s="20"/>
      <c r="Y71" s="19"/>
      <c r="Z71" s="22">
        <v>12489054</v>
      </c>
    </row>
    <row r="72" spans="1:26" ht="13.5" hidden="1">
      <c r="A72" s="38" t="s">
        <v>117</v>
      </c>
      <c r="B72" s="18"/>
      <c r="C72" s="18"/>
      <c r="D72" s="19">
        <v>5225916</v>
      </c>
      <c r="E72" s="20">
        <v>5225916</v>
      </c>
      <c r="F72" s="20">
        <v>599183</v>
      </c>
      <c r="G72" s="20">
        <v>572494</v>
      </c>
      <c r="H72" s="20">
        <v>569684</v>
      </c>
      <c r="I72" s="20">
        <v>1741361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1741361</v>
      </c>
      <c r="W72" s="20">
        <v>1306479</v>
      </c>
      <c r="X72" s="20"/>
      <c r="Y72" s="19"/>
      <c r="Z72" s="22">
        <v>5225916</v>
      </c>
    </row>
    <row r="73" spans="1:26" ht="13.5" hidden="1">
      <c r="A73" s="38" t="s">
        <v>118</v>
      </c>
      <c r="B73" s="18"/>
      <c r="C73" s="18"/>
      <c r="D73" s="19">
        <v>4775671</v>
      </c>
      <c r="E73" s="20">
        <v>4775671</v>
      </c>
      <c r="F73" s="20">
        <v>394482</v>
      </c>
      <c r="G73" s="20">
        <v>394207</v>
      </c>
      <c r="H73" s="20">
        <v>394392</v>
      </c>
      <c r="I73" s="20">
        <v>1183081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1183081</v>
      </c>
      <c r="W73" s="20">
        <v>1193918</v>
      </c>
      <c r="X73" s="20"/>
      <c r="Y73" s="19"/>
      <c r="Z73" s="22">
        <v>4775671</v>
      </c>
    </row>
    <row r="74" spans="1:26" ht="13.5" hidden="1">
      <c r="A74" s="38" t="s">
        <v>119</v>
      </c>
      <c r="B74" s="18"/>
      <c r="C74" s="18"/>
      <c r="D74" s="19">
        <v>10000</v>
      </c>
      <c r="E74" s="20">
        <v>10000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>
        <v>2500</v>
      </c>
      <c r="X74" s="20"/>
      <c r="Y74" s="19"/>
      <c r="Z74" s="22">
        <v>10000</v>
      </c>
    </row>
    <row r="75" spans="1:26" ht="13.5" hidden="1">
      <c r="A75" s="39" t="s">
        <v>120</v>
      </c>
      <c r="B75" s="27"/>
      <c r="C75" s="27"/>
      <c r="D75" s="28">
        <v>8404310</v>
      </c>
      <c r="E75" s="29">
        <v>8404310</v>
      </c>
      <c r="F75" s="29"/>
      <c r="G75" s="29">
        <v>1476207</v>
      </c>
      <c r="H75" s="29">
        <v>765154</v>
      </c>
      <c r="I75" s="29">
        <v>2241361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2241361</v>
      </c>
      <c r="W75" s="29">
        <v>2101078</v>
      </c>
      <c r="X75" s="29"/>
      <c r="Y75" s="28"/>
      <c r="Z75" s="30">
        <v>8404310</v>
      </c>
    </row>
    <row r="76" spans="1:26" ht="13.5" hidden="1">
      <c r="A76" s="41" t="s">
        <v>122</v>
      </c>
      <c r="B76" s="31"/>
      <c r="C76" s="31"/>
      <c r="D76" s="32">
        <v>81159025</v>
      </c>
      <c r="E76" s="33">
        <v>81159025</v>
      </c>
      <c r="F76" s="33">
        <v>4780868</v>
      </c>
      <c r="G76" s="33">
        <v>6476228</v>
      </c>
      <c r="H76" s="33">
        <v>6341277</v>
      </c>
      <c r="I76" s="33">
        <v>17598373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17598373</v>
      </c>
      <c r="W76" s="33">
        <v>20655710</v>
      </c>
      <c r="X76" s="33"/>
      <c r="Y76" s="32"/>
      <c r="Z76" s="34">
        <v>81159025</v>
      </c>
    </row>
    <row r="77" spans="1:26" ht="13.5" hidden="1">
      <c r="A77" s="36" t="s">
        <v>31</v>
      </c>
      <c r="B77" s="18"/>
      <c r="C77" s="18"/>
      <c r="D77" s="19">
        <v>11634099</v>
      </c>
      <c r="E77" s="20">
        <v>11634099</v>
      </c>
      <c r="F77" s="20">
        <v>236200</v>
      </c>
      <c r="G77" s="20">
        <v>1199837</v>
      </c>
      <c r="H77" s="20">
        <v>1179709</v>
      </c>
      <c r="I77" s="20">
        <v>2615746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2615746</v>
      </c>
      <c r="W77" s="20">
        <v>5363486</v>
      </c>
      <c r="X77" s="20"/>
      <c r="Y77" s="19"/>
      <c r="Z77" s="22">
        <v>11634099</v>
      </c>
    </row>
    <row r="78" spans="1:26" ht="13.5" hidden="1">
      <c r="A78" s="37" t="s">
        <v>32</v>
      </c>
      <c r="B78" s="18"/>
      <c r="C78" s="18"/>
      <c r="D78" s="19">
        <v>69524926</v>
      </c>
      <c r="E78" s="20">
        <v>69524926</v>
      </c>
      <c r="F78" s="20">
        <v>4544668</v>
      </c>
      <c r="G78" s="20">
        <v>5276391</v>
      </c>
      <c r="H78" s="20">
        <v>4396414</v>
      </c>
      <c r="I78" s="20">
        <v>14217473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14217473</v>
      </c>
      <c r="W78" s="20">
        <v>15292224</v>
      </c>
      <c r="X78" s="20"/>
      <c r="Y78" s="19"/>
      <c r="Z78" s="22">
        <v>69524926</v>
      </c>
    </row>
    <row r="79" spans="1:26" ht="13.5" hidden="1">
      <c r="A79" s="38" t="s">
        <v>115</v>
      </c>
      <c r="B79" s="18"/>
      <c r="C79" s="18"/>
      <c r="D79" s="19">
        <v>50399171</v>
      </c>
      <c r="E79" s="20">
        <v>50399171</v>
      </c>
      <c r="F79" s="20">
        <v>3672708</v>
      </c>
      <c r="G79" s="20">
        <v>4206900</v>
      </c>
      <c r="H79" s="20">
        <v>3486392</v>
      </c>
      <c r="I79" s="20">
        <v>11366000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11366000</v>
      </c>
      <c r="W79" s="20">
        <v>11693412</v>
      </c>
      <c r="X79" s="20"/>
      <c r="Y79" s="19"/>
      <c r="Z79" s="22">
        <v>50399171</v>
      </c>
    </row>
    <row r="80" spans="1:26" ht="13.5" hidden="1">
      <c r="A80" s="38" t="s">
        <v>116</v>
      </c>
      <c r="B80" s="18"/>
      <c r="C80" s="18"/>
      <c r="D80" s="19">
        <v>10615697</v>
      </c>
      <c r="E80" s="20">
        <v>10615697</v>
      </c>
      <c r="F80" s="20">
        <v>502525</v>
      </c>
      <c r="G80" s="20">
        <v>552729</v>
      </c>
      <c r="H80" s="20">
        <v>454133</v>
      </c>
      <c r="I80" s="20">
        <v>1509387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1509387</v>
      </c>
      <c r="W80" s="20">
        <v>1632610</v>
      </c>
      <c r="X80" s="20"/>
      <c r="Y80" s="19"/>
      <c r="Z80" s="22">
        <v>10615697</v>
      </c>
    </row>
    <row r="81" spans="1:26" ht="13.5" hidden="1">
      <c r="A81" s="38" t="s">
        <v>117</v>
      </c>
      <c r="B81" s="18"/>
      <c r="C81" s="18"/>
      <c r="D81" s="19">
        <v>4442029</v>
      </c>
      <c r="E81" s="20">
        <v>4442029</v>
      </c>
      <c r="F81" s="20">
        <v>205927</v>
      </c>
      <c r="G81" s="20">
        <v>298408</v>
      </c>
      <c r="H81" s="20">
        <v>260722</v>
      </c>
      <c r="I81" s="20">
        <v>765057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765057</v>
      </c>
      <c r="W81" s="20">
        <v>1106313</v>
      </c>
      <c r="X81" s="20"/>
      <c r="Y81" s="19"/>
      <c r="Z81" s="22">
        <v>4442029</v>
      </c>
    </row>
    <row r="82" spans="1:26" ht="13.5" hidden="1">
      <c r="A82" s="38" t="s">
        <v>118</v>
      </c>
      <c r="B82" s="18"/>
      <c r="C82" s="18"/>
      <c r="D82" s="19">
        <v>4059322</v>
      </c>
      <c r="E82" s="20">
        <v>4059322</v>
      </c>
      <c r="F82" s="20">
        <v>145578</v>
      </c>
      <c r="G82" s="20">
        <v>197891</v>
      </c>
      <c r="H82" s="20">
        <v>190174</v>
      </c>
      <c r="I82" s="20">
        <v>533643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533643</v>
      </c>
      <c r="W82" s="20">
        <v>856214</v>
      </c>
      <c r="X82" s="20"/>
      <c r="Y82" s="19"/>
      <c r="Z82" s="22">
        <v>4059322</v>
      </c>
    </row>
    <row r="83" spans="1:26" ht="13.5" hidden="1">
      <c r="A83" s="38" t="s">
        <v>119</v>
      </c>
      <c r="B83" s="18"/>
      <c r="C83" s="18"/>
      <c r="D83" s="19">
        <v>8707</v>
      </c>
      <c r="E83" s="20">
        <v>8707</v>
      </c>
      <c r="F83" s="20">
        <v>17930</v>
      </c>
      <c r="G83" s="20">
        <v>20463</v>
      </c>
      <c r="H83" s="20">
        <v>4993</v>
      </c>
      <c r="I83" s="20">
        <v>43386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43386</v>
      </c>
      <c r="W83" s="20">
        <v>3675</v>
      </c>
      <c r="X83" s="20"/>
      <c r="Y83" s="19"/>
      <c r="Z83" s="22">
        <v>8707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>
        <v>765154</v>
      </c>
      <c r="I84" s="29">
        <v>765154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765154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48386465</v>
      </c>
      <c r="C5" s="18">
        <v>0</v>
      </c>
      <c r="D5" s="58">
        <v>61170021</v>
      </c>
      <c r="E5" s="59">
        <v>61170021</v>
      </c>
      <c r="F5" s="59">
        <v>11134626</v>
      </c>
      <c r="G5" s="59">
        <v>7875989</v>
      </c>
      <c r="H5" s="59">
        <v>4074980</v>
      </c>
      <c r="I5" s="59">
        <v>23085595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23085595</v>
      </c>
      <c r="W5" s="59">
        <v>15292505</v>
      </c>
      <c r="X5" s="59">
        <v>7793090</v>
      </c>
      <c r="Y5" s="60">
        <v>50.96</v>
      </c>
      <c r="Z5" s="61">
        <v>61170021</v>
      </c>
    </row>
    <row r="6" spans="1:26" ht="13.5">
      <c r="A6" s="57" t="s">
        <v>32</v>
      </c>
      <c r="B6" s="18">
        <v>285279691</v>
      </c>
      <c r="C6" s="18">
        <v>0</v>
      </c>
      <c r="D6" s="58">
        <v>311679055</v>
      </c>
      <c r="E6" s="59">
        <v>311679055</v>
      </c>
      <c r="F6" s="59">
        <v>23259555</v>
      </c>
      <c r="G6" s="59">
        <v>24251665</v>
      </c>
      <c r="H6" s="59">
        <v>24291353</v>
      </c>
      <c r="I6" s="59">
        <v>71802573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71802573</v>
      </c>
      <c r="W6" s="59">
        <v>77919764</v>
      </c>
      <c r="X6" s="59">
        <v>-6117191</v>
      </c>
      <c r="Y6" s="60">
        <v>-7.85</v>
      </c>
      <c r="Z6" s="61">
        <v>311679055</v>
      </c>
    </row>
    <row r="7" spans="1:26" ht="13.5">
      <c r="A7" s="57" t="s">
        <v>33</v>
      </c>
      <c r="B7" s="18">
        <v>1405985</v>
      </c>
      <c r="C7" s="18">
        <v>0</v>
      </c>
      <c r="D7" s="58">
        <v>1005006</v>
      </c>
      <c r="E7" s="59">
        <v>1005006</v>
      </c>
      <c r="F7" s="59">
        <v>51206</v>
      </c>
      <c r="G7" s="59">
        <v>143042</v>
      </c>
      <c r="H7" s="59">
        <v>184083</v>
      </c>
      <c r="I7" s="59">
        <v>378331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378331</v>
      </c>
      <c r="W7" s="59">
        <v>251252</v>
      </c>
      <c r="X7" s="59">
        <v>127079</v>
      </c>
      <c r="Y7" s="60">
        <v>50.58</v>
      </c>
      <c r="Z7" s="61">
        <v>1005006</v>
      </c>
    </row>
    <row r="8" spans="1:26" ht="13.5">
      <c r="A8" s="57" t="s">
        <v>34</v>
      </c>
      <c r="B8" s="18">
        <v>68461580</v>
      </c>
      <c r="C8" s="18">
        <v>0</v>
      </c>
      <c r="D8" s="58">
        <v>64764122</v>
      </c>
      <c r="E8" s="59">
        <v>64764122</v>
      </c>
      <c r="F8" s="59">
        <v>19931000</v>
      </c>
      <c r="G8" s="59">
        <v>181519</v>
      </c>
      <c r="H8" s="59">
        <v>4707194</v>
      </c>
      <c r="I8" s="59">
        <v>24819713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24819713</v>
      </c>
      <c r="W8" s="59">
        <v>16191031</v>
      </c>
      <c r="X8" s="59">
        <v>8628682</v>
      </c>
      <c r="Y8" s="60">
        <v>53.29</v>
      </c>
      <c r="Z8" s="61">
        <v>64764122</v>
      </c>
    </row>
    <row r="9" spans="1:26" ht="13.5">
      <c r="A9" s="57" t="s">
        <v>35</v>
      </c>
      <c r="B9" s="18">
        <v>23679375</v>
      </c>
      <c r="C9" s="18">
        <v>0</v>
      </c>
      <c r="D9" s="58">
        <v>26816133</v>
      </c>
      <c r="E9" s="59">
        <v>26816133</v>
      </c>
      <c r="F9" s="59">
        <v>2051265</v>
      </c>
      <c r="G9" s="59">
        <v>1881371</v>
      </c>
      <c r="H9" s="59">
        <v>1763421</v>
      </c>
      <c r="I9" s="59">
        <v>5696057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5696057</v>
      </c>
      <c r="W9" s="59">
        <v>6704033</v>
      </c>
      <c r="X9" s="59">
        <v>-1007976</v>
      </c>
      <c r="Y9" s="60">
        <v>-15.04</v>
      </c>
      <c r="Z9" s="61">
        <v>26816133</v>
      </c>
    </row>
    <row r="10" spans="1:26" ht="25.5">
      <c r="A10" s="62" t="s">
        <v>107</v>
      </c>
      <c r="B10" s="63">
        <f>SUM(B5:B9)</f>
        <v>427213096</v>
      </c>
      <c r="C10" s="63">
        <f>SUM(C5:C9)</f>
        <v>0</v>
      </c>
      <c r="D10" s="64">
        <f aca="true" t="shared" si="0" ref="D10:Z10">SUM(D5:D9)</f>
        <v>465434337</v>
      </c>
      <c r="E10" s="65">
        <f t="shared" si="0"/>
        <v>465434337</v>
      </c>
      <c r="F10" s="65">
        <f t="shared" si="0"/>
        <v>56427652</v>
      </c>
      <c r="G10" s="65">
        <f t="shared" si="0"/>
        <v>34333586</v>
      </c>
      <c r="H10" s="65">
        <f t="shared" si="0"/>
        <v>35021031</v>
      </c>
      <c r="I10" s="65">
        <f t="shared" si="0"/>
        <v>125782269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125782269</v>
      </c>
      <c r="W10" s="65">
        <f t="shared" si="0"/>
        <v>116358585</v>
      </c>
      <c r="X10" s="65">
        <f t="shared" si="0"/>
        <v>9423684</v>
      </c>
      <c r="Y10" s="66">
        <f>+IF(W10&lt;&gt;0,(X10/W10)*100,0)</f>
        <v>8.098830008976133</v>
      </c>
      <c r="Z10" s="67">
        <f t="shared" si="0"/>
        <v>465434337</v>
      </c>
    </row>
    <row r="11" spans="1:26" ht="13.5">
      <c r="A11" s="57" t="s">
        <v>36</v>
      </c>
      <c r="B11" s="18">
        <v>180514744</v>
      </c>
      <c r="C11" s="18">
        <v>0</v>
      </c>
      <c r="D11" s="58">
        <v>194753108</v>
      </c>
      <c r="E11" s="59">
        <v>194753108</v>
      </c>
      <c r="F11" s="59">
        <v>15873127</v>
      </c>
      <c r="G11" s="59">
        <v>14923615</v>
      </c>
      <c r="H11" s="59">
        <v>15266139</v>
      </c>
      <c r="I11" s="59">
        <v>46062881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46062881</v>
      </c>
      <c r="W11" s="59">
        <v>48688277</v>
      </c>
      <c r="X11" s="59">
        <v>-2625396</v>
      </c>
      <c r="Y11" s="60">
        <v>-5.39</v>
      </c>
      <c r="Z11" s="61">
        <v>194753108</v>
      </c>
    </row>
    <row r="12" spans="1:26" ht="13.5">
      <c r="A12" s="57" t="s">
        <v>37</v>
      </c>
      <c r="B12" s="18">
        <v>6803942</v>
      </c>
      <c r="C12" s="18">
        <v>0</v>
      </c>
      <c r="D12" s="58">
        <v>7279517</v>
      </c>
      <c r="E12" s="59">
        <v>7279517</v>
      </c>
      <c r="F12" s="59">
        <v>570433</v>
      </c>
      <c r="G12" s="59">
        <v>570433</v>
      </c>
      <c r="H12" s="59">
        <v>570433</v>
      </c>
      <c r="I12" s="59">
        <v>1711299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1711299</v>
      </c>
      <c r="W12" s="59">
        <v>1819879</v>
      </c>
      <c r="X12" s="59">
        <v>-108580</v>
      </c>
      <c r="Y12" s="60">
        <v>-5.97</v>
      </c>
      <c r="Z12" s="61">
        <v>7279517</v>
      </c>
    </row>
    <row r="13" spans="1:26" ht="13.5">
      <c r="A13" s="57" t="s">
        <v>108</v>
      </c>
      <c r="B13" s="18">
        <v>86027771</v>
      </c>
      <c r="C13" s="18">
        <v>0</v>
      </c>
      <c r="D13" s="58">
        <v>108541880</v>
      </c>
      <c r="E13" s="59">
        <v>108541880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27135470</v>
      </c>
      <c r="X13" s="59">
        <v>-27135470</v>
      </c>
      <c r="Y13" s="60">
        <v>-100</v>
      </c>
      <c r="Z13" s="61">
        <v>108541880</v>
      </c>
    </row>
    <row r="14" spans="1:26" ht="13.5">
      <c r="A14" s="57" t="s">
        <v>38</v>
      </c>
      <c r="B14" s="18">
        <v>13984786</v>
      </c>
      <c r="C14" s="18">
        <v>0</v>
      </c>
      <c r="D14" s="58">
        <v>15369151</v>
      </c>
      <c r="E14" s="59">
        <v>15369151</v>
      </c>
      <c r="F14" s="59">
        <v>170921</v>
      </c>
      <c r="G14" s="59">
        <v>241971</v>
      </c>
      <c r="H14" s="59">
        <v>239421</v>
      </c>
      <c r="I14" s="59">
        <v>652313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652313</v>
      </c>
      <c r="W14" s="59">
        <v>3842288</v>
      </c>
      <c r="X14" s="59">
        <v>-3189975</v>
      </c>
      <c r="Y14" s="60">
        <v>-83.02</v>
      </c>
      <c r="Z14" s="61">
        <v>15369151</v>
      </c>
    </row>
    <row r="15" spans="1:26" ht="13.5">
      <c r="A15" s="57" t="s">
        <v>39</v>
      </c>
      <c r="B15" s="18">
        <v>123766349</v>
      </c>
      <c r="C15" s="18">
        <v>0</v>
      </c>
      <c r="D15" s="58">
        <v>131914583</v>
      </c>
      <c r="E15" s="59">
        <v>131914583</v>
      </c>
      <c r="F15" s="59">
        <v>0</v>
      </c>
      <c r="G15" s="59">
        <v>15361461</v>
      </c>
      <c r="H15" s="59">
        <v>14846817</v>
      </c>
      <c r="I15" s="59">
        <v>30208278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30208278</v>
      </c>
      <c r="W15" s="59">
        <v>32978646</v>
      </c>
      <c r="X15" s="59">
        <v>-2770368</v>
      </c>
      <c r="Y15" s="60">
        <v>-8.4</v>
      </c>
      <c r="Z15" s="61">
        <v>131914583</v>
      </c>
    </row>
    <row r="16" spans="1:26" ht="13.5">
      <c r="A16" s="68" t="s">
        <v>40</v>
      </c>
      <c r="B16" s="18">
        <v>639375</v>
      </c>
      <c r="C16" s="18">
        <v>0</v>
      </c>
      <c r="D16" s="58">
        <v>25983902</v>
      </c>
      <c r="E16" s="59">
        <v>25983902</v>
      </c>
      <c r="F16" s="59">
        <v>1436091</v>
      </c>
      <c r="G16" s="59">
        <v>1182741</v>
      </c>
      <c r="H16" s="59">
        <v>2014331</v>
      </c>
      <c r="I16" s="59">
        <v>4633163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4633163</v>
      </c>
      <c r="W16" s="59">
        <v>6495976</v>
      </c>
      <c r="X16" s="59">
        <v>-1862813</v>
      </c>
      <c r="Y16" s="60">
        <v>-28.68</v>
      </c>
      <c r="Z16" s="61">
        <v>25983902</v>
      </c>
    </row>
    <row r="17" spans="1:26" ht="13.5">
      <c r="A17" s="57" t="s">
        <v>41</v>
      </c>
      <c r="B17" s="18">
        <v>124800154</v>
      </c>
      <c r="C17" s="18">
        <v>0</v>
      </c>
      <c r="D17" s="58">
        <v>101166202</v>
      </c>
      <c r="E17" s="59">
        <v>101166202</v>
      </c>
      <c r="F17" s="59">
        <v>2246688</v>
      </c>
      <c r="G17" s="59">
        <v>6050926</v>
      </c>
      <c r="H17" s="59">
        <v>5136775</v>
      </c>
      <c r="I17" s="59">
        <v>13434389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13434389</v>
      </c>
      <c r="W17" s="59">
        <v>25291551</v>
      </c>
      <c r="X17" s="59">
        <v>-11857162</v>
      </c>
      <c r="Y17" s="60">
        <v>-46.88</v>
      </c>
      <c r="Z17" s="61">
        <v>101166202</v>
      </c>
    </row>
    <row r="18" spans="1:26" ht="13.5">
      <c r="A18" s="69" t="s">
        <v>42</v>
      </c>
      <c r="B18" s="70">
        <f>SUM(B11:B17)</f>
        <v>536537121</v>
      </c>
      <c r="C18" s="70">
        <f>SUM(C11:C17)</f>
        <v>0</v>
      </c>
      <c r="D18" s="71">
        <f aca="true" t="shared" si="1" ref="D18:Z18">SUM(D11:D17)</f>
        <v>585008343</v>
      </c>
      <c r="E18" s="72">
        <f t="shared" si="1"/>
        <v>585008343</v>
      </c>
      <c r="F18" s="72">
        <f t="shared" si="1"/>
        <v>20297260</v>
      </c>
      <c r="G18" s="72">
        <f t="shared" si="1"/>
        <v>38331147</v>
      </c>
      <c r="H18" s="72">
        <f t="shared" si="1"/>
        <v>38073916</v>
      </c>
      <c r="I18" s="72">
        <f t="shared" si="1"/>
        <v>96702323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96702323</v>
      </c>
      <c r="W18" s="72">
        <f t="shared" si="1"/>
        <v>146252087</v>
      </c>
      <c r="X18" s="72">
        <f t="shared" si="1"/>
        <v>-49549764</v>
      </c>
      <c r="Y18" s="66">
        <f>+IF(W18&lt;&gt;0,(X18/W18)*100,0)</f>
        <v>-33.879697046647955</v>
      </c>
      <c r="Z18" s="73">
        <f t="shared" si="1"/>
        <v>585008343</v>
      </c>
    </row>
    <row r="19" spans="1:26" ht="13.5">
      <c r="A19" s="69" t="s">
        <v>43</v>
      </c>
      <c r="B19" s="74">
        <f>+B10-B18</f>
        <v>-109324025</v>
      </c>
      <c r="C19" s="74">
        <f>+C10-C18</f>
        <v>0</v>
      </c>
      <c r="D19" s="75">
        <f aca="true" t="shared" si="2" ref="D19:Z19">+D10-D18</f>
        <v>-119574006</v>
      </c>
      <c r="E19" s="76">
        <f t="shared" si="2"/>
        <v>-119574006</v>
      </c>
      <c r="F19" s="76">
        <f t="shared" si="2"/>
        <v>36130392</v>
      </c>
      <c r="G19" s="76">
        <f t="shared" si="2"/>
        <v>-3997561</v>
      </c>
      <c r="H19" s="76">
        <f t="shared" si="2"/>
        <v>-3052885</v>
      </c>
      <c r="I19" s="76">
        <f t="shared" si="2"/>
        <v>29079946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29079946</v>
      </c>
      <c r="W19" s="76">
        <f>IF(E10=E18,0,W10-W18)</f>
        <v>-29893502</v>
      </c>
      <c r="X19" s="76">
        <f t="shared" si="2"/>
        <v>58973448</v>
      </c>
      <c r="Y19" s="77">
        <f>+IF(W19&lt;&gt;0,(X19/W19)*100,0)</f>
        <v>-197.2784854715249</v>
      </c>
      <c r="Z19" s="78">
        <f t="shared" si="2"/>
        <v>-119574006</v>
      </c>
    </row>
    <row r="20" spans="1:26" ht="13.5">
      <c r="A20" s="57" t="s">
        <v>44</v>
      </c>
      <c r="B20" s="18">
        <v>37115211</v>
      </c>
      <c r="C20" s="18">
        <v>0</v>
      </c>
      <c r="D20" s="58">
        <v>37043590</v>
      </c>
      <c r="E20" s="59">
        <v>37043590</v>
      </c>
      <c r="F20" s="59">
        <v>0</v>
      </c>
      <c r="G20" s="59">
        <v>904712</v>
      </c>
      <c r="H20" s="59">
        <v>3776819</v>
      </c>
      <c r="I20" s="59">
        <v>4681531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4681531</v>
      </c>
      <c r="W20" s="59">
        <v>9260898</v>
      </c>
      <c r="X20" s="59">
        <v>-4579367</v>
      </c>
      <c r="Y20" s="60">
        <v>-49.45</v>
      </c>
      <c r="Z20" s="61">
        <v>37043590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-72208814</v>
      </c>
      <c r="C22" s="85">
        <f>SUM(C19:C21)</f>
        <v>0</v>
      </c>
      <c r="D22" s="86">
        <f aca="true" t="shared" si="3" ref="D22:Z22">SUM(D19:D21)</f>
        <v>-82530416</v>
      </c>
      <c r="E22" s="87">
        <f t="shared" si="3"/>
        <v>-82530416</v>
      </c>
      <c r="F22" s="87">
        <f t="shared" si="3"/>
        <v>36130392</v>
      </c>
      <c r="G22" s="87">
        <f t="shared" si="3"/>
        <v>-3092849</v>
      </c>
      <c r="H22" s="87">
        <f t="shared" si="3"/>
        <v>723934</v>
      </c>
      <c r="I22" s="87">
        <f t="shared" si="3"/>
        <v>33761477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33761477</v>
      </c>
      <c r="W22" s="87">
        <f t="shared" si="3"/>
        <v>-20632604</v>
      </c>
      <c r="X22" s="87">
        <f t="shared" si="3"/>
        <v>54394081</v>
      </c>
      <c r="Y22" s="88">
        <f>+IF(W22&lt;&gt;0,(X22/W22)*100,0)</f>
        <v>-263.6316821667299</v>
      </c>
      <c r="Z22" s="89">
        <f t="shared" si="3"/>
        <v>-82530416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-72208814</v>
      </c>
      <c r="C24" s="74">
        <f>SUM(C22:C23)</f>
        <v>0</v>
      </c>
      <c r="D24" s="75">
        <f aca="true" t="shared" si="4" ref="D24:Z24">SUM(D22:D23)</f>
        <v>-82530416</v>
      </c>
      <c r="E24" s="76">
        <f t="shared" si="4"/>
        <v>-82530416</v>
      </c>
      <c r="F24" s="76">
        <f t="shared" si="4"/>
        <v>36130392</v>
      </c>
      <c r="G24" s="76">
        <f t="shared" si="4"/>
        <v>-3092849</v>
      </c>
      <c r="H24" s="76">
        <f t="shared" si="4"/>
        <v>723934</v>
      </c>
      <c r="I24" s="76">
        <f t="shared" si="4"/>
        <v>33761477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33761477</v>
      </c>
      <c r="W24" s="76">
        <f t="shared" si="4"/>
        <v>-20632604</v>
      </c>
      <c r="X24" s="76">
        <f t="shared" si="4"/>
        <v>54394081</v>
      </c>
      <c r="Y24" s="77">
        <f>+IF(W24&lt;&gt;0,(X24/W24)*100,0)</f>
        <v>-263.6316821667299</v>
      </c>
      <c r="Z24" s="78">
        <f t="shared" si="4"/>
        <v>-82530416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70678535</v>
      </c>
      <c r="C27" s="21">
        <v>0</v>
      </c>
      <c r="D27" s="98">
        <v>65814924</v>
      </c>
      <c r="E27" s="99">
        <v>65814924</v>
      </c>
      <c r="F27" s="99">
        <v>4583186</v>
      </c>
      <c r="G27" s="99">
        <v>6337667</v>
      </c>
      <c r="H27" s="99">
        <v>8283971</v>
      </c>
      <c r="I27" s="99">
        <v>19204824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19204824</v>
      </c>
      <c r="W27" s="99">
        <v>16453731</v>
      </c>
      <c r="X27" s="99">
        <v>2751093</v>
      </c>
      <c r="Y27" s="100">
        <v>16.72</v>
      </c>
      <c r="Z27" s="101">
        <v>65814924</v>
      </c>
    </row>
    <row r="28" spans="1:26" ht="13.5">
      <c r="A28" s="102" t="s">
        <v>44</v>
      </c>
      <c r="B28" s="18">
        <v>37027269</v>
      </c>
      <c r="C28" s="18">
        <v>0</v>
      </c>
      <c r="D28" s="58">
        <v>37043590</v>
      </c>
      <c r="E28" s="59">
        <v>37043590</v>
      </c>
      <c r="F28" s="59">
        <v>1035870</v>
      </c>
      <c r="G28" s="59">
        <v>3617059</v>
      </c>
      <c r="H28" s="59">
        <v>5459503</v>
      </c>
      <c r="I28" s="59">
        <v>10112432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10112432</v>
      </c>
      <c r="W28" s="59">
        <v>9260898</v>
      </c>
      <c r="X28" s="59">
        <v>851534</v>
      </c>
      <c r="Y28" s="60">
        <v>9.19</v>
      </c>
      <c r="Z28" s="61">
        <v>37043590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30889997</v>
      </c>
      <c r="C30" s="18">
        <v>0</v>
      </c>
      <c r="D30" s="58">
        <v>26271334</v>
      </c>
      <c r="E30" s="59">
        <v>26271334</v>
      </c>
      <c r="F30" s="59">
        <v>3164188</v>
      </c>
      <c r="G30" s="59">
        <v>2326921</v>
      </c>
      <c r="H30" s="59">
        <v>2751910</v>
      </c>
      <c r="I30" s="59">
        <v>8243019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8243019</v>
      </c>
      <c r="W30" s="59">
        <v>6567834</v>
      </c>
      <c r="X30" s="59">
        <v>1675185</v>
      </c>
      <c r="Y30" s="60">
        <v>25.51</v>
      </c>
      <c r="Z30" s="61">
        <v>26271334</v>
      </c>
    </row>
    <row r="31" spans="1:26" ht="13.5">
      <c r="A31" s="57" t="s">
        <v>49</v>
      </c>
      <c r="B31" s="18">
        <v>2761270</v>
      </c>
      <c r="C31" s="18">
        <v>0</v>
      </c>
      <c r="D31" s="58">
        <v>2500000</v>
      </c>
      <c r="E31" s="59">
        <v>2500000</v>
      </c>
      <c r="F31" s="59">
        <v>383128</v>
      </c>
      <c r="G31" s="59">
        <v>393687</v>
      </c>
      <c r="H31" s="59">
        <v>72558</v>
      </c>
      <c r="I31" s="59">
        <v>849373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849373</v>
      </c>
      <c r="W31" s="59">
        <v>625000</v>
      </c>
      <c r="X31" s="59">
        <v>224373</v>
      </c>
      <c r="Y31" s="60">
        <v>35.9</v>
      </c>
      <c r="Z31" s="61">
        <v>2500000</v>
      </c>
    </row>
    <row r="32" spans="1:26" ht="13.5">
      <c r="A32" s="69" t="s">
        <v>50</v>
      </c>
      <c r="B32" s="21">
        <f>SUM(B28:B31)</f>
        <v>70678536</v>
      </c>
      <c r="C32" s="21">
        <f>SUM(C28:C31)</f>
        <v>0</v>
      </c>
      <c r="D32" s="98">
        <f aca="true" t="shared" si="5" ref="D32:Z32">SUM(D28:D31)</f>
        <v>65814924</v>
      </c>
      <c r="E32" s="99">
        <f t="shared" si="5"/>
        <v>65814924</v>
      </c>
      <c r="F32" s="99">
        <f t="shared" si="5"/>
        <v>4583186</v>
      </c>
      <c r="G32" s="99">
        <f t="shared" si="5"/>
        <v>6337667</v>
      </c>
      <c r="H32" s="99">
        <f t="shared" si="5"/>
        <v>8283971</v>
      </c>
      <c r="I32" s="99">
        <f t="shared" si="5"/>
        <v>19204824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19204824</v>
      </c>
      <c r="W32" s="99">
        <f t="shared" si="5"/>
        <v>16453732</v>
      </c>
      <c r="X32" s="99">
        <f t="shared" si="5"/>
        <v>2751092</v>
      </c>
      <c r="Y32" s="100">
        <f>+IF(W32&lt;&gt;0,(X32/W32)*100,0)</f>
        <v>16.720170232504092</v>
      </c>
      <c r="Z32" s="101">
        <f t="shared" si="5"/>
        <v>65814924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86397330</v>
      </c>
      <c r="C35" s="18">
        <v>0</v>
      </c>
      <c r="D35" s="58">
        <v>46814406</v>
      </c>
      <c r="E35" s="59">
        <v>46814406</v>
      </c>
      <c r="F35" s="59">
        <v>79419790</v>
      </c>
      <c r="G35" s="59">
        <v>82117986</v>
      </c>
      <c r="H35" s="59">
        <v>0</v>
      </c>
      <c r="I35" s="59">
        <v>82117986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82117986</v>
      </c>
      <c r="W35" s="59">
        <v>11703602</v>
      </c>
      <c r="X35" s="59">
        <v>70414384</v>
      </c>
      <c r="Y35" s="60">
        <v>601.65</v>
      </c>
      <c r="Z35" s="61">
        <v>46814406</v>
      </c>
    </row>
    <row r="36" spans="1:26" ht="13.5">
      <c r="A36" s="57" t="s">
        <v>53</v>
      </c>
      <c r="B36" s="18">
        <v>1812936601</v>
      </c>
      <c r="C36" s="18">
        <v>0</v>
      </c>
      <c r="D36" s="58">
        <v>2219170191</v>
      </c>
      <c r="E36" s="59">
        <v>2219170191</v>
      </c>
      <c r="F36" s="59">
        <v>2297228155</v>
      </c>
      <c r="G36" s="59">
        <v>2342050123</v>
      </c>
      <c r="H36" s="59">
        <v>0</v>
      </c>
      <c r="I36" s="59">
        <v>2342050123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2342050123</v>
      </c>
      <c r="W36" s="59">
        <v>554792548</v>
      </c>
      <c r="X36" s="59">
        <v>1787257575</v>
      </c>
      <c r="Y36" s="60">
        <v>322.15</v>
      </c>
      <c r="Z36" s="61">
        <v>2219170191</v>
      </c>
    </row>
    <row r="37" spans="1:26" ht="13.5">
      <c r="A37" s="57" t="s">
        <v>54</v>
      </c>
      <c r="B37" s="18">
        <v>148733971</v>
      </c>
      <c r="C37" s="18">
        <v>0</v>
      </c>
      <c r="D37" s="58">
        <v>114366747</v>
      </c>
      <c r="E37" s="59">
        <v>114366747</v>
      </c>
      <c r="F37" s="59">
        <v>117929393</v>
      </c>
      <c r="G37" s="59">
        <v>128825996</v>
      </c>
      <c r="H37" s="59">
        <v>0</v>
      </c>
      <c r="I37" s="59">
        <v>128825996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128825996</v>
      </c>
      <c r="W37" s="59">
        <v>28591687</v>
      </c>
      <c r="X37" s="59">
        <v>100234309</v>
      </c>
      <c r="Y37" s="60">
        <v>350.57</v>
      </c>
      <c r="Z37" s="61">
        <v>114366747</v>
      </c>
    </row>
    <row r="38" spans="1:26" ht="13.5">
      <c r="A38" s="57" t="s">
        <v>55</v>
      </c>
      <c r="B38" s="18">
        <v>211427376</v>
      </c>
      <c r="C38" s="18">
        <v>0</v>
      </c>
      <c r="D38" s="58">
        <v>264391862</v>
      </c>
      <c r="E38" s="59">
        <v>264391862</v>
      </c>
      <c r="F38" s="59">
        <v>204685793</v>
      </c>
      <c r="G38" s="59">
        <v>204105408</v>
      </c>
      <c r="H38" s="59">
        <v>0</v>
      </c>
      <c r="I38" s="59">
        <v>204105408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204105408</v>
      </c>
      <c r="W38" s="59">
        <v>66097966</v>
      </c>
      <c r="X38" s="59">
        <v>138007442</v>
      </c>
      <c r="Y38" s="60">
        <v>208.79</v>
      </c>
      <c r="Z38" s="61">
        <v>264391862</v>
      </c>
    </row>
    <row r="39" spans="1:26" ht="13.5">
      <c r="A39" s="57" t="s">
        <v>56</v>
      </c>
      <c r="B39" s="18">
        <v>1539172584</v>
      </c>
      <c r="C39" s="18">
        <v>0</v>
      </c>
      <c r="D39" s="58">
        <v>1887225989</v>
      </c>
      <c r="E39" s="59">
        <v>1887225989</v>
      </c>
      <c r="F39" s="59">
        <v>2054032761</v>
      </c>
      <c r="G39" s="59">
        <v>2091236707</v>
      </c>
      <c r="H39" s="59">
        <v>0</v>
      </c>
      <c r="I39" s="59">
        <v>2091236707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2091236707</v>
      </c>
      <c r="W39" s="59">
        <v>471806497</v>
      </c>
      <c r="X39" s="59">
        <v>1619430210</v>
      </c>
      <c r="Y39" s="60">
        <v>343.24</v>
      </c>
      <c r="Z39" s="61">
        <v>1887225989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22009552</v>
      </c>
      <c r="C42" s="18">
        <v>0</v>
      </c>
      <c r="D42" s="58">
        <v>24663744</v>
      </c>
      <c r="E42" s="59">
        <v>24663744</v>
      </c>
      <c r="F42" s="59">
        <v>22804610</v>
      </c>
      <c r="G42" s="59">
        <v>-2341673</v>
      </c>
      <c r="H42" s="59">
        <v>4240294</v>
      </c>
      <c r="I42" s="59">
        <v>24703231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24703231</v>
      </c>
      <c r="W42" s="59">
        <v>6165936</v>
      </c>
      <c r="X42" s="59">
        <v>18537295</v>
      </c>
      <c r="Y42" s="60">
        <v>300.64</v>
      </c>
      <c r="Z42" s="61">
        <v>24663744</v>
      </c>
    </row>
    <row r="43" spans="1:26" ht="13.5">
      <c r="A43" s="57" t="s">
        <v>59</v>
      </c>
      <c r="B43" s="18">
        <v>-69878357</v>
      </c>
      <c r="C43" s="18">
        <v>0</v>
      </c>
      <c r="D43" s="58">
        <v>-57814932</v>
      </c>
      <c r="E43" s="59">
        <v>-57814932</v>
      </c>
      <c r="F43" s="59">
        <v>-2936177</v>
      </c>
      <c r="G43" s="59">
        <v>-9328994</v>
      </c>
      <c r="H43" s="59">
        <v>-8331639</v>
      </c>
      <c r="I43" s="59">
        <v>-20596810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-20596810</v>
      </c>
      <c r="W43" s="59">
        <v>-14453733</v>
      </c>
      <c r="X43" s="59">
        <v>-6143077</v>
      </c>
      <c r="Y43" s="60">
        <v>42.5</v>
      </c>
      <c r="Z43" s="61">
        <v>-57814932</v>
      </c>
    </row>
    <row r="44" spans="1:26" ht="13.5">
      <c r="A44" s="57" t="s">
        <v>60</v>
      </c>
      <c r="B44" s="18">
        <v>54472490</v>
      </c>
      <c r="C44" s="18">
        <v>0</v>
      </c>
      <c r="D44" s="58">
        <v>29694468</v>
      </c>
      <c r="E44" s="59">
        <v>29694468</v>
      </c>
      <c r="F44" s="59">
        <v>-395778</v>
      </c>
      <c r="G44" s="59">
        <v>-320663</v>
      </c>
      <c r="H44" s="59">
        <v>-434905</v>
      </c>
      <c r="I44" s="59">
        <v>-1151346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-1151346</v>
      </c>
      <c r="W44" s="59">
        <v>7423617</v>
      </c>
      <c r="X44" s="59">
        <v>-8574963</v>
      </c>
      <c r="Y44" s="60">
        <v>-115.51</v>
      </c>
      <c r="Z44" s="61">
        <v>29694468</v>
      </c>
    </row>
    <row r="45" spans="1:26" ht="13.5">
      <c r="A45" s="69" t="s">
        <v>61</v>
      </c>
      <c r="B45" s="21">
        <v>1675020</v>
      </c>
      <c r="C45" s="21">
        <v>0</v>
      </c>
      <c r="D45" s="98">
        <v>7287018</v>
      </c>
      <c r="E45" s="99">
        <v>7287018</v>
      </c>
      <c r="F45" s="99">
        <v>4926065</v>
      </c>
      <c r="G45" s="99">
        <v>-7065265</v>
      </c>
      <c r="H45" s="99">
        <v>-11591515</v>
      </c>
      <c r="I45" s="99">
        <v>-11591515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-11591515</v>
      </c>
      <c r="W45" s="99">
        <v>9879558</v>
      </c>
      <c r="X45" s="99">
        <v>-21471073</v>
      </c>
      <c r="Y45" s="100">
        <v>-217.33</v>
      </c>
      <c r="Z45" s="101">
        <v>7287018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17874431</v>
      </c>
      <c r="C49" s="51">
        <v>0</v>
      </c>
      <c r="D49" s="128">
        <v>5828722</v>
      </c>
      <c r="E49" s="53">
        <v>4429950</v>
      </c>
      <c r="F49" s="53">
        <v>0</v>
      </c>
      <c r="G49" s="53">
        <v>0</v>
      </c>
      <c r="H49" s="53">
        <v>0</v>
      </c>
      <c r="I49" s="53">
        <v>989979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1135468</v>
      </c>
      <c r="W49" s="53">
        <v>894809</v>
      </c>
      <c r="X49" s="53">
        <v>860863</v>
      </c>
      <c r="Y49" s="53">
        <v>13508813</v>
      </c>
      <c r="Z49" s="129">
        <v>45523035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7346825</v>
      </c>
      <c r="C51" s="51">
        <v>0</v>
      </c>
      <c r="D51" s="128">
        <v>5190916</v>
      </c>
      <c r="E51" s="53">
        <v>3846858</v>
      </c>
      <c r="F51" s="53">
        <v>0</v>
      </c>
      <c r="G51" s="53">
        <v>0</v>
      </c>
      <c r="H51" s="53">
        <v>0</v>
      </c>
      <c r="I51" s="53">
        <v>3726634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1200</v>
      </c>
      <c r="W51" s="53">
        <v>0</v>
      </c>
      <c r="X51" s="53">
        <v>0</v>
      </c>
      <c r="Y51" s="53">
        <v>7713963</v>
      </c>
      <c r="Z51" s="129">
        <v>27826396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97.97250861606159</v>
      </c>
      <c r="C58" s="5">
        <f>IF(C67=0,0,+(C76/C67)*100)</f>
        <v>0</v>
      </c>
      <c r="D58" s="6">
        <f aca="true" t="shared" si="6" ref="D58:Z58">IF(D67=0,0,+(D76/D67)*100)</f>
        <v>99.4926996815805</v>
      </c>
      <c r="E58" s="7">
        <f t="shared" si="6"/>
        <v>99.4926996815805</v>
      </c>
      <c r="F58" s="7">
        <f t="shared" si="6"/>
        <v>68.28000489297854</v>
      </c>
      <c r="G58" s="7">
        <f t="shared" si="6"/>
        <v>111.962703741242</v>
      </c>
      <c r="H58" s="7">
        <f t="shared" si="6"/>
        <v>107.84294132581927</v>
      </c>
      <c r="I58" s="7">
        <f t="shared" si="6"/>
        <v>94.91179826925654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94.91179826925654</v>
      </c>
      <c r="W58" s="7">
        <f t="shared" si="6"/>
        <v>99.4926994159347</v>
      </c>
      <c r="X58" s="7">
        <f t="shared" si="6"/>
        <v>0</v>
      </c>
      <c r="Y58" s="7">
        <f t="shared" si="6"/>
        <v>0</v>
      </c>
      <c r="Z58" s="8">
        <f t="shared" si="6"/>
        <v>99.4926996815805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100.00000490436321</v>
      </c>
      <c r="E59" s="10">
        <f t="shared" si="7"/>
        <v>100.00000490436321</v>
      </c>
      <c r="F59" s="10">
        <f t="shared" si="7"/>
        <v>99.26646840226155</v>
      </c>
      <c r="G59" s="10">
        <f t="shared" si="7"/>
        <v>100.31905834302206</v>
      </c>
      <c r="H59" s="10">
        <f t="shared" si="7"/>
        <v>93.99793373219009</v>
      </c>
      <c r="I59" s="10">
        <f t="shared" si="7"/>
        <v>98.6955935075531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98.6955935075531</v>
      </c>
      <c r="W59" s="10">
        <f t="shared" si="7"/>
        <v>100.00000653915104</v>
      </c>
      <c r="X59" s="10">
        <f t="shared" si="7"/>
        <v>0</v>
      </c>
      <c r="Y59" s="10">
        <f t="shared" si="7"/>
        <v>0</v>
      </c>
      <c r="Z59" s="11">
        <f t="shared" si="7"/>
        <v>100.00000490436321</v>
      </c>
    </row>
    <row r="60" spans="1:26" ht="13.5">
      <c r="A60" s="37" t="s">
        <v>32</v>
      </c>
      <c r="B60" s="12">
        <f t="shared" si="7"/>
        <v>97.61598206442252</v>
      </c>
      <c r="C60" s="12">
        <f t="shared" si="7"/>
        <v>0</v>
      </c>
      <c r="D60" s="3">
        <f t="shared" si="7"/>
        <v>99.39039759986439</v>
      </c>
      <c r="E60" s="13">
        <f t="shared" si="7"/>
        <v>99.39039759986439</v>
      </c>
      <c r="F60" s="13">
        <f t="shared" si="7"/>
        <v>53.22622896267792</v>
      </c>
      <c r="G60" s="13">
        <f t="shared" si="7"/>
        <v>115.8460831452191</v>
      </c>
      <c r="H60" s="13">
        <f t="shared" si="7"/>
        <v>110.21890382145449</v>
      </c>
      <c r="I60" s="13">
        <f t="shared" si="7"/>
        <v>93.65743898899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93.65743898899</v>
      </c>
      <c r="W60" s="13">
        <f t="shared" si="7"/>
        <v>99.3903972809774</v>
      </c>
      <c r="X60" s="13">
        <f t="shared" si="7"/>
        <v>0</v>
      </c>
      <c r="Y60" s="13">
        <f t="shared" si="7"/>
        <v>0</v>
      </c>
      <c r="Z60" s="14">
        <f t="shared" si="7"/>
        <v>99.39039759986439</v>
      </c>
    </row>
    <row r="61" spans="1:26" ht="13.5">
      <c r="A61" s="38" t="s">
        <v>115</v>
      </c>
      <c r="B61" s="12">
        <f t="shared" si="7"/>
        <v>96.52337681726804</v>
      </c>
      <c r="C61" s="12">
        <f t="shared" si="7"/>
        <v>0</v>
      </c>
      <c r="D61" s="3">
        <f t="shared" si="7"/>
        <v>99.10916481857438</v>
      </c>
      <c r="E61" s="13">
        <f t="shared" si="7"/>
        <v>99.10916481857438</v>
      </c>
      <c r="F61" s="13">
        <f t="shared" si="7"/>
        <v>33.28591330947553</v>
      </c>
      <c r="G61" s="13">
        <f t="shared" si="7"/>
        <v>122.25240147930153</v>
      </c>
      <c r="H61" s="13">
        <f t="shared" si="7"/>
        <v>114.67474232401982</v>
      </c>
      <c r="I61" s="13">
        <f t="shared" si="7"/>
        <v>90.98064284706503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90.98064284706503</v>
      </c>
      <c r="W61" s="13">
        <f t="shared" si="7"/>
        <v>99.10916481857438</v>
      </c>
      <c r="X61" s="13">
        <f t="shared" si="7"/>
        <v>0</v>
      </c>
      <c r="Y61" s="13">
        <f t="shared" si="7"/>
        <v>0</v>
      </c>
      <c r="Z61" s="14">
        <f t="shared" si="7"/>
        <v>99.10916481857438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99.99999151060037</v>
      </c>
      <c r="E62" s="13">
        <f t="shared" si="7"/>
        <v>99.99999151060037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99.99999151060037</v>
      </c>
      <c r="X62" s="13">
        <f t="shared" si="7"/>
        <v>0</v>
      </c>
      <c r="Y62" s="13">
        <f t="shared" si="7"/>
        <v>0</v>
      </c>
      <c r="Z62" s="14">
        <f t="shared" si="7"/>
        <v>99.99999151060037</v>
      </c>
    </row>
    <row r="63" spans="1:26" ht="13.5">
      <c r="A63" s="38" t="s">
        <v>117</v>
      </c>
      <c r="B63" s="12">
        <f t="shared" si="7"/>
        <v>100</v>
      </c>
      <c r="C63" s="12">
        <f t="shared" si="7"/>
        <v>0</v>
      </c>
      <c r="D63" s="3">
        <f t="shared" si="7"/>
        <v>100.0000148518013</v>
      </c>
      <c r="E63" s="13">
        <f t="shared" si="7"/>
        <v>100.0000148518013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100.0000148518013</v>
      </c>
      <c r="X63" s="13">
        <f t="shared" si="7"/>
        <v>0</v>
      </c>
      <c r="Y63" s="13">
        <f t="shared" si="7"/>
        <v>0</v>
      </c>
      <c r="Z63" s="14">
        <f t="shared" si="7"/>
        <v>100.0000148518013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99.99998767750098</v>
      </c>
      <c r="E64" s="13">
        <f t="shared" si="7"/>
        <v>99.99998767750098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99.99998357000199</v>
      </c>
      <c r="X64" s="13">
        <f t="shared" si="7"/>
        <v>0</v>
      </c>
      <c r="Y64" s="13">
        <f t="shared" si="7"/>
        <v>0</v>
      </c>
      <c r="Z64" s="14">
        <f t="shared" si="7"/>
        <v>99.99998767750098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100.00005944147601</v>
      </c>
      <c r="E66" s="16">
        <f t="shared" si="7"/>
        <v>100.00005944147601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100.00005944147601</v>
      </c>
    </row>
    <row r="67" spans="1:26" ht="13.5" hidden="1">
      <c r="A67" s="40" t="s">
        <v>121</v>
      </c>
      <c r="B67" s="23">
        <v>335445026</v>
      </c>
      <c r="C67" s="23"/>
      <c r="D67" s="24">
        <v>374531403</v>
      </c>
      <c r="E67" s="25">
        <v>374531403</v>
      </c>
      <c r="F67" s="25">
        <v>34555639</v>
      </c>
      <c r="G67" s="25">
        <v>32334396</v>
      </c>
      <c r="H67" s="25">
        <v>28531732</v>
      </c>
      <c r="I67" s="25">
        <v>95421767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95421767</v>
      </c>
      <c r="W67" s="25">
        <v>93632851</v>
      </c>
      <c r="X67" s="25"/>
      <c r="Y67" s="24"/>
      <c r="Z67" s="26">
        <v>374531403</v>
      </c>
    </row>
    <row r="68" spans="1:26" ht="13.5" hidden="1">
      <c r="A68" s="36" t="s">
        <v>31</v>
      </c>
      <c r="B68" s="18">
        <v>48386465</v>
      </c>
      <c r="C68" s="18"/>
      <c r="D68" s="19">
        <v>61170021</v>
      </c>
      <c r="E68" s="20">
        <v>61170021</v>
      </c>
      <c r="F68" s="20">
        <v>11134626</v>
      </c>
      <c r="G68" s="20">
        <v>7875989</v>
      </c>
      <c r="H68" s="20">
        <v>4074980</v>
      </c>
      <c r="I68" s="20">
        <v>23085595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23085595</v>
      </c>
      <c r="W68" s="20">
        <v>15292505</v>
      </c>
      <c r="X68" s="20"/>
      <c r="Y68" s="19"/>
      <c r="Z68" s="22">
        <v>61170021</v>
      </c>
    </row>
    <row r="69" spans="1:26" ht="13.5" hidden="1">
      <c r="A69" s="37" t="s">
        <v>32</v>
      </c>
      <c r="B69" s="18">
        <v>285279691</v>
      </c>
      <c r="C69" s="18"/>
      <c r="D69" s="19">
        <v>311679055</v>
      </c>
      <c r="E69" s="20">
        <v>311679055</v>
      </c>
      <c r="F69" s="20">
        <v>23259555</v>
      </c>
      <c r="G69" s="20">
        <v>24251665</v>
      </c>
      <c r="H69" s="20">
        <v>24291353</v>
      </c>
      <c r="I69" s="20">
        <v>71802573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71802573</v>
      </c>
      <c r="W69" s="20">
        <v>77919764</v>
      </c>
      <c r="X69" s="20"/>
      <c r="Y69" s="19"/>
      <c r="Z69" s="22">
        <v>311679055</v>
      </c>
    </row>
    <row r="70" spans="1:26" ht="13.5" hidden="1">
      <c r="A70" s="38" t="s">
        <v>115</v>
      </c>
      <c r="B70" s="18">
        <v>195624278</v>
      </c>
      <c r="C70" s="18"/>
      <c r="D70" s="19">
        <v>213283000</v>
      </c>
      <c r="E70" s="20">
        <v>213283000</v>
      </c>
      <c r="F70" s="20">
        <v>16307457</v>
      </c>
      <c r="G70" s="20">
        <v>17269772</v>
      </c>
      <c r="H70" s="20">
        <v>16915527</v>
      </c>
      <c r="I70" s="20">
        <v>50492756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50492756</v>
      </c>
      <c r="W70" s="20">
        <v>53320750</v>
      </c>
      <c r="X70" s="20"/>
      <c r="Y70" s="19"/>
      <c r="Z70" s="22">
        <v>213283000</v>
      </c>
    </row>
    <row r="71" spans="1:26" ht="13.5" hidden="1">
      <c r="A71" s="38" t="s">
        <v>116</v>
      </c>
      <c r="B71" s="18">
        <v>41045283</v>
      </c>
      <c r="C71" s="18"/>
      <c r="D71" s="19">
        <v>47117584</v>
      </c>
      <c r="E71" s="20">
        <v>47117584</v>
      </c>
      <c r="F71" s="20">
        <v>2978487</v>
      </c>
      <c r="G71" s="20">
        <v>3067836</v>
      </c>
      <c r="H71" s="20">
        <v>3457487</v>
      </c>
      <c r="I71" s="20">
        <v>9503810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9503810</v>
      </c>
      <c r="W71" s="20">
        <v>11779396</v>
      </c>
      <c r="X71" s="20"/>
      <c r="Y71" s="19"/>
      <c r="Z71" s="22">
        <v>47117584</v>
      </c>
    </row>
    <row r="72" spans="1:26" ht="13.5" hidden="1">
      <c r="A72" s="38" t="s">
        <v>117</v>
      </c>
      <c r="B72" s="18">
        <v>25353216</v>
      </c>
      <c r="C72" s="18"/>
      <c r="D72" s="19">
        <v>26932760</v>
      </c>
      <c r="E72" s="20">
        <v>26932760</v>
      </c>
      <c r="F72" s="20">
        <v>2142657</v>
      </c>
      <c r="G72" s="20">
        <v>2107230</v>
      </c>
      <c r="H72" s="20">
        <v>2112962</v>
      </c>
      <c r="I72" s="20">
        <v>6362849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6362849</v>
      </c>
      <c r="W72" s="20">
        <v>6733190</v>
      </c>
      <c r="X72" s="20"/>
      <c r="Y72" s="19"/>
      <c r="Z72" s="22">
        <v>26932760</v>
      </c>
    </row>
    <row r="73" spans="1:26" ht="13.5" hidden="1">
      <c r="A73" s="38" t="s">
        <v>118</v>
      </c>
      <c r="B73" s="18">
        <v>23256914</v>
      </c>
      <c r="C73" s="18"/>
      <c r="D73" s="19">
        <v>24345711</v>
      </c>
      <c r="E73" s="20">
        <v>24345711</v>
      </c>
      <c r="F73" s="20">
        <v>1830954</v>
      </c>
      <c r="G73" s="20">
        <v>1806827</v>
      </c>
      <c r="H73" s="20">
        <v>1805377</v>
      </c>
      <c r="I73" s="20">
        <v>5443158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5443158</v>
      </c>
      <c r="W73" s="20">
        <v>6086428</v>
      </c>
      <c r="X73" s="20"/>
      <c r="Y73" s="19"/>
      <c r="Z73" s="22">
        <v>24345711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1778870</v>
      </c>
      <c r="C75" s="27"/>
      <c r="D75" s="28">
        <v>1682327</v>
      </c>
      <c r="E75" s="29">
        <v>1682327</v>
      </c>
      <c r="F75" s="29">
        <v>161458</v>
      </c>
      <c r="G75" s="29">
        <v>206742</v>
      </c>
      <c r="H75" s="29">
        <v>165399</v>
      </c>
      <c r="I75" s="29">
        <v>533599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533599</v>
      </c>
      <c r="W75" s="29">
        <v>420582</v>
      </c>
      <c r="X75" s="29"/>
      <c r="Y75" s="28"/>
      <c r="Z75" s="30">
        <v>1682327</v>
      </c>
    </row>
    <row r="76" spans="1:26" ht="13.5" hidden="1">
      <c r="A76" s="41" t="s">
        <v>122</v>
      </c>
      <c r="B76" s="31">
        <v>328643907</v>
      </c>
      <c r="C76" s="31"/>
      <c r="D76" s="32">
        <v>372631404</v>
      </c>
      <c r="E76" s="33">
        <v>372631404</v>
      </c>
      <c r="F76" s="33">
        <v>23594592</v>
      </c>
      <c r="G76" s="33">
        <v>36202464</v>
      </c>
      <c r="H76" s="33">
        <v>30769459</v>
      </c>
      <c r="I76" s="33">
        <v>90566515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90566515</v>
      </c>
      <c r="W76" s="33">
        <v>93157851</v>
      </c>
      <c r="X76" s="33"/>
      <c r="Y76" s="32"/>
      <c r="Z76" s="34">
        <v>372631404</v>
      </c>
    </row>
    <row r="77" spans="1:26" ht="13.5" hidden="1">
      <c r="A77" s="36" t="s">
        <v>31</v>
      </c>
      <c r="B77" s="18">
        <v>48386465</v>
      </c>
      <c r="C77" s="18"/>
      <c r="D77" s="19">
        <v>61170024</v>
      </c>
      <c r="E77" s="20">
        <v>61170024</v>
      </c>
      <c r="F77" s="20">
        <v>11052950</v>
      </c>
      <c r="G77" s="20">
        <v>7901118</v>
      </c>
      <c r="H77" s="20">
        <v>3830397</v>
      </c>
      <c r="I77" s="20">
        <v>22784465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22784465</v>
      </c>
      <c r="W77" s="20">
        <v>15292506</v>
      </c>
      <c r="X77" s="20"/>
      <c r="Y77" s="19"/>
      <c r="Z77" s="22">
        <v>61170024</v>
      </c>
    </row>
    <row r="78" spans="1:26" ht="13.5" hidden="1">
      <c r="A78" s="37" t="s">
        <v>32</v>
      </c>
      <c r="B78" s="18">
        <v>278478572</v>
      </c>
      <c r="C78" s="18"/>
      <c r="D78" s="19">
        <v>309779052</v>
      </c>
      <c r="E78" s="20">
        <v>309779052</v>
      </c>
      <c r="F78" s="20">
        <v>12380184</v>
      </c>
      <c r="G78" s="20">
        <v>28094604</v>
      </c>
      <c r="H78" s="20">
        <v>26773663</v>
      </c>
      <c r="I78" s="20">
        <v>67248451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67248451</v>
      </c>
      <c r="W78" s="20">
        <v>77444763</v>
      </c>
      <c r="X78" s="20"/>
      <c r="Y78" s="19"/>
      <c r="Z78" s="22">
        <v>309779052</v>
      </c>
    </row>
    <row r="79" spans="1:26" ht="13.5" hidden="1">
      <c r="A79" s="38" t="s">
        <v>115</v>
      </c>
      <c r="B79" s="18">
        <v>188823159</v>
      </c>
      <c r="C79" s="18"/>
      <c r="D79" s="19">
        <v>211383000</v>
      </c>
      <c r="E79" s="20">
        <v>211383000</v>
      </c>
      <c r="F79" s="20">
        <v>5428086</v>
      </c>
      <c r="G79" s="20">
        <v>21112711</v>
      </c>
      <c r="H79" s="20">
        <v>19397837</v>
      </c>
      <c r="I79" s="20">
        <v>45938634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45938634</v>
      </c>
      <c r="W79" s="20">
        <v>52845750</v>
      </c>
      <c r="X79" s="20"/>
      <c r="Y79" s="19"/>
      <c r="Z79" s="22">
        <v>211383000</v>
      </c>
    </row>
    <row r="80" spans="1:26" ht="13.5" hidden="1">
      <c r="A80" s="38" t="s">
        <v>116</v>
      </c>
      <c r="B80" s="18">
        <v>41045283</v>
      </c>
      <c r="C80" s="18"/>
      <c r="D80" s="19">
        <v>47117580</v>
      </c>
      <c r="E80" s="20">
        <v>47117580</v>
      </c>
      <c r="F80" s="20">
        <v>2978487</v>
      </c>
      <c r="G80" s="20">
        <v>3067836</v>
      </c>
      <c r="H80" s="20">
        <v>3457487</v>
      </c>
      <c r="I80" s="20">
        <v>9503810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9503810</v>
      </c>
      <c r="W80" s="20">
        <v>11779395</v>
      </c>
      <c r="X80" s="20"/>
      <c r="Y80" s="19"/>
      <c r="Z80" s="22">
        <v>47117580</v>
      </c>
    </row>
    <row r="81" spans="1:26" ht="13.5" hidden="1">
      <c r="A81" s="38" t="s">
        <v>117</v>
      </c>
      <c r="B81" s="18">
        <v>25353216</v>
      </c>
      <c r="C81" s="18"/>
      <c r="D81" s="19">
        <v>26932764</v>
      </c>
      <c r="E81" s="20">
        <v>26932764</v>
      </c>
      <c r="F81" s="20">
        <v>2142657</v>
      </c>
      <c r="G81" s="20">
        <v>2107230</v>
      </c>
      <c r="H81" s="20">
        <v>2112962</v>
      </c>
      <c r="I81" s="20">
        <v>6362849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6362849</v>
      </c>
      <c r="W81" s="20">
        <v>6733191</v>
      </c>
      <c r="X81" s="20"/>
      <c r="Y81" s="19"/>
      <c r="Z81" s="22">
        <v>26932764</v>
      </c>
    </row>
    <row r="82" spans="1:26" ht="13.5" hidden="1">
      <c r="A82" s="38" t="s">
        <v>118</v>
      </c>
      <c r="B82" s="18">
        <v>23256914</v>
      </c>
      <c r="C82" s="18"/>
      <c r="D82" s="19">
        <v>24345708</v>
      </c>
      <c r="E82" s="20">
        <v>24345708</v>
      </c>
      <c r="F82" s="20">
        <v>1830954</v>
      </c>
      <c r="G82" s="20">
        <v>1806827</v>
      </c>
      <c r="H82" s="20">
        <v>1805377</v>
      </c>
      <c r="I82" s="20">
        <v>5443158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5443158</v>
      </c>
      <c r="W82" s="20">
        <v>6086427</v>
      </c>
      <c r="X82" s="20"/>
      <c r="Y82" s="19"/>
      <c r="Z82" s="22">
        <v>24345708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1778870</v>
      </c>
      <c r="C84" s="27"/>
      <c r="D84" s="28">
        <v>1682328</v>
      </c>
      <c r="E84" s="29">
        <v>1682328</v>
      </c>
      <c r="F84" s="29">
        <v>161458</v>
      </c>
      <c r="G84" s="29">
        <v>206742</v>
      </c>
      <c r="H84" s="29">
        <v>165399</v>
      </c>
      <c r="I84" s="29">
        <v>533599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533599</v>
      </c>
      <c r="W84" s="29">
        <v>420582</v>
      </c>
      <c r="X84" s="29"/>
      <c r="Y84" s="28"/>
      <c r="Z84" s="30">
        <v>1682328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1708000</v>
      </c>
      <c r="E5" s="59">
        <v>1708000</v>
      </c>
      <c r="F5" s="59">
        <v>167</v>
      </c>
      <c r="G5" s="59">
        <v>0</v>
      </c>
      <c r="H5" s="59">
        <v>0</v>
      </c>
      <c r="I5" s="59">
        <v>167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167</v>
      </c>
      <c r="W5" s="59">
        <v>427000</v>
      </c>
      <c r="X5" s="59">
        <v>-426833</v>
      </c>
      <c r="Y5" s="60">
        <v>-99.96</v>
      </c>
      <c r="Z5" s="61">
        <v>1708000</v>
      </c>
    </row>
    <row r="6" spans="1:26" ht="13.5">
      <c r="A6" s="57" t="s">
        <v>32</v>
      </c>
      <c r="B6" s="18">
        <v>0</v>
      </c>
      <c r="C6" s="18">
        <v>0</v>
      </c>
      <c r="D6" s="58">
        <v>6781000</v>
      </c>
      <c r="E6" s="59">
        <v>6781000</v>
      </c>
      <c r="F6" s="59">
        <v>1877</v>
      </c>
      <c r="G6" s="59">
        <v>0</v>
      </c>
      <c r="H6" s="59">
        <v>0</v>
      </c>
      <c r="I6" s="59">
        <v>1877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1877</v>
      </c>
      <c r="W6" s="59">
        <v>1695250</v>
      </c>
      <c r="X6" s="59">
        <v>-1693373</v>
      </c>
      <c r="Y6" s="60">
        <v>-99.89</v>
      </c>
      <c r="Z6" s="61">
        <v>6781000</v>
      </c>
    </row>
    <row r="7" spans="1:26" ht="13.5">
      <c r="A7" s="57" t="s">
        <v>33</v>
      </c>
      <c r="B7" s="18">
        <v>0</v>
      </c>
      <c r="C7" s="18">
        <v>0</v>
      </c>
      <c r="D7" s="58">
        <v>310000</v>
      </c>
      <c r="E7" s="59">
        <v>310000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77500</v>
      </c>
      <c r="X7" s="59">
        <v>-77500</v>
      </c>
      <c r="Y7" s="60">
        <v>-100</v>
      </c>
      <c r="Z7" s="61">
        <v>310000</v>
      </c>
    </row>
    <row r="8" spans="1:26" ht="13.5">
      <c r="A8" s="57" t="s">
        <v>34</v>
      </c>
      <c r="B8" s="18">
        <v>0</v>
      </c>
      <c r="C8" s="18">
        <v>0</v>
      </c>
      <c r="D8" s="58">
        <v>19771000</v>
      </c>
      <c r="E8" s="59">
        <v>19771000</v>
      </c>
      <c r="F8" s="59">
        <v>-20675</v>
      </c>
      <c r="G8" s="59">
        <v>0</v>
      </c>
      <c r="H8" s="59">
        <v>0</v>
      </c>
      <c r="I8" s="59">
        <v>-20675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-20675</v>
      </c>
      <c r="W8" s="59">
        <v>4942750</v>
      </c>
      <c r="X8" s="59">
        <v>-4963425</v>
      </c>
      <c r="Y8" s="60">
        <v>-100.42</v>
      </c>
      <c r="Z8" s="61">
        <v>19771000</v>
      </c>
    </row>
    <row r="9" spans="1:26" ht="13.5">
      <c r="A9" s="57" t="s">
        <v>35</v>
      </c>
      <c r="B9" s="18">
        <v>0</v>
      </c>
      <c r="C9" s="18">
        <v>0</v>
      </c>
      <c r="D9" s="58">
        <v>2834000</v>
      </c>
      <c r="E9" s="59">
        <v>2834000</v>
      </c>
      <c r="F9" s="59">
        <v>2533147</v>
      </c>
      <c r="G9" s="59">
        <v>0</v>
      </c>
      <c r="H9" s="59">
        <v>0</v>
      </c>
      <c r="I9" s="59">
        <v>2533147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2533147</v>
      </c>
      <c r="W9" s="59">
        <v>708500</v>
      </c>
      <c r="X9" s="59">
        <v>1824647</v>
      </c>
      <c r="Y9" s="60">
        <v>257.54</v>
      </c>
      <c r="Z9" s="61">
        <v>2834000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31404000</v>
      </c>
      <c r="E10" s="65">
        <f t="shared" si="0"/>
        <v>31404000</v>
      </c>
      <c r="F10" s="65">
        <f t="shared" si="0"/>
        <v>2514516</v>
      </c>
      <c r="G10" s="65">
        <f t="shared" si="0"/>
        <v>0</v>
      </c>
      <c r="H10" s="65">
        <f t="shared" si="0"/>
        <v>0</v>
      </c>
      <c r="I10" s="65">
        <f t="shared" si="0"/>
        <v>2514516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2514516</v>
      </c>
      <c r="W10" s="65">
        <f t="shared" si="0"/>
        <v>7851000</v>
      </c>
      <c r="X10" s="65">
        <f t="shared" si="0"/>
        <v>-5336484</v>
      </c>
      <c r="Y10" s="66">
        <f>+IF(W10&lt;&gt;0,(X10/W10)*100,0)</f>
        <v>-67.97202904088651</v>
      </c>
      <c r="Z10" s="67">
        <f t="shared" si="0"/>
        <v>31404000</v>
      </c>
    </row>
    <row r="11" spans="1:26" ht="13.5">
      <c r="A11" s="57" t="s">
        <v>36</v>
      </c>
      <c r="B11" s="18">
        <v>0</v>
      </c>
      <c r="C11" s="18">
        <v>0</v>
      </c>
      <c r="D11" s="58">
        <v>14072969</v>
      </c>
      <c r="E11" s="59">
        <v>14072969</v>
      </c>
      <c r="F11" s="59">
        <v>-963164</v>
      </c>
      <c r="G11" s="59">
        <v>0</v>
      </c>
      <c r="H11" s="59">
        <v>0</v>
      </c>
      <c r="I11" s="59">
        <v>-963164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-963164</v>
      </c>
      <c r="W11" s="59">
        <v>3518242</v>
      </c>
      <c r="X11" s="59">
        <v>-4481406</v>
      </c>
      <c r="Y11" s="60">
        <v>-127.38</v>
      </c>
      <c r="Z11" s="61">
        <v>14072969</v>
      </c>
    </row>
    <row r="12" spans="1:26" ht="13.5">
      <c r="A12" s="57" t="s">
        <v>37</v>
      </c>
      <c r="B12" s="18">
        <v>0</v>
      </c>
      <c r="C12" s="18">
        <v>0</v>
      </c>
      <c r="D12" s="58">
        <v>1760000</v>
      </c>
      <c r="E12" s="59">
        <v>1760000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440000</v>
      </c>
      <c r="X12" s="59">
        <v>-440000</v>
      </c>
      <c r="Y12" s="60">
        <v>-100</v>
      </c>
      <c r="Z12" s="61">
        <v>1760000</v>
      </c>
    </row>
    <row r="13" spans="1:26" ht="13.5">
      <c r="A13" s="57" t="s">
        <v>108</v>
      </c>
      <c r="B13" s="18">
        <v>0</v>
      </c>
      <c r="C13" s="18">
        <v>0</v>
      </c>
      <c r="D13" s="58">
        <v>10191000</v>
      </c>
      <c r="E13" s="59">
        <v>10191000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2547750</v>
      </c>
      <c r="X13" s="59">
        <v>-2547750</v>
      </c>
      <c r="Y13" s="60">
        <v>-100</v>
      </c>
      <c r="Z13" s="61">
        <v>10191000</v>
      </c>
    </row>
    <row r="14" spans="1:26" ht="13.5">
      <c r="A14" s="57" t="s">
        <v>38</v>
      </c>
      <c r="B14" s="18">
        <v>0</v>
      </c>
      <c r="C14" s="18">
        <v>0</v>
      </c>
      <c r="D14" s="58">
        <v>204000</v>
      </c>
      <c r="E14" s="59">
        <v>204000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51000</v>
      </c>
      <c r="X14" s="59">
        <v>-51000</v>
      </c>
      <c r="Y14" s="60">
        <v>-100</v>
      </c>
      <c r="Z14" s="61">
        <v>204000</v>
      </c>
    </row>
    <row r="15" spans="1:26" ht="13.5">
      <c r="A15" s="57" t="s">
        <v>39</v>
      </c>
      <c r="B15" s="18">
        <v>0</v>
      </c>
      <c r="C15" s="18">
        <v>0</v>
      </c>
      <c r="D15" s="58">
        <v>1742000</v>
      </c>
      <c r="E15" s="59">
        <v>1742000</v>
      </c>
      <c r="F15" s="59">
        <v>-122759</v>
      </c>
      <c r="G15" s="59">
        <v>0</v>
      </c>
      <c r="H15" s="59">
        <v>0</v>
      </c>
      <c r="I15" s="59">
        <v>-122759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-122759</v>
      </c>
      <c r="W15" s="59">
        <v>435500</v>
      </c>
      <c r="X15" s="59">
        <v>-558259</v>
      </c>
      <c r="Y15" s="60">
        <v>-128.19</v>
      </c>
      <c r="Z15" s="61">
        <v>1742000</v>
      </c>
    </row>
    <row r="16" spans="1:26" ht="13.5">
      <c r="A16" s="68" t="s">
        <v>40</v>
      </c>
      <c r="B16" s="18">
        <v>0</v>
      </c>
      <c r="C16" s="18">
        <v>0</v>
      </c>
      <c r="D16" s="58">
        <v>1890000</v>
      </c>
      <c r="E16" s="59">
        <v>1890000</v>
      </c>
      <c r="F16" s="59">
        <v>10405379</v>
      </c>
      <c r="G16" s="59">
        <v>0</v>
      </c>
      <c r="H16" s="59">
        <v>0</v>
      </c>
      <c r="I16" s="59">
        <v>10405379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10405379</v>
      </c>
      <c r="W16" s="59">
        <v>472500</v>
      </c>
      <c r="X16" s="59">
        <v>9932879</v>
      </c>
      <c r="Y16" s="60">
        <v>2102.2</v>
      </c>
      <c r="Z16" s="61">
        <v>1890000</v>
      </c>
    </row>
    <row r="17" spans="1:26" ht="13.5">
      <c r="A17" s="57" t="s">
        <v>41</v>
      </c>
      <c r="B17" s="18">
        <v>0</v>
      </c>
      <c r="C17" s="18">
        <v>0</v>
      </c>
      <c r="D17" s="58">
        <v>15709500</v>
      </c>
      <c r="E17" s="59">
        <v>15709500</v>
      </c>
      <c r="F17" s="59">
        <v>-667155</v>
      </c>
      <c r="G17" s="59">
        <v>0</v>
      </c>
      <c r="H17" s="59">
        <v>0</v>
      </c>
      <c r="I17" s="59">
        <v>-667155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-667155</v>
      </c>
      <c r="W17" s="59">
        <v>3927375</v>
      </c>
      <c r="X17" s="59">
        <v>-4594530</v>
      </c>
      <c r="Y17" s="60">
        <v>-116.99</v>
      </c>
      <c r="Z17" s="61">
        <v>15709500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45569469</v>
      </c>
      <c r="E18" s="72">
        <f t="shared" si="1"/>
        <v>45569469</v>
      </c>
      <c r="F18" s="72">
        <f t="shared" si="1"/>
        <v>8652301</v>
      </c>
      <c r="G18" s="72">
        <f t="shared" si="1"/>
        <v>0</v>
      </c>
      <c r="H18" s="72">
        <f t="shared" si="1"/>
        <v>0</v>
      </c>
      <c r="I18" s="72">
        <f t="shared" si="1"/>
        <v>8652301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8652301</v>
      </c>
      <c r="W18" s="72">
        <f t="shared" si="1"/>
        <v>11392367</v>
      </c>
      <c r="X18" s="72">
        <f t="shared" si="1"/>
        <v>-2740066</v>
      </c>
      <c r="Y18" s="66">
        <f>+IF(W18&lt;&gt;0,(X18/W18)*100,0)</f>
        <v>-24.05177080408312</v>
      </c>
      <c r="Z18" s="73">
        <f t="shared" si="1"/>
        <v>45569469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-14165469</v>
      </c>
      <c r="E19" s="76">
        <f t="shared" si="2"/>
        <v>-14165469</v>
      </c>
      <c r="F19" s="76">
        <f t="shared" si="2"/>
        <v>-6137785</v>
      </c>
      <c r="G19" s="76">
        <f t="shared" si="2"/>
        <v>0</v>
      </c>
      <c r="H19" s="76">
        <f t="shared" si="2"/>
        <v>0</v>
      </c>
      <c r="I19" s="76">
        <f t="shared" si="2"/>
        <v>-6137785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-6137785</v>
      </c>
      <c r="W19" s="76">
        <f>IF(E10=E18,0,W10-W18)</f>
        <v>-3541367</v>
      </c>
      <c r="X19" s="76">
        <f t="shared" si="2"/>
        <v>-2596418</v>
      </c>
      <c r="Y19" s="77">
        <f>+IF(W19&lt;&gt;0,(X19/W19)*100,0)</f>
        <v>73.31682934866677</v>
      </c>
      <c r="Z19" s="78">
        <f t="shared" si="2"/>
        <v>-14165469</v>
      </c>
    </row>
    <row r="20" spans="1:26" ht="13.5">
      <c r="A20" s="57" t="s">
        <v>44</v>
      </c>
      <c r="B20" s="18">
        <v>0</v>
      </c>
      <c r="C20" s="18">
        <v>0</v>
      </c>
      <c r="D20" s="58">
        <v>14168000</v>
      </c>
      <c r="E20" s="59">
        <v>14168000</v>
      </c>
      <c r="F20" s="59">
        <v>400000</v>
      </c>
      <c r="G20" s="59">
        <v>0</v>
      </c>
      <c r="H20" s="59">
        <v>0</v>
      </c>
      <c r="I20" s="59">
        <v>400000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400000</v>
      </c>
      <c r="W20" s="59">
        <v>3542000</v>
      </c>
      <c r="X20" s="59">
        <v>-3142000</v>
      </c>
      <c r="Y20" s="60">
        <v>-88.71</v>
      </c>
      <c r="Z20" s="61">
        <v>14168000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2531</v>
      </c>
      <c r="E22" s="87">
        <f t="shared" si="3"/>
        <v>2531</v>
      </c>
      <c r="F22" s="87">
        <f t="shared" si="3"/>
        <v>-5737785</v>
      </c>
      <c r="G22" s="87">
        <f t="shared" si="3"/>
        <v>0</v>
      </c>
      <c r="H22" s="87">
        <f t="shared" si="3"/>
        <v>0</v>
      </c>
      <c r="I22" s="87">
        <f t="shared" si="3"/>
        <v>-5737785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-5737785</v>
      </c>
      <c r="W22" s="87">
        <f t="shared" si="3"/>
        <v>633</v>
      </c>
      <c r="X22" s="87">
        <f t="shared" si="3"/>
        <v>-5738418</v>
      </c>
      <c r="Y22" s="88">
        <f>+IF(W22&lt;&gt;0,(X22/W22)*100,0)</f>
        <v>-906543.1279620852</v>
      </c>
      <c r="Z22" s="89">
        <f t="shared" si="3"/>
        <v>2531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2531</v>
      </c>
      <c r="E24" s="76">
        <f t="shared" si="4"/>
        <v>2531</v>
      </c>
      <c r="F24" s="76">
        <f t="shared" si="4"/>
        <v>-5737785</v>
      </c>
      <c r="G24" s="76">
        <f t="shared" si="4"/>
        <v>0</v>
      </c>
      <c r="H24" s="76">
        <f t="shared" si="4"/>
        <v>0</v>
      </c>
      <c r="I24" s="76">
        <f t="shared" si="4"/>
        <v>-5737785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-5737785</v>
      </c>
      <c r="W24" s="76">
        <f t="shared" si="4"/>
        <v>633</v>
      </c>
      <c r="X24" s="76">
        <f t="shared" si="4"/>
        <v>-5738418</v>
      </c>
      <c r="Y24" s="77">
        <f>+IF(W24&lt;&gt;0,(X24/W24)*100,0)</f>
        <v>-906543.1279620852</v>
      </c>
      <c r="Z24" s="78">
        <f t="shared" si="4"/>
        <v>2531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14533000</v>
      </c>
      <c r="E27" s="99">
        <v>14533000</v>
      </c>
      <c r="F27" s="99">
        <v>2799446</v>
      </c>
      <c r="G27" s="99">
        <v>3857099</v>
      </c>
      <c r="H27" s="99">
        <v>1139357</v>
      </c>
      <c r="I27" s="99">
        <v>7795902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7795902</v>
      </c>
      <c r="W27" s="99">
        <v>3633250</v>
      </c>
      <c r="X27" s="99">
        <v>4162652</v>
      </c>
      <c r="Y27" s="100">
        <v>114.57</v>
      </c>
      <c r="Z27" s="101">
        <v>14533000</v>
      </c>
    </row>
    <row r="28" spans="1:26" ht="13.5">
      <c r="A28" s="102" t="s">
        <v>44</v>
      </c>
      <c r="B28" s="18">
        <v>0</v>
      </c>
      <c r="C28" s="18">
        <v>0</v>
      </c>
      <c r="D28" s="58">
        <v>14533000</v>
      </c>
      <c r="E28" s="59">
        <v>14533000</v>
      </c>
      <c r="F28" s="59">
        <v>2799446</v>
      </c>
      <c r="G28" s="59">
        <v>3857099</v>
      </c>
      <c r="H28" s="59">
        <v>1139357</v>
      </c>
      <c r="I28" s="59">
        <v>7795902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7795902</v>
      </c>
      <c r="W28" s="59">
        <v>3633250</v>
      </c>
      <c r="X28" s="59">
        <v>4162652</v>
      </c>
      <c r="Y28" s="60">
        <v>114.57</v>
      </c>
      <c r="Z28" s="61">
        <v>14533000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14533000</v>
      </c>
      <c r="E32" s="99">
        <f t="shared" si="5"/>
        <v>14533000</v>
      </c>
      <c r="F32" s="99">
        <f t="shared" si="5"/>
        <v>2799446</v>
      </c>
      <c r="G32" s="99">
        <f t="shared" si="5"/>
        <v>3857099</v>
      </c>
      <c r="H32" s="99">
        <f t="shared" si="5"/>
        <v>1139357</v>
      </c>
      <c r="I32" s="99">
        <f t="shared" si="5"/>
        <v>7795902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7795902</v>
      </c>
      <c r="W32" s="99">
        <f t="shared" si="5"/>
        <v>3633250</v>
      </c>
      <c r="X32" s="99">
        <f t="shared" si="5"/>
        <v>4162652</v>
      </c>
      <c r="Y32" s="100">
        <f>+IF(W32&lt;&gt;0,(X32/W32)*100,0)</f>
        <v>114.57103144567536</v>
      </c>
      <c r="Z32" s="101">
        <f t="shared" si="5"/>
        <v>14533000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25380000</v>
      </c>
      <c r="E35" s="59">
        <v>25380000</v>
      </c>
      <c r="F35" s="59">
        <v>8372788</v>
      </c>
      <c r="G35" s="59">
        <v>348296</v>
      </c>
      <c r="H35" s="59">
        <v>9432156</v>
      </c>
      <c r="I35" s="59">
        <v>9432156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9432156</v>
      </c>
      <c r="W35" s="59">
        <v>6345000</v>
      </c>
      <c r="X35" s="59">
        <v>3087156</v>
      </c>
      <c r="Y35" s="60">
        <v>48.65</v>
      </c>
      <c r="Z35" s="61">
        <v>25380000</v>
      </c>
    </row>
    <row r="36" spans="1:26" ht="13.5">
      <c r="A36" s="57" t="s">
        <v>53</v>
      </c>
      <c r="B36" s="18">
        <v>0</v>
      </c>
      <c r="C36" s="18">
        <v>0</v>
      </c>
      <c r="D36" s="58">
        <v>76278000</v>
      </c>
      <c r="E36" s="59">
        <v>76278000</v>
      </c>
      <c r="F36" s="59">
        <v>2799446</v>
      </c>
      <c r="G36" s="59">
        <v>3857100</v>
      </c>
      <c r="H36" s="59">
        <v>1139358</v>
      </c>
      <c r="I36" s="59">
        <v>1139358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1139358</v>
      </c>
      <c r="W36" s="59">
        <v>19069500</v>
      </c>
      <c r="X36" s="59">
        <v>-17930142</v>
      </c>
      <c r="Y36" s="60">
        <v>-94.03</v>
      </c>
      <c r="Z36" s="61">
        <v>76278000</v>
      </c>
    </row>
    <row r="37" spans="1:26" ht="13.5">
      <c r="A37" s="57" t="s">
        <v>54</v>
      </c>
      <c r="B37" s="18">
        <v>0</v>
      </c>
      <c r="C37" s="18">
        <v>0</v>
      </c>
      <c r="D37" s="58">
        <v>7048000</v>
      </c>
      <c r="E37" s="59">
        <v>7048000</v>
      </c>
      <c r="F37" s="59">
        <v>126859</v>
      </c>
      <c r="G37" s="59">
        <v>397078</v>
      </c>
      <c r="H37" s="59">
        <v>2371453</v>
      </c>
      <c r="I37" s="59">
        <v>2371453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2371453</v>
      </c>
      <c r="W37" s="59">
        <v>1762000</v>
      </c>
      <c r="X37" s="59">
        <v>609453</v>
      </c>
      <c r="Y37" s="60">
        <v>34.59</v>
      </c>
      <c r="Z37" s="61">
        <v>7048000</v>
      </c>
    </row>
    <row r="38" spans="1:26" ht="13.5">
      <c r="A38" s="57" t="s">
        <v>55</v>
      </c>
      <c r="B38" s="18">
        <v>0</v>
      </c>
      <c r="C38" s="18">
        <v>0</v>
      </c>
      <c r="D38" s="58">
        <v>3059000</v>
      </c>
      <c r="E38" s="59">
        <v>3059000</v>
      </c>
      <c r="F38" s="59">
        <v>-514302</v>
      </c>
      <c r="G38" s="59">
        <v>-823096</v>
      </c>
      <c r="H38" s="59">
        <v>616606</v>
      </c>
      <c r="I38" s="59">
        <v>616606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616606</v>
      </c>
      <c r="W38" s="59">
        <v>764750</v>
      </c>
      <c r="X38" s="59">
        <v>-148144</v>
      </c>
      <c r="Y38" s="60">
        <v>-19.37</v>
      </c>
      <c r="Z38" s="61">
        <v>3059000</v>
      </c>
    </row>
    <row r="39" spans="1:26" ht="13.5">
      <c r="A39" s="57" t="s">
        <v>56</v>
      </c>
      <c r="B39" s="18">
        <v>0</v>
      </c>
      <c r="C39" s="18">
        <v>0</v>
      </c>
      <c r="D39" s="58">
        <v>91551000</v>
      </c>
      <c r="E39" s="59">
        <v>91551000</v>
      </c>
      <c r="F39" s="59">
        <v>11559676</v>
      </c>
      <c r="G39" s="59">
        <v>4631414</v>
      </c>
      <c r="H39" s="59">
        <v>7583454</v>
      </c>
      <c r="I39" s="59">
        <v>7583454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7583454</v>
      </c>
      <c r="W39" s="59">
        <v>22887750</v>
      </c>
      <c r="X39" s="59">
        <v>-15304296</v>
      </c>
      <c r="Y39" s="60">
        <v>-66.87</v>
      </c>
      <c r="Z39" s="61">
        <v>91551000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12785000</v>
      </c>
      <c r="E42" s="59">
        <v>12785000</v>
      </c>
      <c r="F42" s="59">
        <v>11402587</v>
      </c>
      <c r="G42" s="59">
        <v>3541504</v>
      </c>
      <c r="H42" s="59">
        <v>1317204</v>
      </c>
      <c r="I42" s="59">
        <v>16261295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16261295</v>
      </c>
      <c r="W42" s="59">
        <v>3184000</v>
      </c>
      <c r="X42" s="59">
        <v>13077295</v>
      </c>
      <c r="Y42" s="60">
        <v>410.72</v>
      </c>
      <c r="Z42" s="61">
        <v>12785000</v>
      </c>
    </row>
    <row r="43" spans="1:26" ht="13.5">
      <c r="A43" s="57" t="s">
        <v>59</v>
      </c>
      <c r="B43" s="18">
        <v>0</v>
      </c>
      <c r="C43" s="18">
        <v>0</v>
      </c>
      <c r="D43" s="58">
        <v>-13786000</v>
      </c>
      <c r="E43" s="59">
        <v>-13786000</v>
      </c>
      <c r="F43" s="59">
        <v>-2799446</v>
      </c>
      <c r="G43" s="59">
        <v>-3857100</v>
      </c>
      <c r="H43" s="59">
        <v>-2278715</v>
      </c>
      <c r="I43" s="59">
        <v>-8935261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-8935261</v>
      </c>
      <c r="W43" s="59">
        <v>-3446000</v>
      </c>
      <c r="X43" s="59">
        <v>-5489261</v>
      </c>
      <c r="Y43" s="60">
        <v>159.29</v>
      </c>
      <c r="Z43" s="61">
        <v>-13786000</v>
      </c>
    </row>
    <row r="44" spans="1:26" ht="13.5">
      <c r="A44" s="57" t="s">
        <v>60</v>
      </c>
      <c r="B44" s="18">
        <v>0</v>
      </c>
      <c r="C44" s="18">
        <v>0</v>
      </c>
      <c r="D44" s="58">
        <v>-513000</v>
      </c>
      <c r="E44" s="59">
        <v>-513000</v>
      </c>
      <c r="F44" s="59">
        <v>441</v>
      </c>
      <c r="G44" s="59">
        <v>0</v>
      </c>
      <c r="H44" s="59">
        <v>0</v>
      </c>
      <c r="I44" s="59">
        <v>441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441</v>
      </c>
      <c r="W44" s="59">
        <v>-126000</v>
      </c>
      <c r="X44" s="59">
        <v>126441</v>
      </c>
      <c r="Y44" s="60">
        <v>-100.35</v>
      </c>
      <c r="Z44" s="61">
        <v>-513000</v>
      </c>
    </row>
    <row r="45" spans="1:26" ht="13.5">
      <c r="A45" s="69" t="s">
        <v>61</v>
      </c>
      <c r="B45" s="21">
        <v>0</v>
      </c>
      <c r="C45" s="21">
        <v>0</v>
      </c>
      <c r="D45" s="98">
        <v>2951000</v>
      </c>
      <c r="E45" s="99">
        <v>2951000</v>
      </c>
      <c r="F45" s="99">
        <v>8603582</v>
      </c>
      <c r="G45" s="99">
        <v>8287986</v>
      </c>
      <c r="H45" s="99">
        <v>7326475</v>
      </c>
      <c r="I45" s="99">
        <v>7326475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7326475</v>
      </c>
      <c r="W45" s="99">
        <v>4077000</v>
      </c>
      <c r="X45" s="99">
        <v>3249475</v>
      </c>
      <c r="Y45" s="100">
        <v>79.7</v>
      </c>
      <c r="Z45" s="101">
        <v>2951000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47.601404056162245</v>
      </c>
      <c r="E58" s="7">
        <f t="shared" si="6"/>
        <v>47.601404056162245</v>
      </c>
      <c r="F58" s="7">
        <f t="shared" si="6"/>
        <v>13440.125391849528</v>
      </c>
      <c r="G58" s="7">
        <f t="shared" si="6"/>
        <v>0</v>
      </c>
      <c r="H58" s="7">
        <f t="shared" si="6"/>
        <v>0</v>
      </c>
      <c r="I58" s="7">
        <f t="shared" si="6"/>
        <v>24438.683385579938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24438.683385579938</v>
      </c>
      <c r="W58" s="7">
        <f t="shared" si="6"/>
        <v>47.464898595943836</v>
      </c>
      <c r="X58" s="7">
        <f t="shared" si="6"/>
        <v>0</v>
      </c>
      <c r="Y58" s="7">
        <f t="shared" si="6"/>
        <v>0</v>
      </c>
      <c r="Z58" s="8">
        <f t="shared" si="6"/>
        <v>47.601404056162245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49.18032786885246</v>
      </c>
      <c r="E59" s="10">
        <f t="shared" si="7"/>
        <v>49.18032786885246</v>
      </c>
      <c r="F59" s="10">
        <f t="shared" si="7"/>
        <v>6702.395209580838</v>
      </c>
      <c r="G59" s="10">
        <f t="shared" si="7"/>
        <v>0</v>
      </c>
      <c r="H59" s="10">
        <f t="shared" si="7"/>
        <v>0</v>
      </c>
      <c r="I59" s="10">
        <f t="shared" si="7"/>
        <v>13455.688622754491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13455.688622754491</v>
      </c>
      <c r="W59" s="10">
        <f t="shared" si="7"/>
        <v>49.18032786885246</v>
      </c>
      <c r="X59" s="10">
        <f t="shared" si="7"/>
        <v>0</v>
      </c>
      <c r="Y59" s="10">
        <f t="shared" si="7"/>
        <v>0</v>
      </c>
      <c r="Z59" s="11">
        <f t="shared" si="7"/>
        <v>49.18032786885246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46.51231381802094</v>
      </c>
      <c r="E60" s="13">
        <f t="shared" si="7"/>
        <v>46.51231381802094</v>
      </c>
      <c r="F60" s="13">
        <f t="shared" si="7"/>
        <v>10848.481619605755</v>
      </c>
      <c r="G60" s="13">
        <f t="shared" si="7"/>
        <v>0</v>
      </c>
      <c r="H60" s="13">
        <f t="shared" si="7"/>
        <v>0</v>
      </c>
      <c r="I60" s="13">
        <f t="shared" si="7"/>
        <v>19593.766648907833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19593.766648907833</v>
      </c>
      <c r="W60" s="13">
        <f t="shared" si="7"/>
        <v>46.30585459371774</v>
      </c>
      <c r="X60" s="13">
        <f t="shared" si="7"/>
        <v>0</v>
      </c>
      <c r="Y60" s="13">
        <f t="shared" si="7"/>
        <v>0</v>
      </c>
      <c r="Z60" s="14">
        <f t="shared" si="7"/>
        <v>46.51231381802094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46.35645302897278</v>
      </c>
      <c r="E62" s="13">
        <f t="shared" si="7"/>
        <v>46.35645302897278</v>
      </c>
      <c r="F62" s="13">
        <f t="shared" si="7"/>
        <v>6711.987213638786</v>
      </c>
      <c r="G62" s="13">
        <f t="shared" si="7"/>
        <v>0</v>
      </c>
      <c r="H62" s="13">
        <f t="shared" si="7"/>
        <v>0</v>
      </c>
      <c r="I62" s="13">
        <f t="shared" si="7"/>
        <v>10304.63505594033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10304.63505594033</v>
      </c>
      <c r="W62" s="13">
        <f t="shared" si="7"/>
        <v>45.6540825285338</v>
      </c>
      <c r="X62" s="13">
        <f t="shared" si="7"/>
        <v>0</v>
      </c>
      <c r="Y62" s="13">
        <f t="shared" si="7"/>
        <v>0</v>
      </c>
      <c r="Z62" s="14">
        <f t="shared" si="7"/>
        <v>46.35645302897278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49.82698961937716</v>
      </c>
      <c r="E63" s="13">
        <f t="shared" si="7"/>
        <v>49.82698961937716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49.82698961937716</v>
      </c>
      <c r="X63" s="13">
        <f t="shared" si="7"/>
        <v>0</v>
      </c>
      <c r="Y63" s="13">
        <f t="shared" si="7"/>
        <v>0</v>
      </c>
      <c r="Z63" s="14">
        <f t="shared" si="7"/>
        <v>49.82698961937716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44.29390307451798</v>
      </c>
      <c r="E64" s="13">
        <f t="shared" si="7"/>
        <v>44.29390307451798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44.815007816571125</v>
      </c>
      <c r="X64" s="13">
        <f t="shared" si="7"/>
        <v>0</v>
      </c>
      <c r="Y64" s="13">
        <f t="shared" si="7"/>
        <v>0</v>
      </c>
      <c r="Z64" s="14">
        <f t="shared" si="7"/>
        <v>44.29390307451798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50.25466893039049</v>
      </c>
      <c r="E66" s="16">
        <f t="shared" si="7"/>
        <v>50.25466893039049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50.25466893039049</v>
      </c>
      <c r="X66" s="16">
        <f t="shared" si="7"/>
        <v>0</v>
      </c>
      <c r="Y66" s="16">
        <f t="shared" si="7"/>
        <v>0</v>
      </c>
      <c r="Z66" s="17">
        <f t="shared" si="7"/>
        <v>50.25466893039049</v>
      </c>
    </row>
    <row r="67" spans="1:26" ht="13.5" hidden="1">
      <c r="A67" s="40" t="s">
        <v>121</v>
      </c>
      <c r="B67" s="23"/>
      <c r="C67" s="23"/>
      <c r="D67" s="24">
        <v>10256000</v>
      </c>
      <c r="E67" s="25">
        <v>10256000</v>
      </c>
      <c r="F67" s="25">
        <v>1595</v>
      </c>
      <c r="G67" s="25"/>
      <c r="H67" s="25"/>
      <c r="I67" s="25">
        <v>1595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1595</v>
      </c>
      <c r="W67" s="25">
        <v>2564000</v>
      </c>
      <c r="X67" s="25"/>
      <c r="Y67" s="24"/>
      <c r="Z67" s="26">
        <v>10256000</v>
      </c>
    </row>
    <row r="68" spans="1:26" ht="13.5" hidden="1">
      <c r="A68" s="36" t="s">
        <v>31</v>
      </c>
      <c r="B68" s="18"/>
      <c r="C68" s="18"/>
      <c r="D68" s="19">
        <v>1708000</v>
      </c>
      <c r="E68" s="20">
        <v>1708000</v>
      </c>
      <c r="F68" s="20">
        <v>167</v>
      </c>
      <c r="G68" s="20"/>
      <c r="H68" s="20"/>
      <c r="I68" s="20">
        <v>167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167</v>
      </c>
      <c r="W68" s="20">
        <v>427000</v>
      </c>
      <c r="X68" s="20"/>
      <c r="Y68" s="19"/>
      <c r="Z68" s="22">
        <v>1708000</v>
      </c>
    </row>
    <row r="69" spans="1:26" ht="13.5" hidden="1">
      <c r="A69" s="37" t="s">
        <v>32</v>
      </c>
      <c r="B69" s="18"/>
      <c r="C69" s="18"/>
      <c r="D69" s="19">
        <v>6781000</v>
      </c>
      <c r="E69" s="20">
        <v>6781000</v>
      </c>
      <c r="F69" s="20">
        <v>1877</v>
      </c>
      <c r="G69" s="20"/>
      <c r="H69" s="20"/>
      <c r="I69" s="20">
        <v>1877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1877</v>
      </c>
      <c r="W69" s="20">
        <v>1695250</v>
      </c>
      <c r="X69" s="20"/>
      <c r="Y69" s="19"/>
      <c r="Z69" s="22">
        <v>6781000</v>
      </c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>
        <v>3417000</v>
      </c>
      <c r="E71" s="20">
        <v>3417000</v>
      </c>
      <c r="F71" s="20">
        <v>1877</v>
      </c>
      <c r="G71" s="20"/>
      <c r="H71" s="20"/>
      <c r="I71" s="20">
        <v>1877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1877</v>
      </c>
      <c r="W71" s="20">
        <v>854250</v>
      </c>
      <c r="X71" s="20"/>
      <c r="Y71" s="19"/>
      <c r="Z71" s="22">
        <v>3417000</v>
      </c>
    </row>
    <row r="72" spans="1:26" ht="13.5" hidden="1">
      <c r="A72" s="38" t="s">
        <v>117</v>
      </c>
      <c r="B72" s="18"/>
      <c r="C72" s="18"/>
      <c r="D72" s="19">
        <v>1445000</v>
      </c>
      <c r="E72" s="20">
        <v>1445000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361250</v>
      </c>
      <c r="X72" s="20"/>
      <c r="Y72" s="19"/>
      <c r="Z72" s="22">
        <v>1445000</v>
      </c>
    </row>
    <row r="73" spans="1:26" ht="13.5" hidden="1">
      <c r="A73" s="38" t="s">
        <v>118</v>
      </c>
      <c r="B73" s="18"/>
      <c r="C73" s="18"/>
      <c r="D73" s="19">
        <v>1919000</v>
      </c>
      <c r="E73" s="20">
        <v>1919000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479750</v>
      </c>
      <c r="X73" s="20"/>
      <c r="Y73" s="19"/>
      <c r="Z73" s="22">
        <v>1919000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1767000</v>
      </c>
      <c r="E75" s="29">
        <v>1767000</v>
      </c>
      <c r="F75" s="29">
        <v>-449</v>
      </c>
      <c r="G75" s="29"/>
      <c r="H75" s="29"/>
      <c r="I75" s="29">
        <v>-449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-449</v>
      </c>
      <c r="W75" s="29">
        <v>441750</v>
      </c>
      <c r="X75" s="29"/>
      <c r="Y75" s="28"/>
      <c r="Z75" s="30">
        <v>1767000</v>
      </c>
    </row>
    <row r="76" spans="1:26" ht="13.5" hidden="1">
      <c r="A76" s="41" t="s">
        <v>122</v>
      </c>
      <c r="B76" s="31"/>
      <c r="C76" s="31"/>
      <c r="D76" s="32">
        <v>4882000</v>
      </c>
      <c r="E76" s="33">
        <v>4882000</v>
      </c>
      <c r="F76" s="33">
        <v>214370</v>
      </c>
      <c r="G76" s="33">
        <v>49799</v>
      </c>
      <c r="H76" s="33">
        <v>125628</v>
      </c>
      <c r="I76" s="33">
        <v>389797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389797</v>
      </c>
      <c r="W76" s="33">
        <v>1217000</v>
      </c>
      <c r="X76" s="33"/>
      <c r="Y76" s="32"/>
      <c r="Z76" s="34">
        <v>4882000</v>
      </c>
    </row>
    <row r="77" spans="1:26" ht="13.5" hidden="1">
      <c r="A77" s="36" t="s">
        <v>31</v>
      </c>
      <c r="B77" s="18"/>
      <c r="C77" s="18"/>
      <c r="D77" s="19">
        <v>840000</v>
      </c>
      <c r="E77" s="20">
        <v>840000</v>
      </c>
      <c r="F77" s="20">
        <v>11193</v>
      </c>
      <c r="G77" s="20">
        <v>2044</v>
      </c>
      <c r="H77" s="20">
        <v>9234</v>
      </c>
      <c r="I77" s="20">
        <v>22471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22471</v>
      </c>
      <c r="W77" s="20">
        <v>210000</v>
      </c>
      <c r="X77" s="20"/>
      <c r="Y77" s="19"/>
      <c r="Z77" s="22">
        <v>840000</v>
      </c>
    </row>
    <row r="78" spans="1:26" ht="13.5" hidden="1">
      <c r="A78" s="37" t="s">
        <v>32</v>
      </c>
      <c r="B78" s="18"/>
      <c r="C78" s="18"/>
      <c r="D78" s="19">
        <v>3154000</v>
      </c>
      <c r="E78" s="20">
        <v>3154000</v>
      </c>
      <c r="F78" s="20">
        <v>203626</v>
      </c>
      <c r="G78" s="20">
        <v>47755</v>
      </c>
      <c r="H78" s="20">
        <v>116394</v>
      </c>
      <c r="I78" s="20">
        <v>367775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367775</v>
      </c>
      <c r="W78" s="20">
        <v>785000</v>
      </c>
      <c r="X78" s="20"/>
      <c r="Y78" s="19"/>
      <c r="Z78" s="22">
        <v>3154000</v>
      </c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>
        <v>1584000</v>
      </c>
      <c r="E80" s="20">
        <v>1584000</v>
      </c>
      <c r="F80" s="20">
        <v>125984</v>
      </c>
      <c r="G80" s="20">
        <v>23740</v>
      </c>
      <c r="H80" s="20">
        <v>43694</v>
      </c>
      <c r="I80" s="20">
        <v>193418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193418</v>
      </c>
      <c r="W80" s="20">
        <v>390000</v>
      </c>
      <c r="X80" s="20"/>
      <c r="Y80" s="19"/>
      <c r="Z80" s="22">
        <v>1584000</v>
      </c>
    </row>
    <row r="81" spans="1:26" ht="13.5" hidden="1">
      <c r="A81" s="38" t="s">
        <v>117</v>
      </c>
      <c r="B81" s="18"/>
      <c r="C81" s="18"/>
      <c r="D81" s="19">
        <v>720000</v>
      </c>
      <c r="E81" s="20">
        <v>720000</v>
      </c>
      <c r="F81" s="20">
        <v>35835</v>
      </c>
      <c r="G81" s="20">
        <v>7624</v>
      </c>
      <c r="H81" s="20">
        <v>28000</v>
      </c>
      <c r="I81" s="20">
        <v>71459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71459</v>
      </c>
      <c r="W81" s="20">
        <v>180000</v>
      </c>
      <c r="X81" s="20"/>
      <c r="Y81" s="19"/>
      <c r="Z81" s="22">
        <v>720000</v>
      </c>
    </row>
    <row r="82" spans="1:26" ht="13.5" hidden="1">
      <c r="A82" s="38" t="s">
        <v>118</v>
      </c>
      <c r="B82" s="18"/>
      <c r="C82" s="18"/>
      <c r="D82" s="19">
        <v>850000</v>
      </c>
      <c r="E82" s="20">
        <v>850000</v>
      </c>
      <c r="F82" s="20">
        <v>22943</v>
      </c>
      <c r="G82" s="20">
        <v>4643</v>
      </c>
      <c r="H82" s="20">
        <v>14903</v>
      </c>
      <c r="I82" s="20">
        <v>42489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42489</v>
      </c>
      <c r="W82" s="20">
        <v>215000</v>
      </c>
      <c r="X82" s="20"/>
      <c r="Y82" s="19"/>
      <c r="Z82" s="22">
        <v>850000</v>
      </c>
    </row>
    <row r="83" spans="1:26" ht="13.5" hidden="1">
      <c r="A83" s="38" t="s">
        <v>119</v>
      </c>
      <c r="B83" s="18"/>
      <c r="C83" s="18"/>
      <c r="D83" s="19"/>
      <c r="E83" s="20"/>
      <c r="F83" s="20">
        <v>18864</v>
      </c>
      <c r="G83" s="20">
        <v>11748</v>
      </c>
      <c r="H83" s="20">
        <v>29797</v>
      </c>
      <c r="I83" s="20">
        <v>60409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60409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888000</v>
      </c>
      <c r="E84" s="29">
        <v>888000</v>
      </c>
      <c r="F84" s="29">
        <v>-449</v>
      </c>
      <c r="G84" s="29"/>
      <c r="H84" s="29"/>
      <c r="I84" s="29">
        <v>-449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-449</v>
      </c>
      <c r="W84" s="29">
        <v>222000</v>
      </c>
      <c r="X84" s="29"/>
      <c r="Y84" s="28"/>
      <c r="Z84" s="30">
        <v>888000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89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3032321</v>
      </c>
      <c r="C5" s="18">
        <v>0</v>
      </c>
      <c r="D5" s="58">
        <v>14695000</v>
      </c>
      <c r="E5" s="59">
        <v>14695000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3673750</v>
      </c>
      <c r="X5" s="59">
        <v>-3673750</v>
      </c>
      <c r="Y5" s="60">
        <v>-100</v>
      </c>
      <c r="Z5" s="61">
        <v>14695000</v>
      </c>
    </row>
    <row r="6" spans="1:26" ht="13.5">
      <c r="A6" s="57" t="s">
        <v>32</v>
      </c>
      <c r="B6" s="18">
        <v>78231359</v>
      </c>
      <c r="C6" s="18">
        <v>0</v>
      </c>
      <c r="D6" s="58">
        <v>56151000</v>
      </c>
      <c r="E6" s="59">
        <v>56151000</v>
      </c>
      <c r="F6" s="59">
        <v>7126545</v>
      </c>
      <c r="G6" s="59">
        <v>1436313</v>
      </c>
      <c r="H6" s="59">
        <v>1563516</v>
      </c>
      <c r="I6" s="59">
        <v>10126374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10126374</v>
      </c>
      <c r="W6" s="59">
        <v>14037750</v>
      </c>
      <c r="X6" s="59">
        <v>-3911376</v>
      </c>
      <c r="Y6" s="60">
        <v>-27.86</v>
      </c>
      <c r="Z6" s="61">
        <v>56151000</v>
      </c>
    </row>
    <row r="7" spans="1:26" ht="13.5">
      <c r="A7" s="57" t="s">
        <v>33</v>
      </c>
      <c r="B7" s="18">
        <v>1638882</v>
      </c>
      <c r="C7" s="18">
        <v>0</v>
      </c>
      <c r="D7" s="58">
        <v>300000</v>
      </c>
      <c r="E7" s="59">
        <v>300000</v>
      </c>
      <c r="F7" s="59">
        <v>0</v>
      </c>
      <c r="G7" s="59">
        <v>33696</v>
      </c>
      <c r="H7" s="59">
        <v>36644</v>
      </c>
      <c r="I7" s="59">
        <v>70340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70340</v>
      </c>
      <c r="W7" s="59">
        <v>75000</v>
      </c>
      <c r="X7" s="59">
        <v>-4660</v>
      </c>
      <c r="Y7" s="60">
        <v>-6.21</v>
      </c>
      <c r="Z7" s="61">
        <v>300000</v>
      </c>
    </row>
    <row r="8" spans="1:26" ht="13.5">
      <c r="A8" s="57" t="s">
        <v>34</v>
      </c>
      <c r="B8" s="18">
        <v>27906448</v>
      </c>
      <c r="C8" s="18">
        <v>0</v>
      </c>
      <c r="D8" s="58">
        <v>29685000</v>
      </c>
      <c r="E8" s="59">
        <v>29685000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7421250</v>
      </c>
      <c r="X8" s="59">
        <v>-7421250</v>
      </c>
      <c r="Y8" s="60">
        <v>-100</v>
      </c>
      <c r="Z8" s="61">
        <v>29685000</v>
      </c>
    </row>
    <row r="9" spans="1:26" ht="13.5">
      <c r="A9" s="57" t="s">
        <v>35</v>
      </c>
      <c r="B9" s="18">
        <v>3977165</v>
      </c>
      <c r="C9" s="18">
        <v>0</v>
      </c>
      <c r="D9" s="58">
        <v>38860000</v>
      </c>
      <c r="E9" s="59">
        <v>38860000</v>
      </c>
      <c r="F9" s="59">
        <v>0</v>
      </c>
      <c r="G9" s="59">
        <v>814717</v>
      </c>
      <c r="H9" s="59">
        <v>1042336</v>
      </c>
      <c r="I9" s="59">
        <v>1857053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1857053</v>
      </c>
      <c r="W9" s="59">
        <v>9715000</v>
      </c>
      <c r="X9" s="59">
        <v>-7857947</v>
      </c>
      <c r="Y9" s="60">
        <v>-80.88</v>
      </c>
      <c r="Z9" s="61">
        <v>38860000</v>
      </c>
    </row>
    <row r="10" spans="1:26" ht="25.5">
      <c r="A10" s="62" t="s">
        <v>107</v>
      </c>
      <c r="B10" s="63">
        <f>SUM(B5:B9)</f>
        <v>114786175</v>
      </c>
      <c r="C10" s="63">
        <f>SUM(C5:C9)</f>
        <v>0</v>
      </c>
      <c r="D10" s="64">
        <f aca="true" t="shared" si="0" ref="D10:Z10">SUM(D5:D9)</f>
        <v>139691000</v>
      </c>
      <c r="E10" s="65">
        <f t="shared" si="0"/>
        <v>139691000</v>
      </c>
      <c r="F10" s="65">
        <f t="shared" si="0"/>
        <v>7126545</v>
      </c>
      <c r="G10" s="65">
        <f t="shared" si="0"/>
        <v>2284726</v>
      </c>
      <c r="H10" s="65">
        <f t="shared" si="0"/>
        <v>2642496</v>
      </c>
      <c r="I10" s="65">
        <f t="shared" si="0"/>
        <v>12053767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12053767</v>
      </c>
      <c r="W10" s="65">
        <f t="shared" si="0"/>
        <v>34922750</v>
      </c>
      <c r="X10" s="65">
        <f t="shared" si="0"/>
        <v>-22868983</v>
      </c>
      <c r="Y10" s="66">
        <f>+IF(W10&lt;&gt;0,(X10/W10)*100,0)</f>
        <v>-65.48448504198554</v>
      </c>
      <c r="Z10" s="67">
        <f t="shared" si="0"/>
        <v>139691000</v>
      </c>
    </row>
    <row r="11" spans="1:26" ht="13.5">
      <c r="A11" s="57" t="s">
        <v>36</v>
      </c>
      <c r="B11" s="18">
        <v>43298404</v>
      </c>
      <c r="C11" s="18">
        <v>0</v>
      </c>
      <c r="D11" s="58">
        <v>53018001</v>
      </c>
      <c r="E11" s="59">
        <v>53018001</v>
      </c>
      <c r="F11" s="59">
        <v>5578070</v>
      </c>
      <c r="G11" s="59">
        <v>2622442</v>
      </c>
      <c r="H11" s="59">
        <v>2851906</v>
      </c>
      <c r="I11" s="59">
        <v>11052418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11052418</v>
      </c>
      <c r="W11" s="59">
        <v>13254500</v>
      </c>
      <c r="X11" s="59">
        <v>-2202082</v>
      </c>
      <c r="Y11" s="60">
        <v>-16.61</v>
      </c>
      <c r="Z11" s="61">
        <v>53018001</v>
      </c>
    </row>
    <row r="12" spans="1:26" ht="13.5">
      <c r="A12" s="57" t="s">
        <v>37</v>
      </c>
      <c r="B12" s="18">
        <v>2603167</v>
      </c>
      <c r="C12" s="18">
        <v>0</v>
      </c>
      <c r="D12" s="58">
        <v>2603000</v>
      </c>
      <c r="E12" s="59">
        <v>2603000</v>
      </c>
      <c r="F12" s="59">
        <v>215920</v>
      </c>
      <c r="G12" s="59">
        <v>237277</v>
      </c>
      <c r="H12" s="59">
        <v>258039</v>
      </c>
      <c r="I12" s="59">
        <v>711236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711236</v>
      </c>
      <c r="W12" s="59">
        <v>650750</v>
      </c>
      <c r="X12" s="59">
        <v>60486</v>
      </c>
      <c r="Y12" s="60">
        <v>9.29</v>
      </c>
      <c r="Z12" s="61">
        <v>2603000</v>
      </c>
    </row>
    <row r="13" spans="1:26" ht="13.5">
      <c r="A13" s="57" t="s">
        <v>108</v>
      </c>
      <c r="B13" s="18">
        <v>33995625</v>
      </c>
      <c r="C13" s="18">
        <v>0</v>
      </c>
      <c r="D13" s="58">
        <v>28075999</v>
      </c>
      <c r="E13" s="59">
        <v>28075999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7019000</v>
      </c>
      <c r="X13" s="59">
        <v>-7019000</v>
      </c>
      <c r="Y13" s="60">
        <v>-100</v>
      </c>
      <c r="Z13" s="61">
        <v>28075999</v>
      </c>
    </row>
    <row r="14" spans="1:26" ht="13.5">
      <c r="A14" s="57" t="s">
        <v>38</v>
      </c>
      <c r="B14" s="18">
        <v>0</v>
      </c>
      <c r="C14" s="18">
        <v>0</v>
      </c>
      <c r="D14" s="58">
        <v>864000</v>
      </c>
      <c r="E14" s="59">
        <v>864000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216000</v>
      </c>
      <c r="X14" s="59">
        <v>-216000</v>
      </c>
      <c r="Y14" s="60">
        <v>-100</v>
      </c>
      <c r="Z14" s="61">
        <v>864000</v>
      </c>
    </row>
    <row r="15" spans="1:26" ht="13.5">
      <c r="A15" s="57" t="s">
        <v>39</v>
      </c>
      <c r="B15" s="18">
        <v>28580234</v>
      </c>
      <c r="C15" s="18">
        <v>0</v>
      </c>
      <c r="D15" s="58">
        <v>29767000</v>
      </c>
      <c r="E15" s="59">
        <v>29767000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7441750</v>
      </c>
      <c r="X15" s="59">
        <v>-7441750</v>
      </c>
      <c r="Y15" s="60">
        <v>-100</v>
      </c>
      <c r="Z15" s="61">
        <v>29767000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178826</v>
      </c>
      <c r="H16" s="59">
        <v>194473</v>
      </c>
      <c r="I16" s="59">
        <v>373299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373299</v>
      </c>
      <c r="W16" s="59">
        <v>0</v>
      </c>
      <c r="X16" s="59">
        <v>373299</v>
      </c>
      <c r="Y16" s="60">
        <v>0</v>
      </c>
      <c r="Z16" s="61">
        <v>0</v>
      </c>
    </row>
    <row r="17" spans="1:26" ht="13.5">
      <c r="A17" s="57" t="s">
        <v>41</v>
      </c>
      <c r="B17" s="18">
        <v>49441029</v>
      </c>
      <c r="C17" s="18">
        <v>0</v>
      </c>
      <c r="D17" s="58">
        <v>53930000</v>
      </c>
      <c r="E17" s="59">
        <v>53930000</v>
      </c>
      <c r="F17" s="59">
        <v>11421203</v>
      </c>
      <c r="G17" s="59">
        <v>2458600</v>
      </c>
      <c r="H17" s="59">
        <v>2675768</v>
      </c>
      <c r="I17" s="59">
        <v>16555571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16555571</v>
      </c>
      <c r="W17" s="59">
        <v>13482500</v>
      </c>
      <c r="X17" s="59">
        <v>3073071</v>
      </c>
      <c r="Y17" s="60">
        <v>22.79</v>
      </c>
      <c r="Z17" s="61">
        <v>53930000</v>
      </c>
    </row>
    <row r="18" spans="1:26" ht="13.5">
      <c r="A18" s="69" t="s">
        <v>42</v>
      </c>
      <c r="B18" s="70">
        <f>SUM(B11:B17)</f>
        <v>157918459</v>
      </c>
      <c r="C18" s="70">
        <f>SUM(C11:C17)</f>
        <v>0</v>
      </c>
      <c r="D18" s="71">
        <f aca="true" t="shared" si="1" ref="D18:Z18">SUM(D11:D17)</f>
        <v>168258000</v>
      </c>
      <c r="E18" s="72">
        <f t="shared" si="1"/>
        <v>168258000</v>
      </c>
      <c r="F18" s="72">
        <f t="shared" si="1"/>
        <v>17215193</v>
      </c>
      <c r="G18" s="72">
        <f t="shared" si="1"/>
        <v>5497145</v>
      </c>
      <c r="H18" s="72">
        <f t="shared" si="1"/>
        <v>5980186</v>
      </c>
      <c r="I18" s="72">
        <f t="shared" si="1"/>
        <v>28692524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28692524</v>
      </c>
      <c r="W18" s="72">
        <f t="shared" si="1"/>
        <v>42064500</v>
      </c>
      <c r="X18" s="72">
        <f t="shared" si="1"/>
        <v>-13371976</v>
      </c>
      <c r="Y18" s="66">
        <f>+IF(W18&lt;&gt;0,(X18/W18)*100,0)</f>
        <v>-31.789218937583946</v>
      </c>
      <c r="Z18" s="73">
        <f t="shared" si="1"/>
        <v>168258000</v>
      </c>
    </row>
    <row r="19" spans="1:26" ht="13.5">
      <c r="A19" s="69" t="s">
        <v>43</v>
      </c>
      <c r="B19" s="74">
        <f>+B10-B18</f>
        <v>-43132284</v>
      </c>
      <c r="C19" s="74">
        <f>+C10-C18</f>
        <v>0</v>
      </c>
      <c r="D19" s="75">
        <f aca="true" t="shared" si="2" ref="D19:Z19">+D10-D18</f>
        <v>-28567000</v>
      </c>
      <c r="E19" s="76">
        <f t="shared" si="2"/>
        <v>-28567000</v>
      </c>
      <c r="F19" s="76">
        <f t="shared" si="2"/>
        <v>-10088648</v>
      </c>
      <c r="G19" s="76">
        <f t="shared" si="2"/>
        <v>-3212419</v>
      </c>
      <c r="H19" s="76">
        <f t="shared" si="2"/>
        <v>-3337690</v>
      </c>
      <c r="I19" s="76">
        <f t="shared" si="2"/>
        <v>-16638757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-16638757</v>
      </c>
      <c r="W19" s="76">
        <f>IF(E10=E18,0,W10-W18)</f>
        <v>-7141750</v>
      </c>
      <c r="X19" s="76">
        <f t="shared" si="2"/>
        <v>-9497007</v>
      </c>
      <c r="Y19" s="77">
        <f>+IF(W19&lt;&gt;0,(X19/W19)*100,0)</f>
        <v>132.9787097000035</v>
      </c>
      <c r="Z19" s="78">
        <f t="shared" si="2"/>
        <v>-28567000</v>
      </c>
    </row>
    <row r="20" spans="1:26" ht="13.5">
      <c r="A20" s="57" t="s">
        <v>44</v>
      </c>
      <c r="B20" s="18">
        <v>47076034</v>
      </c>
      <c r="C20" s="18">
        <v>0</v>
      </c>
      <c r="D20" s="58">
        <v>14282000</v>
      </c>
      <c r="E20" s="59">
        <v>14282000</v>
      </c>
      <c r="F20" s="59">
        <v>0</v>
      </c>
      <c r="G20" s="59">
        <v>1290000</v>
      </c>
      <c r="H20" s="59">
        <v>1406081</v>
      </c>
      <c r="I20" s="59">
        <v>2696081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2696081</v>
      </c>
      <c r="W20" s="59">
        <v>3570500</v>
      </c>
      <c r="X20" s="59">
        <v>-874419</v>
      </c>
      <c r="Y20" s="60">
        <v>-24.49</v>
      </c>
      <c r="Z20" s="61">
        <v>14282000</v>
      </c>
    </row>
    <row r="21" spans="1:26" ht="13.5">
      <c r="A21" s="57" t="s">
        <v>109</v>
      </c>
      <c r="B21" s="79">
        <v>0</v>
      </c>
      <c r="C21" s="79">
        <v>0</v>
      </c>
      <c r="D21" s="80">
        <v>64000000</v>
      </c>
      <c r="E21" s="81">
        <v>64000000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16000000</v>
      </c>
      <c r="X21" s="81">
        <v>-16000000</v>
      </c>
      <c r="Y21" s="82">
        <v>-100</v>
      </c>
      <c r="Z21" s="83">
        <v>64000000</v>
      </c>
    </row>
    <row r="22" spans="1:26" ht="25.5">
      <c r="A22" s="84" t="s">
        <v>110</v>
      </c>
      <c r="B22" s="85">
        <f>SUM(B19:B21)</f>
        <v>3943750</v>
      </c>
      <c r="C22" s="85">
        <f>SUM(C19:C21)</f>
        <v>0</v>
      </c>
      <c r="D22" s="86">
        <f aca="true" t="shared" si="3" ref="D22:Z22">SUM(D19:D21)</f>
        <v>49715000</v>
      </c>
      <c r="E22" s="87">
        <f t="shared" si="3"/>
        <v>49715000</v>
      </c>
      <c r="F22" s="87">
        <f t="shared" si="3"/>
        <v>-10088648</v>
      </c>
      <c r="G22" s="87">
        <f t="shared" si="3"/>
        <v>-1922419</v>
      </c>
      <c r="H22" s="87">
        <f t="shared" si="3"/>
        <v>-1931609</v>
      </c>
      <c r="I22" s="87">
        <f t="shared" si="3"/>
        <v>-13942676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-13942676</v>
      </c>
      <c r="W22" s="87">
        <f t="shared" si="3"/>
        <v>12428750</v>
      </c>
      <c r="X22" s="87">
        <f t="shared" si="3"/>
        <v>-26371426</v>
      </c>
      <c r="Y22" s="88">
        <f>+IF(W22&lt;&gt;0,(X22/W22)*100,0)</f>
        <v>-212.180838781052</v>
      </c>
      <c r="Z22" s="89">
        <f t="shared" si="3"/>
        <v>49715000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3943750</v>
      </c>
      <c r="C24" s="74">
        <f>SUM(C22:C23)</f>
        <v>0</v>
      </c>
      <c r="D24" s="75">
        <f aca="true" t="shared" si="4" ref="D24:Z24">SUM(D22:D23)</f>
        <v>49715000</v>
      </c>
      <c r="E24" s="76">
        <f t="shared" si="4"/>
        <v>49715000</v>
      </c>
      <c r="F24" s="76">
        <f t="shared" si="4"/>
        <v>-10088648</v>
      </c>
      <c r="G24" s="76">
        <f t="shared" si="4"/>
        <v>-1922419</v>
      </c>
      <c r="H24" s="76">
        <f t="shared" si="4"/>
        <v>-1931609</v>
      </c>
      <c r="I24" s="76">
        <f t="shared" si="4"/>
        <v>-13942676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-13942676</v>
      </c>
      <c r="W24" s="76">
        <f t="shared" si="4"/>
        <v>12428750</v>
      </c>
      <c r="X24" s="76">
        <f t="shared" si="4"/>
        <v>-26371426</v>
      </c>
      <c r="Y24" s="77">
        <f>+IF(W24&lt;&gt;0,(X24/W24)*100,0)</f>
        <v>-212.180838781052</v>
      </c>
      <c r="Z24" s="78">
        <f t="shared" si="4"/>
        <v>49715000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177535215</v>
      </c>
      <c r="C27" s="21">
        <v>0</v>
      </c>
      <c r="D27" s="98">
        <v>34700100</v>
      </c>
      <c r="E27" s="99">
        <v>34700100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8675025</v>
      </c>
      <c r="X27" s="99">
        <v>-8675025</v>
      </c>
      <c r="Y27" s="100">
        <v>-100</v>
      </c>
      <c r="Z27" s="101">
        <v>34700100</v>
      </c>
    </row>
    <row r="28" spans="1:26" ht="13.5">
      <c r="A28" s="102" t="s">
        <v>44</v>
      </c>
      <c r="B28" s="18">
        <v>73182953</v>
      </c>
      <c r="C28" s="18">
        <v>0</v>
      </c>
      <c r="D28" s="58">
        <v>20957100</v>
      </c>
      <c r="E28" s="59">
        <v>20957100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5239275</v>
      </c>
      <c r="X28" s="59">
        <v>-5239275</v>
      </c>
      <c r="Y28" s="60">
        <v>-100</v>
      </c>
      <c r="Z28" s="61">
        <v>20957100</v>
      </c>
    </row>
    <row r="29" spans="1:26" ht="13.5">
      <c r="A29" s="57" t="s">
        <v>112</v>
      </c>
      <c r="B29" s="18">
        <v>9565065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7800000</v>
      </c>
      <c r="E30" s="59">
        <v>7800000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1950000</v>
      </c>
      <c r="X30" s="59">
        <v>-1950000</v>
      </c>
      <c r="Y30" s="60">
        <v>-100</v>
      </c>
      <c r="Z30" s="61">
        <v>7800000</v>
      </c>
    </row>
    <row r="31" spans="1:26" ht="13.5">
      <c r="A31" s="57" t="s">
        <v>49</v>
      </c>
      <c r="B31" s="18">
        <v>94787197</v>
      </c>
      <c r="C31" s="18">
        <v>0</v>
      </c>
      <c r="D31" s="58">
        <v>5943000</v>
      </c>
      <c r="E31" s="59">
        <v>5943000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1485750</v>
      </c>
      <c r="X31" s="59">
        <v>-1485750</v>
      </c>
      <c r="Y31" s="60">
        <v>-100</v>
      </c>
      <c r="Z31" s="61">
        <v>5943000</v>
      </c>
    </row>
    <row r="32" spans="1:26" ht="13.5">
      <c r="A32" s="69" t="s">
        <v>50</v>
      </c>
      <c r="B32" s="21">
        <f>SUM(B28:B31)</f>
        <v>177535215</v>
      </c>
      <c r="C32" s="21">
        <f>SUM(C28:C31)</f>
        <v>0</v>
      </c>
      <c r="D32" s="98">
        <f aca="true" t="shared" si="5" ref="D32:Z32">SUM(D28:D31)</f>
        <v>34700100</v>
      </c>
      <c r="E32" s="99">
        <f t="shared" si="5"/>
        <v>34700100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8675025</v>
      </c>
      <c r="X32" s="99">
        <f t="shared" si="5"/>
        <v>-8675025</v>
      </c>
      <c r="Y32" s="100">
        <f>+IF(W32&lt;&gt;0,(X32/W32)*100,0)</f>
        <v>-100</v>
      </c>
      <c r="Z32" s="101">
        <f t="shared" si="5"/>
        <v>34700100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-174208000</v>
      </c>
      <c r="E35" s="59">
        <v>-174208000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-43552000</v>
      </c>
      <c r="X35" s="59">
        <v>43552000</v>
      </c>
      <c r="Y35" s="60">
        <v>-100</v>
      </c>
      <c r="Z35" s="61">
        <v>-174208000</v>
      </c>
    </row>
    <row r="36" spans="1:26" ht="13.5">
      <c r="A36" s="57" t="s">
        <v>53</v>
      </c>
      <c r="B36" s="18">
        <v>0</v>
      </c>
      <c r="C36" s="18">
        <v>0</v>
      </c>
      <c r="D36" s="58">
        <v>548038000</v>
      </c>
      <c r="E36" s="59">
        <v>548038000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137009500</v>
      </c>
      <c r="X36" s="59">
        <v>-137009500</v>
      </c>
      <c r="Y36" s="60">
        <v>-100</v>
      </c>
      <c r="Z36" s="61">
        <v>548038000</v>
      </c>
    </row>
    <row r="37" spans="1:26" ht="13.5">
      <c r="A37" s="57" t="s">
        <v>54</v>
      </c>
      <c r="B37" s="18">
        <v>0</v>
      </c>
      <c r="C37" s="18">
        <v>0</v>
      </c>
      <c r="D37" s="58">
        <v>27431000</v>
      </c>
      <c r="E37" s="59">
        <v>27431000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6857750</v>
      </c>
      <c r="X37" s="59">
        <v>-6857750</v>
      </c>
      <c r="Y37" s="60">
        <v>-100</v>
      </c>
      <c r="Z37" s="61">
        <v>27431000</v>
      </c>
    </row>
    <row r="38" spans="1:26" ht="13.5">
      <c r="A38" s="57" t="s">
        <v>55</v>
      </c>
      <c r="B38" s="18">
        <v>0</v>
      </c>
      <c r="C38" s="18">
        <v>0</v>
      </c>
      <c r="D38" s="58">
        <v>8050000</v>
      </c>
      <c r="E38" s="59">
        <v>8050000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2012500</v>
      </c>
      <c r="X38" s="59">
        <v>-2012500</v>
      </c>
      <c r="Y38" s="60">
        <v>-100</v>
      </c>
      <c r="Z38" s="61">
        <v>8050000</v>
      </c>
    </row>
    <row r="39" spans="1:26" ht="13.5">
      <c r="A39" s="57" t="s">
        <v>56</v>
      </c>
      <c r="B39" s="18">
        <v>0</v>
      </c>
      <c r="C39" s="18">
        <v>0</v>
      </c>
      <c r="D39" s="58">
        <v>338349000</v>
      </c>
      <c r="E39" s="59">
        <v>338349000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84587250</v>
      </c>
      <c r="X39" s="59">
        <v>-84587250</v>
      </c>
      <c r="Y39" s="60">
        <v>-100</v>
      </c>
      <c r="Z39" s="61">
        <v>338349000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10198673</v>
      </c>
      <c r="C42" s="18">
        <v>0</v>
      </c>
      <c r="D42" s="58">
        <v>-13364000</v>
      </c>
      <c r="E42" s="59">
        <v>-13364000</v>
      </c>
      <c r="F42" s="59">
        <v>2670765</v>
      </c>
      <c r="G42" s="59">
        <v>-2300398</v>
      </c>
      <c r="H42" s="59">
        <v>-4222337</v>
      </c>
      <c r="I42" s="59">
        <v>-3851970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-3851970</v>
      </c>
      <c r="W42" s="59">
        <v>550000</v>
      </c>
      <c r="X42" s="59">
        <v>-4401970</v>
      </c>
      <c r="Y42" s="60">
        <v>-800.36</v>
      </c>
      <c r="Z42" s="61">
        <v>-13364000</v>
      </c>
    </row>
    <row r="43" spans="1:26" ht="13.5">
      <c r="A43" s="57" t="s">
        <v>59</v>
      </c>
      <c r="B43" s="18">
        <v>-19879265</v>
      </c>
      <c r="C43" s="18">
        <v>0</v>
      </c>
      <c r="D43" s="58">
        <v>9700000</v>
      </c>
      <c r="E43" s="59">
        <v>9700000</v>
      </c>
      <c r="F43" s="59">
        <v>-1150143</v>
      </c>
      <c r="G43" s="59">
        <v>4761000</v>
      </c>
      <c r="H43" s="59">
        <v>0</v>
      </c>
      <c r="I43" s="59">
        <v>3610857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3610857</v>
      </c>
      <c r="W43" s="59">
        <v>0</v>
      </c>
      <c r="X43" s="59">
        <v>3610857</v>
      </c>
      <c r="Y43" s="60">
        <v>0</v>
      </c>
      <c r="Z43" s="61">
        <v>9700000</v>
      </c>
    </row>
    <row r="44" spans="1:26" ht="13.5">
      <c r="A44" s="57" t="s">
        <v>60</v>
      </c>
      <c r="B44" s="18">
        <v>-744462</v>
      </c>
      <c r="C44" s="18">
        <v>0</v>
      </c>
      <c r="D44" s="58">
        <v>6920000</v>
      </c>
      <c r="E44" s="59">
        <v>6920000</v>
      </c>
      <c r="F44" s="59">
        <v>12992</v>
      </c>
      <c r="G44" s="59">
        <v>14129</v>
      </c>
      <c r="H44" s="59">
        <v>15366</v>
      </c>
      <c r="I44" s="59">
        <v>42487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42487</v>
      </c>
      <c r="W44" s="59">
        <v>7800000</v>
      </c>
      <c r="X44" s="59">
        <v>-7757513</v>
      </c>
      <c r="Y44" s="60">
        <v>-99.46</v>
      </c>
      <c r="Z44" s="61">
        <v>6920000</v>
      </c>
    </row>
    <row r="45" spans="1:26" ht="13.5">
      <c r="A45" s="69" t="s">
        <v>61</v>
      </c>
      <c r="B45" s="21">
        <v>1228984</v>
      </c>
      <c r="C45" s="21">
        <v>0</v>
      </c>
      <c r="D45" s="98">
        <v>16178000</v>
      </c>
      <c r="E45" s="99">
        <v>16178000</v>
      </c>
      <c r="F45" s="99">
        <v>30896775</v>
      </c>
      <c r="G45" s="99">
        <v>33371506</v>
      </c>
      <c r="H45" s="99">
        <v>29164535</v>
      </c>
      <c r="I45" s="99">
        <v>29164535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29164535</v>
      </c>
      <c r="W45" s="99">
        <v>21272000</v>
      </c>
      <c r="X45" s="99">
        <v>7892535</v>
      </c>
      <c r="Y45" s="100">
        <v>37.1</v>
      </c>
      <c r="Z45" s="101">
        <v>16178000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8402056</v>
      </c>
      <c r="C51" s="51">
        <v>0</v>
      </c>
      <c r="D51" s="128">
        <v>6205840</v>
      </c>
      <c r="E51" s="53">
        <v>6405676</v>
      </c>
      <c r="F51" s="53">
        <v>0</v>
      </c>
      <c r="G51" s="53">
        <v>0</v>
      </c>
      <c r="H51" s="53">
        <v>0</v>
      </c>
      <c r="I51" s="53">
        <v>20777073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1418065</v>
      </c>
      <c r="W51" s="53">
        <v>931524</v>
      </c>
      <c r="X51" s="53">
        <v>1426403</v>
      </c>
      <c r="Y51" s="53">
        <v>0</v>
      </c>
      <c r="Z51" s="129">
        <v>45566637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106.86994162026492</v>
      </c>
      <c r="C58" s="5">
        <f>IF(C67=0,0,+(C76/C67)*100)</f>
        <v>0</v>
      </c>
      <c r="D58" s="6">
        <f aca="true" t="shared" si="6" ref="D58:Z58">IF(D67=0,0,+(D76/D67)*100)</f>
        <v>102.1087993676425</v>
      </c>
      <c r="E58" s="7">
        <f t="shared" si="6"/>
        <v>102.1087993676425</v>
      </c>
      <c r="F58" s="7">
        <f t="shared" si="6"/>
        <v>91.13121435422073</v>
      </c>
      <c r="G58" s="7">
        <f t="shared" si="6"/>
        <v>491.7295881886469</v>
      </c>
      <c r="H58" s="7">
        <f t="shared" si="6"/>
        <v>491.2497857393209</v>
      </c>
      <c r="I58" s="7">
        <f t="shared" si="6"/>
        <v>209.7300771233612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209.7300771233612</v>
      </c>
      <c r="W58" s="7">
        <f t="shared" si="6"/>
        <v>130.5027806792197</v>
      </c>
      <c r="X58" s="7">
        <f t="shared" si="6"/>
        <v>0</v>
      </c>
      <c r="Y58" s="7">
        <f t="shared" si="6"/>
        <v>0</v>
      </c>
      <c r="Z58" s="8">
        <f t="shared" si="6"/>
        <v>102.1087993676425</v>
      </c>
    </row>
    <row r="59" spans="1:26" ht="13.5">
      <c r="A59" s="36" t="s">
        <v>31</v>
      </c>
      <c r="B59" s="9">
        <f aca="true" t="shared" si="7" ref="B59:Z66">IF(B68=0,0,+(B77/B68)*100)</f>
        <v>220.3973457955144</v>
      </c>
      <c r="C59" s="9">
        <f t="shared" si="7"/>
        <v>0</v>
      </c>
      <c r="D59" s="2">
        <f t="shared" si="7"/>
        <v>102.03470568220483</v>
      </c>
      <c r="E59" s="10">
        <f t="shared" si="7"/>
        <v>102.03470568220483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176.30486560054442</v>
      </c>
      <c r="X59" s="10">
        <f t="shared" si="7"/>
        <v>0</v>
      </c>
      <c r="Y59" s="10">
        <f t="shared" si="7"/>
        <v>0</v>
      </c>
      <c r="Z59" s="11">
        <f t="shared" si="7"/>
        <v>102.03470568220483</v>
      </c>
    </row>
    <row r="60" spans="1:26" ht="13.5">
      <c r="A60" s="37" t="s">
        <v>32</v>
      </c>
      <c r="B60" s="12">
        <f t="shared" si="7"/>
        <v>104.54526170253541</v>
      </c>
      <c r="C60" s="12">
        <f t="shared" si="7"/>
        <v>0</v>
      </c>
      <c r="D60" s="3">
        <f t="shared" si="7"/>
        <v>102.12819005894819</v>
      </c>
      <c r="E60" s="13">
        <f t="shared" si="7"/>
        <v>102.12819005894819</v>
      </c>
      <c r="F60" s="13">
        <f t="shared" si="7"/>
        <v>84.37729643186144</v>
      </c>
      <c r="G60" s="13">
        <f t="shared" si="7"/>
        <v>455.28648699830745</v>
      </c>
      <c r="H60" s="13">
        <f t="shared" si="7"/>
        <v>454.8422273900619</v>
      </c>
      <c r="I60" s="13">
        <f t="shared" si="7"/>
        <v>194.186546931804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194.186546931804</v>
      </c>
      <c r="W60" s="13">
        <f t="shared" si="7"/>
        <v>118.5161439689409</v>
      </c>
      <c r="X60" s="13">
        <f t="shared" si="7"/>
        <v>0</v>
      </c>
      <c r="Y60" s="13">
        <f t="shared" si="7"/>
        <v>0</v>
      </c>
      <c r="Z60" s="14">
        <f t="shared" si="7"/>
        <v>102.12819005894819</v>
      </c>
    </row>
    <row r="61" spans="1:26" ht="13.5">
      <c r="A61" s="38" t="s">
        <v>115</v>
      </c>
      <c r="B61" s="12">
        <f t="shared" si="7"/>
        <v>31.132149187615326</v>
      </c>
      <c r="C61" s="12">
        <f t="shared" si="7"/>
        <v>0</v>
      </c>
      <c r="D61" s="3">
        <f t="shared" si="7"/>
        <v>100.91498050293224</v>
      </c>
      <c r="E61" s="13">
        <f t="shared" si="7"/>
        <v>100.91498050293224</v>
      </c>
      <c r="F61" s="13">
        <f t="shared" si="7"/>
        <v>99.46658890286207</v>
      </c>
      <c r="G61" s="13">
        <f t="shared" si="7"/>
        <v>0</v>
      </c>
      <c r="H61" s="13">
        <f t="shared" si="7"/>
        <v>0</v>
      </c>
      <c r="I61" s="13">
        <f t="shared" si="7"/>
        <v>325.2712620214944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325.2712620214944</v>
      </c>
      <c r="W61" s="13">
        <f t="shared" si="7"/>
        <v>112.0943228223157</v>
      </c>
      <c r="X61" s="13">
        <f t="shared" si="7"/>
        <v>0</v>
      </c>
      <c r="Y61" s="13">
        <f t="shared" si="7"/>
        <v>0</v>
      </c>
      <c r="Z61" s="14">
        <f t="shared" si="7"/>
        <v>100.91498050293224</v>
      </c>
    </row>
    <row r="62" spans="1:26" ht="13.5">
      <c r="A62" s="38" t="s">
        <v>116</v>
      </c>
      <c r="B62" s="12">
        <f t="shared" si="7"/>
        <v>149.05519941804477</v>
      </c>
      <c r="C62" s="12">
        <f t="shared" si="7"/>
        <v>0</v>
      </c>
      <c r="D62" s="3">
        <f t="shared" si="7"/>
        <v>102.18359745855548</v>
      </c>
      <c r="E62" s="13">
        <f t="shared" si="7"/>
        <v>102.18359745855548</v>
      </c>
      <c r="F62" s="13">
        <f t="shared" si="7"/>
        <v>155.32666066617952</v>
      </c>
      <c r="G62" s="13">
        <f t="shared" si="7"/>
        <v>0</v>
      </c>
      <c r="H62" s="13">
        <f t="shared" si="7"/>
        <v>0</v>
      </c>
      <c r="I62" s="13">
        <f t="shared" si="7"/>
        <v>507.9423608258092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507.9423608258092</v>
      </c>
      <c r="W62" s="13">
        <f t="shared" si="7"/>
        <v>98.56130869787482</v>
      </c>
      <c r="X62" s="13">
        <f t="shared" si="7"/>
        <v>0</v>
      </c>
      <c r="Y62" s="13">
        <f t="shared" si="7"/>
        <v>0</v>
      </c>
      <c r="Z62" s="14">
        <f t="shared" si="7"/>
        <v>102.18359745855548</v>
      </c>
    </row>
    <row r="63" spans="1:26" ht="13.5">
      <c r="A63" s="38" t="s">
        <v>117</v>
      </c>
      <c r="B63" s="12">
        <f t="shared" si="7"/>
        <v>200.11377835675077</v>
      </c>
      <c r="C63" s="12">
        <f t="shared" si="7"/>
        <v>0</v>
      </c>
      <c r="D63" s="3">
        <f t="shared" si="7"/>
        <v>104.83349498868412</v>
      </c>
      <c r="E63" s="13">
        <f t="shared" si="7"/>
        <v>104.83349498868412</v>
      </c>
      <c r="F63" s="13">
        <f t="shared" si="7"/>
        <v>59.162733249153185</v>
      </c>
      <c r="G63" s="13">
        <f t="shared" si="7"/>
        <v>0</v>
      </c>
      <c r="H63" s="13">
        <f t="shared" si="7"/>
        <v>0</v>
      </c>
      <c r="I63" s="13">
        <f t="shared" si="7"/>
        <v>193.4712785360672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193.4712785360672</v>
      </c>
      <c r="W63" s="13">
        <f t="shared" si="7"/>
        <v>186.9382476559974</v>
      </c>
      <c r="X63" s="13">
        <f t="shared" si="7"/>
        <v>0</v>
      </c>
      <c r="Y63" s="13">
        <f t="shared" si="7"/>
        <v>0</v>
      </c>
      <c r="Z63" s="14">
        <f t="shared" si="7"/>
        <v>104.83349498868412</v>
      </c>
    </row>
    <row r="64" spans="1:26" ht="13.5">
      <c r="A64" s="38" t="s">
        <v>118</v>
      </c>
      <c r="B64" s="12">
        <f t="shared" si="7"/>
        <v>169.66731760255766</v>
      </c>
      <c r="C64" s="12">
        <f t="shared" si="7"/>
        <v>0</v>
      </c>
      <c r="D64" s="3">
        <f t="shared" si="7"/>
        <v>108.07453416149069</v>
      </c>
      <c r="E64" s="13">
        <f t="shared" si="7"/>
        <v>108.07453416149069</v>
      </c>
      <c r="F64" s="13">
        <f t="shared" si="7"/>
        <v>50.27266560360852</v>
      </c>
      <c r="G64" s="13">
        <f t="shared" si="7"/>
        <v>0</v>
      </c>
      <c r="H64" s="13">
        <f t="shared" si="7"/>
        <v>0</v>
      </c>
      <c r="I64" s="13">
        <f t="shared" si="7"/>
        <v>164.39965112898537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164.39965112898537</v>
      </c>
      <c r="W64" s="13">
        <f t="shared" si="7"/>
        <v>134.48555225492845</v>
      </c>
      <c r="X64" s="13">
        <f t="shared" si="7"/>
        <v>0</v>
      </c>
      <c r="Y64" s="13">
        <f t="shared" si="7"/>
        <v>0</v>
      </c>
      <c r="Z64" s="14">
        <f t="shared" si="7"/>
        <v>108.07453416149069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82783178</v>
      </c>
      <c r="C67" s="23"/>
      <c r="D67" s="24">
        <v>70846000</v>
      </c>
      <c r="E67" s="25">
        <v>70846000</v>
      </c>
      <c r="F67" s="25">
        <v>7126545</v>
      </c>
      <c r="G67" s="25">
        <v>1436313</v>
      </c>
      <c r="H67" s="25">
        <v>1563516</v>
      </c>
      <c r="I67" s="25">
        <v>10126374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10126374</v>
      </c>
      <c r="W67" s="25">
        <v>17711500</v>
      </c>
      <c r="X67" s="25"/>
      <c r="Y67" s="24"/>
      <c r="Z67" s="26">
        <v>70846000</v>
      </c>
    </row>
    <row r="68" spans="1:26" ht="13.5" hidden="1">
      <c r="A68" s="36" t="s">
        <v>31</v>
      </c>
      <c r="B68" s="18">
        <v>3032321</v>
      </c>
      <c r="C68" s="18"/>
      <c r="D68" s="19">
        <v>14695000</v>
      </c>
      <c r="E68" s="20">
        <v>14695000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3673750</v>
      </c>
      <c r="X68" s="20"/>
      <c r="Y68" s="19"/>
      <c r="Z68" s="22">
        <v>14695000</v>
      </c>
    </row>
    <row r="69" spans="1:26" ht="13.5" hidden="1">
      <c r="A69" s="37" t="s">
        <v>32</v>
      </c>
      <c r="B69" s="18">
        <v>78231359</v>
      </c>
      <c r="C69" s="18"/>
      <c r="D69" s="19">
        <v>56151000</v>
      </c>
      <c r="E69" s="20">
        <v>56151000</v>
      </c>
      <c r="F69" s="20">
        <v>7126545</v>
      </c>
      <c r="G69" s="20">
        <v>1436313</v>
      </c>
      <c r="H69" s="20">
        <v>1563516</v>
      </c>
      <c r="I69" s="20">
        <v>10126374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10126374</v>
      </c>
      <c r="W69" s="20">
        <v>14037750</v>
      </c>
      <c r="X69" s="20"/>
      <c r="Y69" s="19"/>
      <c r="Z69" s="22">
        <v>56151000</v>
      </c>
    </row>
    <row r="70" spans="1:26" ht="13.5" hidden="1">
      <c r="A70" s="38" t="s">
        <v>115</v>
      </c>
      <c r="B70" s="18">
        <v>38521160</v>
      </c>
      <c r="C70" s="18"/>
      <c r="D70" s="19">
        <v>32569000</v>
      </c>
      <c r="E70" s="20">
        <v>32569000</v>
      </c>
      <c r="F70" s="20">
        <v>3292020</v>
      </c>
      <c r="G70" s="20"/>
      <c r="H70" s="20"/>
      <c r="I70" s="20">
        <v>3292020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3292020</v>
      </c>
      <c r="W70" s="20">
        <v>8142250</v>
      </c>
      <c r="X70" s="20"/>
      <c r="Y70" s="19"/>
      <c r="Z70" s="22">
        <v>32569000</v>
      </c>
    </row>
    <row r="71" spans="1:26" ht="13.5" hidden="1">
      <c r="A71" s="38" t="s">
        <v>116</v>
      </c>
      <c r="B71" s="18">
        <v>22414095</v>
      </c>
      <c r="C71" s="18"/>
      <c r="D71" s="19">
        <v>13693000</v>
      </c>
      <c r="E71" s="20">
        <v>13693000</v>
      </c>
      <c r="F71" s="20">
        <v>1275452</v>
      </c>
      <c r="G71" s="20"/>
      <c r="H71" s="20"/>
      <c r="I71" s="20">
        <v>1275452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1275452</v>
      </c>
      <c r="W71" s="20">
        <v>3423250</v>
      </c>
      <c r="X71" s="20"/>
      <c r="Y71" s="19"/>
      <c r="Z71" s="22">
        <v>13693000</v>
      </c>
    </row>
    <row r="72" spans="1:26" ht="13.5" hidden="1">
      <c r="A72" s="38" t="s">
        <v>117</v>
      </c>
      <c r="B72" s="18">
        <v>10630317</v>
      </c>
      <c r="C72" s="18"/>
      <c r="D72" s="19">
        <v>6186000</v>
      </c>
      <c r="E72" s="20">
        <v>6186000</v>
      </c>
      <c r="F72" s="20">
        <v>798288</v>
      </c>
      <c r="G72" s="20"/>
      <c r="H72" s="20"/>
      <c r="I72" s="20">
        <v>798288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798288</v>
      </c>
      <c r="W72" s="20">
        <v>1546500</v>
      </c>
      <c r="X72" s="20"/>
      <c r="Y72" s="19"/>
      <c r="Z72" s="22">
        <v>6186000</v>
      </c>
    </row>
    <row r="73" spans="1:26" ht="13.5" hidden="1">
      <c r="A73" s="38" t="s">
        <v>118</v>
      </c>
      <c r="B73" s="18">
        <v>6665787</v>
      </c>
      <c r="C73" s="18"/>
      <c r="D73" s="19">
        <v>3703000</v>
      </c>
      <c r="E73" s="20">
        <v>3703000</v>
      </c>
      <c r="F73" s="20">
        <v>567545</v>
      </c>
      <c r="G73" s="20"/>
      <c r="H73" s="20"/>
      <c r="I73" s="20">
        <v>567545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567545</v>
      </c>
      <c r="W73" s="20">
        <v>925750</v>
      </c>
      <c r="X73" s="20"/>
      <c r="Y73" s="19"/>
      <c r="Z73" s="22">
        <v>3703000</v>
      </c>
    </row>
    <row r="74" spans="1:26" ht="13.5" hidden="1">
      <c r="A74" s="38" t="s">
        <v>119</v>
      </c>
      <c r="B74" s="18"/>
      <c r="C74" s="18"/>
      <c r="D74" s="19"/>
      <c r="E74" s="20"/>
      <c r="F74" s="20">
        <v>1193240</v>
      </c>
      <c r="G74" s="20">
        <v>1436313</v>
      </c>
      <c r="H74" s="20">
        <v>1563516</v>
      </c>
      <c r="I74" s="20">
        <v>4193069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4193069</v>
      </c>
      <c r="W74" s="20"/>
      <c r="X74" s="20"/>
      <c r="Y74" s="19"/>
      <c r="Z74" s="22"/>
    </row>
    <row r="75" spans="1:26" ht="13.5" hidden="1">
      <c r="A75" s="39" t="s">
        <v>120</v>
      </c>
      <c r="B75" s="27">
        <v>1519498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88470334</v>
      </c>
      <c r="C76" s="31"/>
      <c r="D76" s="32">
        <v>72340000</v>
      </c>
      <c r="E76" s="33">
        <v>72340000</v>
      </c>
      <c r="F76" s="33">
        <v>6494507</v>
      </c>
      <c r="G76" s="33">
        <v>7062776</v>
      </c>
      <c r="H76" s="33">
        <v>7680769</v>
      </c>
      <c r="I76" s="33">
        <v>21238052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21238052</v>
      </c>
      <c r="W76" s="33">
        <v>23114000</v>
      </c>
      <c r="X76" s="33"/>
      <c r="Y76" s="32"/>
      <c r="Z76" s="34">
        <v>72340000</v>
      </c>
    </row>
    <row r="77" spans="1:26" ht="13.5" hidden="1">
      <c r="A77" s="36" t="s">
        <v>31</v>
      </c>
      <c r="B77" s="18">
        <v>6683155</v>
      </c>
      <c r="C77" s="18"/>
      <c r="D77" s="19">
        <v>14994000</v>
      </c>
      <c r="E77" s="20">
        <v>14994000</v>
      </c>
      <c r="F77" s="20">
        <v>481321</v>
      </c>
      <c r="G77" s="20">
        <v>523437</v>
      </c>
      <c r="H77" s="20">
        <v>569238</v>
      </c>
      <c r="I77" s="20">
        <v>1573996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1573996</v>
      </c>
      <c r="W77" s="20">
        <v>6477000</v>
      </c>
      <c r="X77" s="20"/>
      <c r="Y77" s="19"/>
      <c r="Z77" s="22">
        <v>14994000</v>
      </c>
    </row>
    <row r="78" spans="1:26" ht="13.5" hidden="1">
      <c r="A78" s="37" t="s">
        <v>32</v>
      </c>
      <c r="B78" s="18">
        <v>81787179</v>
      </c>
      <c r="C78" s="18"/>
      <c r="D78" s="19">
        <v>57346000</v>
      </c>
      <c r="E78" s="20">
        <v>57346000</v>
      </c>
      <c r="F78" s="20">
        <v>6013186</v>
      </c>
      <c r="G78" s="20">
        <v>6539339</v>
      </c>
      <c r="H78" s="20">
        <v>7111531</v>
      </c>
      <c r="I78" s="20">
        <v>19664056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19664056</v>
      </c>
      <c r="W78" s="20">
        <v>16637000</v>
      </c>
      <c r="X78" s="20"/>
      <c r="Y78" s="19"/>
      <c r="Z78" s="22">
        <v>57346000</v>
      </c>
    </row>
    <row r="79" spans="1:26" ht="13.5" hidden="1">
      <c r="A79" s="38" t="s">
        <v>115</v>
      </c>
      <c r="B79" s="18">
        <v>11992465</v>
      </c>
      <c r="C79" s="18"/>
      <c r="D79" s="19">
        <v>32867000</v>
      </c>
      <c r="E79" s="20">
        <v>32867000</v>
      </c>
      <c r="F79" s="20">
        <v>3274460</v>
      </c>
      <c r="G79" s="20">
        <v>3560975</v>
      </c>
      <c r="H79" s="20">
        <v>3872560</v>
      </c>
      <c r="I79" s="20">
        <v>10707995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10707995</v>
      </c>
      <c r="W79" s="20">
        <v>9127000</v>
      </c>
      <c r="X79" s="20"/>
      <c r="Y79" s="19"/>
      <c r="Z79" s="22">
        <v>32867000</v>
      </c>
    </row>
    <row r="80" spans="1:26" ht="13.5" hidden="1">
      <c r="A80" s="38" t="s">
        <v>116</v>
      </c>
      <c r="B80" s="18">
        <v>33409374</v>
      </c>
      <c r="C80" s="18"/>
      <c r="D80" s="19">
        <v>13992000</v>
      </c>
      <c r="E80" s="20">
        <v>13992000</v>
      </c>
      <c r="F80" s="20">
        <v>1981117</v>
      </c>
      <c r="G80" s="20">
        <v>2154464</v>
      </c>
      <c r="H80" s="20">
        <v>2342980</v>
      </c>
      <c r="I80" s="20">
        <v>6478561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6478561</v>
      </c>
      <c r="W80" s="20">
        <v>3374000</v>
      </c>
      <c r="X80" s="20"/>
      <c r="Y80" s="19"/>
      <c r="Z80" s="22">
        <v>13992000</v>
      </c>
    </row>
    <row r="81" spans="1:26" ht="13.5" hidden="1">
      <c r="A81" s="38" t="s">
        <v>117</v>
      </c>
      <c r="B81" s="18">
        <v>21272729</v>
      </c>
      <c r="C81" s="18"/>
      <c r="D81" s="19">
        <v>6485000</v>
      </c>
      <c r="E81" s="20">
        <v>6485000</v>
      </c>
      <c r="F81" s="20">
        <v>472289</v>
      </c>
      <c r="G81" s="20">
        <v>513614</v>
      </c>
      <c r="H81" s="20">
        <v>558555</v>
      </c>
      <c r="I81" s="20">
        <v>1544458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1544458</v>
      </c>
      <c r="W81" s="20">
        <v>2891000</v>
      </c>
      <c r="X81" s="20"/>
      <c r="Y81" s="19"/>
      <c r="Z81" s="22">
        <v>6485000</v>
      </c>
    </row>
    <row r="82" spans="1:26" ht="13.5" hidden="1">
      <c r="A82" s="38" t="s">
        <v>118</v>
      </c>
      <c r="B82" s="18">
        <v>11309662</v>
      </c>
      <c r="C82" s="18"/>
      <c r="D82" s="19">
        <v>4002000</v>
      </c>
      <c r="E82" s="20">
        <v>4002000</v>
      </c>
      <c r="F82" s="20">
        <v>285320</v>
      </c>
      <c r="G82" s="20">
        <v>310286</v>
      </c>
      <c r="H82" s="20">
        <v>337436</v>
      </c>
      <c r="I82" s="20">
        <v>933042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933042</v>
      </c>
      <c r="W82" s="20">
        <v>1245000</v>
      </c>
      <c r="X82" s="20"/>
      <c r="Y82" s="19"/>
      <c r="Z82" s="22">
        <v>4002000</v>
      </c>
    </row>
    <row r="83" spans="1:26" ht="13.5" hidden="1">
      <c r="A83" s="38" t="s">
        <v>119</v>
      </c>
      <c r="B83" s="18">
        <v>3802949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6021048</v>
      </c>
      <c r="C5" s="18">
        <v>0</v>
      </c>
      <c r="D5" s="58">
        <v>8087000</v>
      </c>
      <c r="E5" s="59">
        <v>8087000</v>
      </c>
      <c r="F5" s="59">
        <v>8593237</v>
      </c>
      <c r="G5" s="59">
        <v>-2896</v>
      </c>
      <c r="H5" s="59">
        <v>4442</v>
      </c>
      <c r="I5" s="59">
        <v>8594783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8594783</v>
      </c>
      <c r="W5" s="59">
        <v>2021750</v>
      </c>
      <c r="X5" s="59">
        <v>6573033</v>
      </c>
      <c r="Y5" s="60">
        <v>325.12</v>
      </c>
      <c r="Z5" s="61">
        <v>8087000</v>
      </c>
    </row>
    <row r="6" spans="1:26" ht="13.5">
      <c r="A6" s="57" t="s">
        <v>32</v>
      </c>
      <c r="B6" s="18">
        <v>24489176</v>
      </c>
      <c r="C6" s="18">
        <v>0</v>
      </c>
      <c r="D6" s="58">
        <v>31562000</v>
      </c>
      <c r="E6" s="59">
        <v>31562000</v>
      </c>
      <c r="F6" s="59">
        <v>2431865</v>
      </c>
      <c r="G6" s="59">
        <v>2645942</v>
      </c>
      <c r="H6" s="59">
        <v>2368787</v>
      </c>
      <c r="I6" s="59">
        <v>7446594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7446594</v>
      </c>
      <c r="W6" s="59">
        <v>7890500</v>
      </c>
      <c r="X6" s="59">
        <v>-443906</v>
      </c>
      <c r="Y6" s="60">
        <v>-5.63</v>
      </c>
      <c r="Z6" s="61">
        <v>31562000</v>
      </c>
    </row>
    <row r="7" spans="1:26" ht="13.5">
      <c r="A7" s="57" t="s">
        <v>33</v>
      </c>
      <c r="B7" s="18">
        <v>52640</v>
      </c>
      <c r="C7" s="18">
        <v>0</v>
      </c>
      <c r="D7" s="58">
        <v>26000</v>
      </c>
      <c r="E7" s="59">
        <v>26000</v>
      </c>
      <c r="F7" s="59">
        <v>865</v>
      </c>
      <c r="G7" s="59">
        <v>4225</v>
      </c>
      <c r="H7" s="59">
        <v>1031</v>
      </c>
      <c r="I7" s="59">
        <v>6121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6121</v>
      </c>
      <c r="W7" s="59">
        <v>6500</v>
      </c>
      <c r="X7" s="59">
        <v>-379</v>
      </c>
      <c r="Y7" s="60">
        <v>-5.83</v>
      </c>
      <c r="Z7" s="61">
        <v>26000</v>
      </c>
    </row>
    <row r="8" spans="1:26" ht="13.5">
      <c r="A8" s="57" t="s">
        <v>34</v>
      </c>
      <c r="B8" s="18">
        <v>25180515</v>
      </c>
      <c r="C8" s="18">
        <v>0</v>
      </c>
      <c r="D8" s="58">
        <v>18842000</v>
      </c>
      <c r="E8" s="59">
        <v>18842000</v>
      </c>
      <c r="F8" s="59">
        <v>4573000</v>
      </c>
      <c r="G8" s="59">
        <v>1650000</v>
      </c>
      <c r="H8" s="59">
        <v>0</v>
      </c>
      <c r="I8" s="59">
        <v>6223000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6223000</v>
      </c>
      <c r="W8" s="59">
        <v>4710500</v>
      </c>
      <c r="X8" s="59">
        <v>1512500</v>
      </c>
      <c r="Y8" s="60">
        <v>32.11</v>
      </c>
      <c r="Z8" s="61">
        <v>18842000</v>
      </c>
    </row>
    <row r="9" spans="1:26" ht="13.5">
      <c r="A9" s="57" t="s">
        <v>35</v>
      </c>
      <c r="B9" s="18">
        <v>2758940</v>
      </c>
      <c r="C9" s="18">
        <v>0</v>
      </c>
      <c r="D9" s="58">
        <v>8159000</v>
      </c>
      <c r="E9" s="59">
        <v>8159000</v>
      </c>
      <c r="F9" s="59">
        <v>376457</v>
      </c>
      <c r="G9" s="59">
        <v>76444</v>
      </c>
      <c r="H9" s="59">
        <v>159683</v>
      </c>
      <c r="I9" s="59">
        <v>612584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612584</v>
      </c>
      <c r="W9" s="59">
        <v>2039750</v>
      </c>
      <c r="X9" s="59">
        <v>-1427166</v>
      </c>
      <c r="Y9" s="60">
        <v>-69.97</v>
      </c>
      <c r="Z9" s="61">
        <v>8159000</v>
      </c>
    </row>
    <row r="10" spans="1:26" ht="25.5">
      <c r="A10" s="62" t="s">
        <v>107</v>
      </c>
      <c r="B10" s="63">
        <f>SUM(B5:B9)</f>
        <v>58502319</v>
      </c>
      <c r="C10" s="63">
        <f>SUM(C5:C9)</f>
        <v>0</v>
      </c>
      <c r="D10" s="64">
        <f aca="true" t="shared" si="0" ref="D10:Z10">SUM(D5:D9)</f>
        <v>66676000</v>
      </c>
      <c r="E10" s="65">
        <f t="shared" si="0"/>
        <v>66676000</v>
      </c>
      <c r="F10" s="65">
        <f t="shared" si="0"/>
        <v>15975424</v>
      </c>
      <c r="G10" s="65">
        <f t="shared" si="0"/>
        <v>4373715</v>
      </c>
      <c r="H10" s="65">
        <f t="shared" si="0"/>
        <v>2533943</v>
      </c>
      <c r="I10" s="65">
        <f t="shared" si="0"/>
        <v>22883082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22883082</v>
      </c>
      <c r="W10" s="65">
        <f t="shared" si="0"/>
        <v>16669000</v>
      </c>
      <c r="X10" s="65">
        <f t="shared" si="0"/>
        <v>6214082</v>
      </c>
      <c r="Y10" s="66">
        <f>+IF(W10&lt;&gt;0,(X10/W10)*100,0)</f>
        <v>37.279272901793746</v>
      </c>
      <c r="Z10" s="67">
        <f t="shared" si="0"/>
        <v>66676000</v>
      </c>
    </row>
    <row r="11" spans="1:26" ht="13.5">
      <c r="A11" s="57" t="s">
        <v>36</v>
      </c>
      <c r="B11" s="18">
        <v>12380162</v>
      </c>
      <c r="C11" s="18">
        <v>0</v>
      </c>
      <c r="D11" s="58">
        <v>14178000</v>
      </c>
      <c r="E11" s="59">
        <v>14178000</v>
      </c>
      <c r="F11" s="59">
        <v>1297864</v>
      </c>
      <c r="G11" s="59">
        <v>992725</v>
      </c>
      <c r="H11" s="59">
        <v>1011083</v>
      </c>
      <c r="I11" s="59">
        <v>3301672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3301672</v>
      </c>
      <c r="W11" s="59">
        <v>3544500</v>
      </c>
      <c r="X11" s="59">
        <v>-242828</v>
      </c>
      <c r="Y11" s="60">
        <v>-6.85</v>
      </c>
      <c r="Z11" s="61">
        <v>14178000</v>
      </c>
    </row>
    <row r="12" spans="1:26" ht="13.5">
      <c r="A12" s="57" t="s">
        <v>37</v>
      </c>
      <c r="B12" s="18">
        <v>1989003</v>
      </c>
      <c r="C12" s="18">
        <v>0</v>
      </c>
      <c r="D12" s="58">
        <v>2142000</v>
      </c>
      <c r="E12" s="59">
        <v>2142000</v>
      </c>
      <c r="F12" s="59">
        <v>169169</v>
      </c>
      <c r="G12" s="59">
        <v>166221</v>
      </c>
      <c r="H12" s="59">
        <v>179847</v>
      </c>
      <c r="I12" s="59">
        <v>515237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515237</v>
      </c>
      <c r="W12" s="59">
        <v>535500</v>
      </c>
      <c r="X12" s="59">
        <v>-20263</v>
      </c>
      <c r="Y12" s="60">
        <v>-3.78</v>
      </c>
      <c r="Z12" s="61">
        <v>2142000</v>
      </c>
    </row>
    <row r="13" spans="1:26" ht="13.5">
      <c r="A13" s="57" t="s">
        <v>108</v>
      </c>
      <c r="B13" s="18">
        <v>0</v>
      </c>
      <c r="C13" s="18">
        <v>0</v>
      </c>
      <c r="D13" s="58">
        <v>5458000</v>
      </c>
      <c r="E13" s="59">
        <v>5458000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1364500</v>
      </c>
      <c r="X13" s="59">
        <v>-1364500</v>
      </c>
      <c r="Y13" s="60">
        <v>-100</v>
      </c>
      <c r="Z13" s="61">
        <v>5458000</v>
      </c>
    </row>
    <row r="14" spans="1:26" ht="13.5">
      <c r="A14" s="57" t="s">
        <v>38</v>
      </c>
      <c r="B14" s="18">
        <v>2269128</v>
      </c>
      <c r="C14" s="18">
        <v>0</v>
      </c>
      <c r="D14" s="58">
        <v>2440000</v>
      </c>
      <c r="E14" s="59">
        <v>2440000</v>
      </c>
      <c r="F14" s="59">
        <v>107798</v>
      </c>
      <c r="G14" s="59">
        <v>215629</v>
      </c>
      <c r="H14" s="59">
        <v>107831</v>
      </c>
      <c r="I14" s="59">
        <v>431258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431258</v>
      </c>
      <c r="W14" s="59">
        <v>610000</v>
      </c>
      <c r="X14" s="59">
        <v>-178742</v>
      </c>
      <c r="Y14" s="60">
        <v>-29.3</v>
      </c>
      <c r="Z14" s="61">
        <v>2440000</v>
      </c>
    </row>
    <row r="15" spans="1:26" ht="13.5">
      <c r="A15" s="57" t="s">
        <v>39</v>
      </c>
      <c r="B15" s="18">
        <v>14113294</v>
      </c>
      <c r="C15" s="18">
        <v>0</v>
      </c>
      <c r="D15" s="58">
        <v>16897000</v>
      </c>
      <c r="E15" s="59">
        <v>16897000</v>
      </c>
      <c r="F15" s="59">
        <v>0</v>
      </c>
      <c r="G15" s="59">
        <v>1880526</v>
      </c>
      <c r="H15" s="59">
        <v>1791619</v>
      </c>
      <c r="I15" s="59">
        <v>3672145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3672145</v>
      </c>
      <c r="W15" s="59">
        <v>4224250</v>
      </c>
      <c r="X15" s="59">
        <v>-552105</v>
      </c>
      <c r="Y15" s="60">
        <v>-13.07</v>
      </c>
      <c r="Z15" s="61">
        <v>16897000</v>
      </c>
    </row>
    <row r="16" spans="1:26" ht="13.5">
      <c r="A16" s="68" t="s">
        <v>40</v>
      </c>
      <c r="B16" s="18">
        <v>7914637</v>
      </c>
      <c r="C16" s="18">
        <v>0</v>
      </c>
      <c r="D16" s="58">
        <v>4757000</v>
      </c>
      <c r="E16" s="59">
        <v>4757000</v>
      </c>
      <c r="F16" s="59">
        <v>410666</v>
      </c>
      <c r="G16" s="59">
        <v>658025</v>
      </c>
      <c r="H16" s="59">
        <v>590501</v>
      </c>
      <c r="I16" s="59">
        <v>1659192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1659192</v>
      </c>
      <c r="W16" s="59">
        <v>1189250</v>
      </c>
      <c r="X16" s="59">
        <v>469942</v>
      </c>
      <c r="Y16" s="60">
        <v>39.52</v>
      </c>
      <c r="Z16" s="61">
        <v>4757000</v>
      </c>
    </row>
    <row r="17" spans="1:26" ht="13.5">
      <c r="A17" s="57" t="s">
        <v>41</v>
      </c>
      <c r="B17" s="18">
        <v>10002134</v>
      </c>
      <c r="C17" s="18">
        <v>0</v>
      </c>
      <c r="D17" s="58">
        <v>20804000</v>
      </c>
      <c r="E17" s="59">
        <v>20804000</v>
      </c>
      <c r="F17" s="59">
        <v>1191531</v>
      </c>
      <c r="G17" s="59">
        <v>535788</v>
      </c>
      <c r="H17" s="59">
        <v>1014274</v>
      </c>
      <c r="I17" s="59">
        <v>2741593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2741593</v>
      </c>
      <c r="W17" s="59">
        <v>5201000</v>
      </c>
      <c r="X17" s="59">
        <v>-2459407</v>
      </c>
      <c r="Y17" s="60">
        <v>-47.29</v>
      </c>
      <c r="Z17" s="61">
        <v>20804000</v>
      </c>
    </row>
    <row r="18" spans="1:26" ht="13.5">
      <c r="A18" s="69" t="s">
        <v>42</v>
      </c>
      <c r="B18" s="70">
        <f>SUM(B11:B17)</f>
        <v>48668358</v>
      </c>
      <c r="C18" s="70">
        <f>SUM(C11:C17)</f>
        <v>0</v>
      </c>
      <c r="D18" s="71">
        <f aca="true" t="shared" si="1" ref="D18:Z18">SUM(D11:D17)</f>
        <v>66676000</v>
      </c>
      <c r="E18" s="72">
        <f t="shared" si="1"/>
        <v>66676000</v>
      </c>
      <c r="F18" s="72">
        <f t="shared" si="1"/>
        <v>3177028</v>
      </c>
      <c r="G18" s="72">
        <f t="shared" si="1"/>
        <v>4448914</v>
      </c>
      <c r="H18" s="72">
        <f t="shared" si="1"/>
        <v>4695155</v>
      </c>
      <c r="I18" s="72">
        <f t="shared" si="1"/>
        <v>12321097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12321097</v>
      </c>
      <c r="W18" s="72">
        <f t="shared" si="1"/>
        <v>16669000</v>
      </c>
      <c r="X18" s="72">
        <f t="shared" si="1"/>
        <v>-4347903</v>
      </c>
      <c r="Y18" s="66">
        <f>+IF(W18&lt;&gt;0,(X18/W18)*100,0)</f>
        <v>-26.08376627272182</v>
      </c>
      <c r="Z18" s="73">
        <f t="shared" si="1"/>
        <v>66676000</v>
      </c>
    </row>
    <row r="19" spans="1:26" ht="13.5">
      <c r="A19" s="69" t="s">
        <v>43</v>
      </c>
      <c r="B19" s="74">
        <f>+B10-B18</f>
        <v>9833961</v>
      </c>
      <c r="C19" s="74">
        <f>+C10-C18</f>
        <v>0</v>
      </c>
      <c r="D19" s="75">
        <f aca="true" t="shared" si="2" ref="D19:Z19">+D10-D18</f>
        <v>0</v>
      </c>
      <c r="E19" s="76">
        <f t="shared" si="2"/>
        <v>0</v>
      </c>
      <c r="F19" s="76">
        <f t="shared" si="2"/>
        <v>12798396</v>
      </c>
      <c r="G19" s="76">
        <f t="shared" si="2"/>
        <v>-75199</v>
      </c>
      <c r="H19" s="76">
        <f t="shared" si="2"/>
        <v>-2161212</v>
      </c>
      <c r="I19" s="76">
        <f t="shared" si="2"/>
        <v>10561985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10561985</v>
      </c>
      <c r="W19" s="76">
        <f>IF(E10=E18,0,W10-W18)</f>
        <v>0</v>
      </c>
      <c r="X19" s="76">
        <f t="shared" si="2"/>
        <v>10561985</v>
      </c>
      <c r="Y19" s="77">
        <f>+IF(W19&lt;&gt;0,(X19/W19)*100,0)</f>
        <v>0</v>
      </c>
      <c r="Z19" s="78">
        <f t="shared" si="2"/>
        <v>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3364617</v>
      </c>
      <c r="G20" s="59">
        <v>1345806</v>
      </c>
      <c r="H20" s="59">
        <v>991728</v>
      </c>
      <c r="I20" s="59">
        <v>5702151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5702151</v>
      </c>
      <c r="W20" s="59">
        <v>0</v>
      </c>
      <c r="X20" s="59">
        <v>5702151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9833961</v>
      </c>
      <c r="C22" s="85">
        <f>SUM(C19:C21)</f>
        <v>0</v>
      </c>
      <c r="D22" s="86">
        <f aca="true" t="shared" si="3" ref="D22:Z22">SUM(D19:D21)</f>
        <v>0</v>
      </c>
      <c r="E22" s="87">
        <f t="shared" si="3"/>
        <v>0</v>
      </c>
      <c r="F22" s="87">
        <f t="shared" si="3"/>
        <v>16163013</v>
      </c>
      <c r="G22" s="87">
        <f t="shared" si="3"/>
        <v>1270607</v>
      </c>
      <c r="H22" s="87">
        <f t="shared" si="3"/>
        <v>-1169484</v>
      </c>
      <c r="I22" s="87">
        <f t="shared" si="3"/>
        <v>16264136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16264136</v>
      </c>
      <c r="W22" s="87">
        <f t="shared" si="3"/>
        <v>0</v>
      </c>
      <c r="X22" s="87">
        <f t="shared" si="3"/>
        <v>16264136</v>
      </c>
      <c r="Y22" s="88">
        <f>+IF(W22&lt;&gt;0,(X22/W22)*100,0)</f>
        <v>0</v>
      </c>
      <c r="Z22" s="89">
        <f t="shared" si="3"/>
        <v>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9833961</v>
      </c>
      <c r="C24" s="74">
        <f>SUM(C22:C23)</f>
        <v>0</v>
      </c>
      <c r="D24" s="75">
        <f aca="true" t="shared" si="4" ref="D24:Z24">SUM(D22:D23)</f>
        <v>0</v>
      </c>
      <c r="E24" s="76">
        <f t="shared" si="4"/>
        <v>0</v>
      </c>
      <c r="F24" s="76">
        <f t="shared" si="4"/>
        <v>16163013</v>
      </c>
      <c r="G24" s="76">
        <f t="shared" si="4"/>
        <v>1270607</v>
      </c>
      <c r="H24" s="76">
        <f t="shared" si="4"/>
        <v>-1169484</v>
      </c>
      <c r="I24" s="76">
        <f t="shared" si="4"/>
        <v>16264136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16264136</v>
      </c>
      <c r="W24" s="76">
        <f t="shared" si="4"/>
        <v>0</v>
      </c>
      <c r="X24" s="76">
        <f t="shared" si="4"/>
        <v>16264136</v>
      </c>
      <c r="Y24" s="77">
        <f>+IF(W24&lt;&gt;0,(X24/W24)*100,0)</f>
        <v>0</v>
      </c>
      <c r="Z24" s="78">
        <f t="shared" si="4"/>
        <v>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466918</v>
      </c>
      <c r="C27" s="21">
        <v>0</v>
      </c>
      <c r="D27" s="98">
        <v>22798000</v>
      </c>
      <c r="E27" s="99">
        <v>22798000</v>
      </c>
      <c r="F27" s="99">
        <v>0</v>
      </c>
      <c r="G27" s="99">
        <v>70944</v>
      </c>
      <c r="H27" s="99">
        <v>1012230</v>
      </c>
      <c r="I27" s="99">
        <v>1083174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1083174</v>
      </c>
      <c r="W27" s="99">
        <v>5699500</v>
      </c>
      <c r="X27" s="99">
        <v>-4616326</v>
      </c>
      <c r="Y27" s="100">
        <v>-81</v>
      </c>
      <c r="Z27" s="101">
        <v>22798000</v>
      </c>
    </row>
    <row r="28" spans="1:26" ht="13.5">
      <c r="A28" s="102" t="s">
        <v>44</v>
      </c>
      <c r="B28" s="18">
        <v>466918</v>
      </c>
      <c r="C28" s="18">
        <v>0</v>
      </c>
      <c r="D28" s="58">
        <v>12798000</v>
      </c>
      <c r="E28" s="59">
        <v>12798000</v>
      </c>
      <c r="F28" s="59">
        <v>0</v>
      </c>
      <c r="G28" s="59">
        <v>70944</v>
      </c>
      <c r="H28" s="59">
        <v>1012230</v>
      </c>
      <c r="I28" s="59">
        <v>1083174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1083174</v>
      </c>
      <c r="W28" s="59">
        <v>3199500</v>
      </c>
      <c r="X28" s="59">
        <v>-2116326</v>
      </c>
      <c r="Y28" s="60">
        <v>-66.15</v>
      </c>
      <c r="Z28" s="61">
        <v>12798000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10000000</v>
      </c>
      <c r="E30" s="59">
        <v>10000000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2500000</v>
      </c>
      <c r="X30" s="59">
        <v>-2500000</v>
      </c>
      <c r="Y30" s="60">
        <v>-100</v>
      </c>
      <c r="Z30" s="61">
        <v>10000000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466918</v>
      </c>
      <c r="C32" s="21">
        <f>SUM(C28:C31)</f>
        <v>0</v>
      </c>
      <c r="D32" s="98">
        <f aca="true" t="shared" si="5" ref="D32:Z32">SUM(D28:D31)</f>
        <v>22798000</v>
      </c>
      <c r="E32" s="99">
        <f t="shared" si="5"/>
        <v>22798000</v>
      </c>
      <c r="F32" s="99">
        <f t="shared" si="5"/>
        <v>0</v>
      </c>
      <c r="G32" s="99">
        <f t="shared" si="5"/>
        <v>70944</v>
      </c>
      <c r="H32" s="99">
        <f t="shared" si="5"/>
        <v>1012230</v>
      </c>
      <c r="I32" s="99">
        <f t="shared" si="5"/>
        <v>1083174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1083174</v>
      </c>
      <c r="W32" s="99">
        <f t="shared" si="5"/>
        <v>5699500</v>
      </c>
      <c r="X32" s="99">
        <f t="shared" si="5"/>
        <v>-4616326</v>
      </c>
      <c r="Y32" s="100">
        <f>+IF(W32&lt;&gt;0,(X32/W32)*100,0)</f>
        <v>-80.99528028774455</v>
      </c>
      <c r="Z32" s="101">
        <f t="shared" si="5"/>
        <v>22798000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23404405</v>
      </c>
      <c r="C35" s="18">
        <v>0</v>
      </c>
      <c r="D35" s="58">
        <v>23065000</v>
      </c>
      <c r="E35" s="59">
        <v>23065000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5766250</v>
      </c>
      <c r="X35" s="59">
        <v>-5766250</v>
      </c>
      <c r="Y35" s="60">
        <v>-100</v>
      </c>
      <c r="Z35" s="61">
        <v>23065000</v>
      </c>
    </row>
    <row r="36" spans="1:26" ht="13.5">
      <c r="A36" s="57" t="s">
        <v>53</v>
      </c>
      <c r="B36" s="18">
        <v>83014255</v>
      </c>
      <c r="C36" s="18">
        <v>0</v>
      </c>
      <c r="D36" s="58">
        <v>95639000</v>
      </c>
      <c r="E36" s="59">
        <v>95639000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23909750</v>
      </c>
      <c r="X36" s="59">
        <v>-23909750</v>
      </c>
      <c r="Y36" s="60">
        <v>-100</v>
      </c>
      <c r="Z36" s="61">
        <v>95639000</v>
      </c>
    </row>
    <row r="37" spans="1:26" ht="13.5">
      <c r="A37" s="57" t="s">
        <v>54</v>
      </c>
      <c r="B37" s="18">
        <v>12379113</v>
      </c>
      <c r="C37" s="18">
        <v>0</v>
      </c>
      <c r="D37" s="58">
        <v>4953000</v>
      </c>
      <c r="E37" s="59">
        <v>4953000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1238250</v>
      </c>
      <c r="X37" s="59">
        <v>-1238250</v>
      </c>
      <c r="Y37" s="60">
        <v>-100</v>
      </c>
      <c r="Z37" s="61">
        <v>4953000</v>
      </c>
    </row>
    <row r="38" spans="1:26" ht="13.5">
      <c r="A38" s="57" t="s">
        <v>55</v>
      </c>
      <c r="B38" s="18">
        <v>0</v>
      </c>
      <c r="C38" s="18">
        <v>0</v>
      </c>
      <c r="D38" s="58">
        <v>3431000</v>
      </c>
      <c r="E38" s="59">
        <v>3431000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857750</v>
      </c>
      <c r="X38" s="59">
        <v>-857750</v>
      </c>
      <c r="Y38" s="60">
        <v>-100</v>
      </c>
      <c r="Z38" s="61">
        <v>3431000</v>
      </c>
    </row>
    <row r="39" spans="1:26" ht="13.5">
      <c r="A39" s="57" t="s">
        <v>56</v>
      </c>
      <c r="B39" s="18">
        <v>94039547</v>
      </c>
      <c r="C39" s="18">
        <v>0</v>
      </c>
      <c r="D39" s="58">
        <v>110320000</v>
      </c>
      <c r="E39" s="59">
        <v>110320000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27580000</v>
      </c>
      <c r="X39" s="59">
        <v>-27580000</v>
      </c>
      <c r="Y39" s="60">
        <v>-100</v>
      </c>
      <c r="Z39" s="61">
        <v>110320000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-11952008</v>
      </c>
      <c r="E42" s="59">
        <v>-11952008</v>
      </c>
      <c r="F42" s="59">
        <v>15779267</v>
      </c>
      <c r="G42" s="59">
        <v>1097282</v>
      </c>
      <c r="H42" s="59">
        <v>-798198</v>
      </c>
      <c r="I42" s="59">
        <v>16078351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16078351</v>
      </c>
      <c r="W42" s="59">
        <v>1662382</v>
      </c>
      <c r="X42" s="59">
        <v>14415969</v>
      </c>
      <c r="Y42" s="60">
        <v>867.19</v>
      </c>
      <c r="Z42" s="61">
        <v>-11952008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-688000</v>
      </c>
      <c r="G43" s="59">
        <v>-70944</v>
      </c>
      <c r="H43" s="59">
        <v>-1113349</v>
      </c>
      <c r="I43" s="59">
        <v>-1872293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-1872293</v>
      </c>
      <c r="W43" s="59">
        <v>0</v>
      </c>
      <c r="X43" s="59">
        <v>-1872293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-107798</v>
      </c>
      <c r="G44" s="59">
        <v>-107831</v>
      </c>
      <c r="H44" s="59">
        <v>-107831</v>
      </c>
      <c r="I44" s="59">
        <v>-323460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-323460</v>
      </c>
      <c r="W44" s="59">
        <v>0</v>
      </c>
      <c r="X44" s="59">
        <v>-323460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-24534008</v>
      </c>
      <c r="E45" s="99">
        <v>-24534008</v>
      </c>
      <c r="F45" s="99">
        <v>16584580</v>
      </c>
      <c r="G45" s="99">
        <v>17503087</v>
      </c>
      <c r="H45" s="99">
        <v>15483709</v>
      </c>
      <c r="I45" s="99">
        <v>15483709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15483709</v>
      </c>
      <c r="W45" s="99">
        <v>-10919618</v>
      </c>
      <c r="X45" s="99">
        <v>26403327</v>
      </c>
      <c r="Y45" s="100">
        <v>-241.8</v>
      </c>
      <c r="Z45" s="101">
        <v>-24534008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5282249</v>
      </c>
      <c r="C49" s="51">
        <v>0</v>
      </c>
      <c r="D49" s="128">
        <v>1623967</v>
      </c>
      <c r="E49" s="53">
        <v>824502</v>
      </c>
      <c r="F49" s="53">
        <v>0</v>
      </c>
      <c r="G49" s="53">
        <v>0</v>
      </c>
      <c r="H49" s="53">
        <v>0</v>
      </c>
      <c r="I49" s="53">
        <v>813182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707014</v>
      </c>
      <c r="W49" s="53">
        <v>687899</v>
      </c>
      <c r="X49" s="53">
        <v>2996798</v>
      </c>
      <c r="Y49" s="53">
        <v>12715433</v>
      </c>
      <c r="Z49" s="129">
        <v>25651044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1980581</v>
      </c>
      <c r="C51" s="51">
        <v>0</v>
      </c>
      <c r="D51" s="128">
        <v>15271</v>
      </c>
      <c r="E51" s="53">
        <v>866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1996718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85.00003530984388</v>
      </c>
      <c r="E58" s="7">
        <f t="shared" si="6"/>
        <v>85.00003530984388</v>
      </c>
      <c r="F58" s="7">
        <f t="shared" si="6"/>
        <v>95.96020971053147</v>
      </c>
      <c r="G58" s="7">
        <f t="shared" si="6"/>
        <v>64.18291622620265</v>
      </c>
      <c r="H58" s="7">
        <f t="shared" si="6"/>
        <v>87.48987139462731</v>
      </c>
      <c r="I58" s="7">
        <f t="shared" si="6"/>
        <v>89.47130910270359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89.47130910270359</v>
      </c>
      <c r="W58" s="7">
        <f t="shared" si="6"/>
        <v>85.00003530984388</v>
      </c>
      <c r="X58" s="7">
        <f t="shared" si="6"/>
        <v>0</v>
      </c>
      <c r="Y58" s="7">
        <f t="shared" si="6"/>
        <v>0</v>
      </c>
      <c r="Z58" s="8">
        <f t="shared" si="6"/>
        <v>85.00003530984388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84.99997526895017</v>
      </c>
      <c r="E59" s="10">
        <f t="shared" si="7"/>
        <v>84.99997526895017</v>
      </c>
      <c r="F59" s="10">
        <f t="shared" si="7"/>
        <v>100</v>
      </c>
      <c r="G59" s="10">
        <f t="shared" si="7"/>
        <v>-10965.331491712708</v>
      </c>
      <c r="H59" s="10">
        <f t="shared" si="7"/>
        <v>5228.995947771275</v>
      </c>
      <c r="I59" s="10">
        <f t="shared" si="7"/>
        <v>106.37924191919679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106.37924191919679</v>
      </c>
      <c r="W59" s="10">
        <f t="shared" si="7"/>
        <v>84.99997526895017</v>
      </c>
      <c r="X59" s="10">
        <f t="shared" si="7"/>
        <v>0</v>
      </c>
      <c r="Y59" s="10">
        <f t="shared" si="7"/>
        <v>0</v>
      </c>
      <c r="Z59" s="11">
        <f t="shared" si="7"/>
        <v>84.99997526895017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85.00005069387238</v>
      </c>
      <c r="E60" s="13">
        <f t="shared" si="7"/>
        <v>85.00005069387238</v>
      </c>
      <c r="F60" s="13">
        <f t="shared" si="7"/>
        <v>81.68520867729089</v>
      </c>
      <c r="G60" s="13">
        <f t="shared" si="7"/>
        <v>52.11104400625561</v>
      </c>
      <c r="H60" s="13">
        <f t="shared" si="7"/>
        <v>77.84840933355342</v>
      </c>
      <c r="I60" s="13">
        <f t="shared" si="7"/>
        <v>69.95634514249065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69.95634514249065</v>
      </c>
      <c r="W60" s="13">
        <f t="shared" si="7"/>
        <v>85.00005069387238</v>
      </c>
      <c r="X60" s="13">
        <f t="shared" si="7"/>
        <v>0</v>
      </c>
      <c r="Y60" s="13">
        <f t="shared" si="7"/>
        <v>0</v>
      </c>
      <c r="Z60" s="14">
        <f t="shared" si="7"/>
        <v>85.00005069387238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85.0000356824264</v>
      </c>
      <c r="E61" s="13">
        <f t="shared" si="7"/>
        <v>85.0000356824264</v>
      </c>
      <c r="F61" s="13">
        <f t="shared" si="7"/>
        <v>58.631286533257345</v>
      </c>
      <c r="G61" s="13">
        <f t="shared" si="7"/>
        <v>75.1984374228094</v>
      </c>
      <c r="H61" s="13">
        <f t="shared" si="7"/>
        <v>123.10174011993804</v>
      </c>
      <c r="I61" s="13">
        <f t="shared" si="7"/>
        <v>84.19639408467823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84.19639408467823</v>
      </c>
      <c r="W61" s="13">
        <f t="shared" si="7"/>
        <v>85.0000356824264</v>
      </c>
      <c r="X61" s="13">
        <f t="shared" si="7"/>
        <v>0</v>
      </c>
      <c r="Y61" s="13">
        <f t="shared" si="7"/>
        <v>0</v>
      </c>
      <c r="Z61" s="14">
        <f t="shared" si="7"/>
        <v>85.0000356824264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85.0000315606754</v>
      </c>
      <c r="E62" s="13">
        <f t="shared" si="7"/>
        <v>85.0000315606754</v>
      </c>
      <c r="F62" s="13">
        <f t="shared" si="7"/>
        <v>101.51858593889853</v>
      </c>
      <c r="G62" s="13">
        <f t="shared" si="7"/>
        <v>31.39269406392694</v>
      </c>
      <c r="H62" s="13">
        <f t="shared" si="7"/>
        <v>51.51224560921774</v>
      </c>
      <c r="I62" s="13">
        <f t="shared" si="7"/>
        <v>59.403715696431945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59.403715696431945</v>
      </c>
      <c r="W62" s="13">
        <f t="shared" si="7"/>
        <v>85.0000315606754</v>
      </c>
      <c r="X62" s="13">
        <f t="shared" si="7"/>
        <v>0</v>
      </c>
      <c r="Y62" s="13">
        <f t="shared" si="7"/>
        <v>0</v>
      </c>
      <c r="Z62" s="14">
        <f t="shared" si="7"/>
        <v>85.0000315606754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85.00005755395684</v>
      </c>
      <c r="E63" s="13">
        <f t="shared" si="7"/>
        <v>85.00005755395684</v>
      </c>
      <c r="F63" s="13">
        <f t="shared" si="7"/>
        <v>39.68422769736553</v>
      </c>
      <c r="G63" s="13">
        <f t="shared" si="7"/>
        <v>24.150660997100506</v>
      </c>
      <c r="H63" s="13">
        <f t="shared" si="7"/>
        <v>29.90340891272305</v>
      </c>
      <c r="I63" s="13">
        <f t="shared" si="7"/>
        <v>31.241575323141866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31.241575323141866</v>
      </c>
      <c r="W63" s="13">
        <f t="shared" si="7"/>
        <v>85.00005755395684</v>
      </c>
      <c r="X63" s="13">
        <f t="shared" si="7"/>
        <v>0</v>
      </c>
      <c r="Y63" s="13">
        <f t="shared" si="7"/>
        <v>0</v>
      </c>
      <c r="Z63" s="14">
        <f t="shared" si="7"/>
        <v>85.00005755395684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85.00012158054712</v>
      </c>
      <c r="E64" s="13">
        <f t="shared" si="7"/>
        <v>85.00012158054712</v>
      </c>
      <c r="F64" s="13">
        <f t="shared" si="7"/>
        <v>49.10022497113929</v>
      </c>
      <c r="G64" s="13">
        <f t="shared" si="7"/>
        <v>26.40853006111343</v>
      </c>
      <c r="H64" s="13">
        <f t="shared" si="7"/>
        <v>27.711072785530437</v>
      </c>
      <c r="I64" s="13">
        <f t="shared" si="7"/>
        <v>34.40163861456219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34.40163861456219</v>
      </c>
      <c r="W64" s="13">
        <f t="shared" si="7"/>
        <v>85.00012158054712</v>
      </c>
      <c r="X64" s="13">
        <f t="shared" si="7"/>
        <v>0</v>
      </c>
      <c r="Y64" s="13">
        <f t="shared" si="7"/>
        <v>0</v>
      </c>
      <c r="Z64" s="14">
        <f t="shared" si="7"/>
        <v>85.00012158054712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30510224</v>
      </c>
      <c r="C67" s="23"/>
      <c r="D67" s="24">
        <v>39649000</v>
      </c>
      <c r="E67" s="25">
        <v>39649000</v>
      </c>
      <c r="F67" s="25">
        <v>11025102</v>
      </c>
      <c r="G67" s="25">
        <v>2643046</v>
      </c>
      <c r="H67" s="25">
        <v>2373229</v>
      </c>
      <c r="I67" s="25">
        <v>16041377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16041377</v>
      </c>
      <c r="W67" s="25">
        <v>9912250</v>
      </c>
      <c r="X67" s="25"/>
      <c r="Y67" s="24"/>
      <c r="Z67" s="26">
        <v>39649000</v>
      </c>
    </row>
    <row r="68" spans="1:26" ht="13.5" hidden="1">
      <c r="A68" s="36" t="s">
        <v>31</v>
      </c>
      <c r="B68" s="18">
        <v>6021048</v>
      </c>
      <c r="C68" s="18"/>
      <c r="D68" s="19">
        <v>8087000</v>
      </c>
      <c r="E68" s="20">
        <v>8087000</v>
      </c>
      <c r="F68" s="20">
        <v>8593237</v>
      </c>
      <c r="G68" s="20">
        <v>-2896</v>
      </c>
      <c r="H68" s="20">
        <v>4442</v>
      </c>
      <c r="I68" s="20">
        <v>8594783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8594783</v>
      </c>
      <c r="W68" s="20">
        <v>2021750</v>
      </c>
      <c r="X68" s="20"/>
      <c r="Y68" s="19"/>
      <c r="Z68" s="22">
        <v>8087000</v>
      </c>
    </row>
    <row r="69" spans="1:26" ht="13.5" hidden="1">
      <c r="A69" s="37" t="s">
        <v>32</v>
      </c>
      <c r="B69" s="18">
        <v>24489176</v>
      </c>
      <c r="C69" s="18"/>
      <c r="D69" s="19">
        <v>31562000</v>
      </c>
      <c r="E69" s="20">
        <v>31562000</v>
      </c>
      <c r="F69" s="20">
        <v>2431865</v>
      </c>
      <c r="G69" s="20">
        <v>2645942</v>
      </c>
      <c r="H69" s="20">
        <v>2368787</v>
      </c>
      <c r="I69" s="20">
        <v>7446594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7446594</v>
      </c>
      <c r="W69" s="20">
        <v>7890500</v>
      </c>
      <c r="X69" s="20"/>
      <c r="Y69" s="19"/>
      <c r="Z69" s="22">
        <v>31562000</v>
      </c>
    </row>
    <row r="70" spans="1:26" ht="13.5" hidden="1">
      <c r="A70" s="38" t="s">
        <v>115</v>
      </c>
      <c r="B70" s="18">
        <v>12164032</v>
      </c>
      <c r="C70" s="18"/>
      <c r="D70" s="19">
        <v>16815000</v>
      </c>
      <c r="E70" s="20">
        <v>16815000</v>
      </c>
      <c r="F70" s="20">
        <v>1226451</v>
      </c>
      <c r="G70" s="20">
        <v>1356221</v>
      </c>
      <c r="H70" s="20">
        <v>1119578</v>
      </c>
      <c r="I70" s="20">
        <v>3702250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3702250</v>
      </c>
      <c r="W70" s="20">
        <v>4203750</v>
      </c>
      <c r="X70" s="20"/>
      <c r="Y70" s="19"/>
      <c r="Z70" s="22">
        <v>16815000</v>
      </c>
    </row>
    <row r="71" spans="1:26" ht="13.5" hidden="1">
      <c r="A71" s="38" t="s">
        <v>116</v>
      </c>
      <c r="B71" s="18">
        <v>5179747</v>
      </c>
      <c r="C71" s="18"/>
      <c r="D71" s="19">
        <v>6337000</v>
      </c>
      <c r="E71" s="20">
        <v>6337000</v>
      </c>
      <c r="F71" s="20">
        <v>430137</v>
      </c>
      <c r="G71" s="20">
        <v>513336</v>
      </c>
      <c r="H71" s="20">
        <v>473435</v>
      </c>
      <c r="I71" s="20">
        <v>1416908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1416908</v>
      </c>
      <c r="W71" s="20">
        <v>1584250</v>
      </c>
      <c r="X71" s="20"/>
      <c r="Y71" s="19"/>
      <c r="Z71" s="22">
        <v>6337000</v>
      </c>
    </row>
    <row r="72" spans="1:26" ht="13.5" hidden="1">
      <c r="A72" s="38" t="s">
        <v>117</v>
      </c>
      <c r="B72" s="18">
        <v>3103843</v>
      </c>
      <c r="C72" s="18"/>
      <c r="D72" s="19">
        <v>3475000</v>
      </c>
      <c r="E72" s="20">
        <v>3475000</v>
      </c>
      <c r="F72" s="20">
        <v>318774</v>
      </c>
      <c r="G72" s="20">
        <v>319366</v>
      </c>
      <c r="H72" s="20">
        <v>318870</v>
      </c>
      <c r="I72" s="20">
        <v>957010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957010</v>
      </c>
      <c r="W72" s="20">
        <v>868750</v>
      </c>
      <c r="X72" s="20"/>
      <c r="Y72" s="19"/>
      <c r="Z72" s="22">
        <v>3475000</v>
      </c>
    </row>
    <row r="73" spans="1:26" ht="13.5" hidden="1">
      <c r="A73" s="38" t="s">
        <v>118</v>
      </c>
      <c r="B73" s="18">
        <v>4041554</v>
      </c>
      <c r="C73" s="18"/>
      <c r="D73" s="19">
        <v>4935000</v>
      </c>
      <c r="E73" s="20">
        <v>4935000</v>
      </c>
      <c r="F73" s="20">
        <v>456503</v>
      </c>
      <c r="G73" s="20">
        <v>457019</v>
      </c>
      <c r="H73" s="20">
        <v>456904</v>
      </c>
      <c r="I73" s="20">
        <v>1370426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1370426</v>
      </c>
      <c r="W73" s="20">
        <v>1233750</v>
      </c>
      <c r="X73" s="20"/>
      <c r="Y73" s="19"/>
      <c r="Z73" s="22">
        <v>4935000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>
        <v>33701664</v>
      </c>
      <c r="E76" s="33">
        <v>33701664</v>
      </c>
      <c r="F76" s="33">
        <v>10579711</v>
      </c>
      <c r="G76" s="33">
        <v>1696384</v>
      </c>
      <c r="H76" s="33">
        <v>2076335</v>
      </c>
      <c r="I76" s="33">
        <v>14352430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14352430</v>
      </c>
      <c r="W76" s="33">
        <v>8425416</v>
      </c>
      <c r="X76" s="33"/>
      <c r="Y76" s="32"/>
      <c r="Z76" s="34">
        <v>33701664</v>
      </c>
    </row>
    <row r="77" spans="1:26" ht="13.5" hidden="1">
      <c r="A77" s="36" t="s">
        <v>31</v>
      </c>
      <c r="B77" s="18"/>
      <c r="C77" s="18"/>
      <c r="D77" s="19">
        <v>6873948</v>
      </c>
      <c r="E77" s="20">
        <v>6873948</v>
      </c>
      <c r="F77" s="20">
        <v>8593237</v>
      </c>
      <c r="G77" s="20">
        <v>317556</v>
      </c>
      <c r="H77" s="20">
        <v>232272</v>
      </c>
      <c r="I77" s="20">
        <v>9143065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9143065</v>
      </c>
      <c r="W77" s="20">
        <v>1718487</v>
      </c>
      <c r="X77" s="20"/>
      <c r="Y77" s="19"/>
      <c r="Z77" s="22">
        <v>6873948</v>
      </c>
    </row>
    <row r="78" spans="1:26" ht="13.5" hidden="1">
      <c r="A78" s="37" t="s">
        <v>32</v>
      </c>
      <c r="B78" s="18"/>
      <c r="C78" s="18"/>
      <c r="D78" s="19">
        <v>26827716</v>
      </c>
      <c r="E78" s="20">
        <v>26827716</v>
      </c>
      <c r="F78" s="20">
        <v>1986474</v>
      </c>
      <c r="G78" s="20">
        <v>1378828</v>
      </c>
      <c r="H78" s="20">
        <v>1844063</v>
      </c>
      <c r="I78" s="20">
        <v>5209365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5209365</v>
      </c>
      <c r="W78" s="20">
        <v>6706929</v>
      </c>
      <c r="X78" s="20"/>
      <c r="Y78" s="19"/>
      <c r="Z78" s="22">
        <v>26827716</v>
      </c>
    </row>
    <row r="79" spans="1:26" ht="13.5" hidden="1">
      <c r="A79" s="38" t="s">
        <v>115</v>
      </c>
      <c r="B79" s="18"/>
      <c r="C79" s="18"/>
      <c r="D79" s="19">
        <v>14292756</v>
      </c>
      <c r="E79" s="20">
        <v>14292756</v>
      </c>
      <c r="F79" s="20">
        <v>719084</v>
      </c>
      <c r="G79" s="20">
        <v>1019857</v>
      </c>
      <c r="H79" s="20">
        <v>1378220</v>
      </c>
      <c r="I79" s="20">
        <v>3117161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3117161</v>
      </c>
      <c r="W79" s="20">
        <v>3573189</v>
      </c>
      <c r="X79" s="20"/>
      <c r="Y79" s="19"/>
      <c r="Z79" s="22">
        <v>14292756</v>
      </c>
    </row>
    <row r="80" spans="1:26" ht="13.5" hidden="1">
      <c r="A80" s="38" t="s">
        <v>116</v>
      </c>
      <c r="B80" s="18"/>
      <c r="C80" s="18"/>
      <c r="D80" s="19">
        <v>5386452</v>
      </c>
      <c r="E80" s="20">
        <v>5386452</v>
      </c>
      <c r="F80" s="20">
        <v>436669</v>
      </c>
      <c r="G80" s="20">
        <v>161150</v>
      </c>
      <c r="H80" s="20">
        <v>243877</v>
      </c>
      <c r="I80" s="20">
        <v>841696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841696</v>
      </c>
      <c r="W80" s="20">
        <v>1346613</v>
      </c>
      <c r="X80" s="20"/>
      <c r="Y80" s="19"/>
      <c r="Z80" s="22">
        <v>5386452</v>
      </c>
    </row>
    <row r="81" spans="1:26" ht="13.5" hidden="1">
      <c r="A81" s="38" t="s">
        <v>117</v>
      </c>
      <c r="B81" s="18"/>
      <c r="C81" s="18"/>
      <c r="D81" s="19">
        <v>2953752</v>
      </c>
      <c r="E81" s="20">
        <v>2953752</v>
      </c>
      <c r="F81" s="20">
        <v>126503</v>
      </c>
      <c r="G81" s="20">
        <v>77129</v>
      </c>
      <c r="H81" s="20">
        <v>95353</v>
      </c>
      <c r="I81" s="20">
        <v>298985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298985</v>
      </c>
      <c r="W81" s="20">
        <v>738438</v>
      </c>
      <c r="X81" s="20"/>
      <c r="Y81" s="19"/>
      <c r="Z81" s="22">
        <v>2953752</v>
      </c>
    </row>
    <row r="82" spans="1:26" ht="13.5" hidden="1">
      <c r="A82" s="38" t="s">
        <v>118</v>
      </c>
      <c r="B82" s="18"/>
      <c r="C82" s="18"/>
      <c r="D82" s="19">
        <v>4194756</v>
      </c>
      <c r="E82" s="20">
        <v>4194756</v>
      </c>
      <c r="F82" s="20">
        <v>224144</v>
      </c>
      <c r="G82" s="20">
        <v>120692</v>
      </c>
      <c r="H82" s="20">
        <v>126613</v>
      </c>
      <c r="I82" s="20">
        <v>471449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471449</v>
      </c>
      <c r="W82" s="20">
        <v>1048689</v>
      </c>
      <c r="X82" s="20"/>
      <c r="Y82" s="19"/>
      <c r="Z82" s="22">
        <v>4194756</v>
      </c>
    </row>
    <row r="83" spans="1:26" ht="13.5" hidden="1">
      <c r="A83" s="38" t="s">
        <v>119</v>
      </c>
      <c r="B83" s="18"/>
      <c r="C83" s="18"/>
      <c r="D83" s="19"/>
      <c r="E83" s="20"/>
      <c r="F83" s="20">
        <v>480074</v>
      </c>
      <c r="G83" s="20"/>
      <c r="H83" s="20"/>
      <c r="I83" s="20">
        <v>480074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480074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300287</v>
      </c>
      <c r="C7" s="18">
        <v>0</v>
      </c>
      <c r="D7" s="58">
        <v>175000</v>
      </c>
      <c r="E7" s="59">
        <v>175000</v>
      </c>
      <c r="F7" s="59">
        <v>21658</v>
      </c>
      <c r="G7" s="59">
        <v>16187</v>
      </c>
      <c r="H7" s="59">
        <v>38970</v>
      </c>
      <c r="I7" s="59">
        <v>76815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76815</v>
      </c>
      <c r="W7" s="59">
        <v>43750</v>
      </c>
      <c r="X7" s="59">
        <v>33065</v>
      </c>
      <c r="Y7" s="60">
        <v>75.58</v>
      </c>
      <c r="Z7" s="61">
        <v>175000</v>
      </c>
    </row>
    <row r="8" spans="1:26" ht="13.5">
      <c r="A8" s="57" t="s">
        <v>34</v>
      </c>
      <c r="B8" s="18">
        <v>46440000</v>
      </c>
      <c r="C8" s="18">
        <v>0</v>
      </c>
      <c r="D8" s="58">
        <v>47723000</v>
      </c>
      <c r="E8" s="59">
        <v>47723000</v>
      </c>
      <c r="F8" s="59">
        <v>18743000</v>
      </c>
      <c r="G8" s="59">
        <v>0</v>
      </c>
      <c r="H8" s="59">
        <v>0</v>
      </c>
      <c r="I8" s="59">
        <v>18743000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18743000</v>
      </c>
      <c r="W8" s="59">
        <v>11930750</v>
      </c>
      <c r="X8" s="59">
        <v>6812250</v>
      </c>
      <c r="Y8" s="60">
        <v>57.1</v>
      </c>
      <c r="Z8" s="61">
        <v>47723000</v>
      </c>
    </row>
    <row r="9" spans="1:26" ht="13.5">
      <c r="A9" s="57" t="s">
        <v>35</v>
      </c>
      <c r="B9" s="18">
        <v>2663095</v>
      </c>
      <c r="C9" s="18">
        <v>0</v>
      </c>
      <c r="D9" s="58">
        <v>9934880</v>
      </c>
      <c r="E9" s="59">
        <v>9934880</v>
      </c>
      <c r="F9" s="59">
        <v>263900</v>
      </c>
      <c r="G9" s="59">
        <v>20075</v>
      </c>
      <c r="H9" s="59">
        <v>16426</v>
      </c>
      <c r="I9" s="59">
        <v>300401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300401</v>
      </c>
      <c r="W9" s="59">
        <v>2483720</v>
      </c>
      <c r="X9" s="59">
        <v>-2183319</v>
      </c>
      <c r="Y9" s="60">
        <v>-87.91</v>
      </c>
      <c r="Z9" s="61">
        <v>9934880</v>
      </c>
    </row>
    <row r="10" spans="1:26" ht="25.5">
      <c r="A10" s="62" t="s">
        <v>107</v>
      </c>
      <c r="B10" s="63">
        <f>SUM(B5:B9)</f>
        <v>49403382</v>
      </c>
      <c r="C10" s="63">
        <f>SUM(C5:C9)</f>
        <v>0</v>
      </c>
      <c r="D10" s="64">
        <f aca="true" t="shared" si="0" ref="D10:Z10">SUM(D5:D9)</f>
        <v>57832880</v>
      </c>
      <c r="E10" s="65">
        <f t="shared" si="0"/>
        <v>57832880</v>
      </c>
      <c r="F10" s="65">
        <f t="shared" si="0"/>
        <v>19028558</v>
      </c>
      <c r="G10" s="65">
        <f t="shared" si="0"/>
        <v>36262</v>
      </c>
      <c r="H10" s="65">
        <f t="shared" si="0"/>
        <v>55396</v>
      </c>
      <c r="I10" s="65">
        <f t="shared" si="0"/>
        <v>19120216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19120216</v>
      </c>
      <c r="W10" s="65">
        <f t="shared" si="0"/>
        <v>14458220</v>
      </c>
      <c r="X10" s="65">
        <f t="shared" si="0"/>
        <v>4661996</v>
      </c>
      <c r="Y10" s="66">
        <f>+IF(W10&lt;&gt;0,(X10/W10)*100,0)</f>
        <v>32.24460549085572</v>
      </c>
      <c r="Z10" s="67">
        <f t="shared" si="0"/>
        <v>57832880</v>
      </c>
    </row>
    <row r="11" spans="1:26" ht="13.5">
      <c r="A11" s="57" t="s">
        <v>36</v>
      </c>
      <c r="B11" s="18">
        <v>34176989</v>
      </c>
      <c r="C11" s="18">
        <v>0</v>
      </c>
      <c r="D11" s="58">
        <v>36954063</v>
      </c>
      <c r="E11" s="59">
        <v>36954063</v>
      </c>
      <c r="F11" s="59">
        <v>2732464</v>
      </c>
      <c r="G11" s="59">
        <v>2652230</v>
      </c>
      <c r="H11" s="59">
        <v>2610088</v>
      </c>
      <c r="I11" s="59">
        <v>7994782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7994782</v>
      </c>
      <c r="W11" s="59">
        <v>9238516</v>
      </c>
      <c r="X11" s="59">
        <v>-1243734</v>
      </c>
      <c r="Y11" s="60">
        <v>-13.46</v>
      </c>
      <c r="Z11" s="61">
        <v>36954063</v>
      </c>
    </row>
    <row r="12" spans="1:26" ht="13.5">
      <c r="A12" s="57" t="s">
        <v>37</v>
      </c>
      <c r="B12" s="18">
        <v>2909505</v>
      </c>
      <c r="C12" s="18">
        <v>0</v>
      </c>
      <c r="D12" s="58">
        <v>3635693</v>
      </c>
      <c r="E12" s="59">
        <v>3635693</v>
      </c>
      <c r="F12" s="59">
        <v>262505</v>
      </c>
      <c r="G12" s="59">
        <v>250204</v>
      </c>
      <c r="H12" s="59">
        <v>250439</v>
      </c>
      <c r="I12" s="59">
        <v>763148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763148</v>
      </c>
      <c r="W12" s="59">
        <v>908923</v>
      </c>
      <c r="X12" s="59">
        <v>-145775</v>
      </c>
      <c r="Y12" s="60">
        <v>-16.04</v>
      </c>
      <c r="Z12" s="61">
        <v>3635693</v>
      </c>
    </row>
    <row r="13" spans="1:26" ht="13.5">
      <c r="A13" s="57" t="s">
        <v>108</v>
      </c>
      <c r="B13" s="18">
        <v>1988975</v>
      </c>
      <c r="C13" s="18">
        <v>0</v>
      </c>
      <c r="D13" s="58">
        <v>1153747</v>
      </c>
      <c r="E13" s="59">
        <v>1153747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288437</v>
      </c>
      <c r="X13" s="59">
        <v>-288437</v>
      </c>
      <c r="Y13" s="60">
        <v>-100</v>
      </c>
      <c r="Z13" s="61">
        <v>1153747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39858</v>
      </c>
      <c r="I14" s="59">
        <v>39858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39858</v>
      </c>
      <c r="W14" s="59">
        <v>0</v>
      </c>
      <c r="X14" s="59">
        <v>39858</v>
      </c>
      <c r="Y14" s="60">
        <v>0</v>
      </c>
      <c r="Z14" s="61">
        <v>0</v>
      </c>
    </row>
    <row r="15" spans="1:26" ht="13.5">
      <c r="A15" s="57" t="s">
        <v>39</v>
      </c>
      <c r="B15" s="18">
        <v>537528</v>
      </c>
      <c r="C15" s="18">
        <v>0</v>
      </c>
      <c r="D15" s="58">
        <v>1353000</v>
      </c>
      <c r="E15" s="59">
        <v>1353000</v>
      </c>
      <c r="F15" s="59">
        <v>45277</v>
      </c>
      <c r="G15" s="59">
        <v>90688</v>
      </c>
      <c r="H15" s="59">
        <v>69904</v>
      </c>
      <c r="I15" s="59">
        <v>205869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205869</v>
      </c>
      <c r="W15" s="59">
        <v>338250</v>
      </c>
      <c r="X15" s="59">
        <v>-132381</v>
      </c>
      <c r="Y15" s="60">
        <v>-39.14</v>
      </c>
      <c r="Z15" s="61">
        <v>1353000</v>
      </c>
    </row>
    <row r="16" spans="1:26" ht="13.5">
      <c r="A16" s="68" t="s">
        <v>40</v>
      </c>
      <c r="B16" s="18">
        <v>3544562</v>
      </c>
      <c r="C16" s="18">
        <v>0</v>
      </c>
      <c r="D16" s="58">
        <v>0</v>
      </c>
      <c r="E16" s="59">
        <v>0</v>
      </c>
      <c r="F16" s="59">
        <v>74794</v>
      </c>
      <c r="G16" s="59">
        <v>181559</v>
      </c>
      <c r="H16" s="59">
        <v>0</v>
      </c>
      <c r="I16" s="59">
        <v>256353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256353</v>
      </c>
      <c r="W16" s="59">
        <v>0</v>
      </c>
      <c r="X16" s="59">
        <v>256353</v>
      </c>
      <c r="Y16" s="60">
        <v>0</v>
      </c>
      <c r="Z16" s="61">
        <v>0</v>
      </c>
    </row>
    <row r="17" spans="1:26" ht="13.5">
      <c r="A17" s="57" t="s">
        <v>41</v>
      </c>
      <c r="B17" s="18">
        <v>15629246</v>
      </c>
      <c r="C17" s="18">
        <v>0</v>
      </c>
      <c r="D17" s="58">
        <v>11651367</v>
      </c>
      <c r="E17" s="59">
        <v>11651367</v>
      </c>
      <c r="F17" s="59">
        <v>1028828</v>
      </c>
      <c r="G17" s="59">
        <v>1024769</v>
      </c>
      <c r="H17" s="59">
        <v>1286656</v>
      </c>
      <c r="I17" s="59">
        <v>3340253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3340253</v>
      </c>
      <c r="W17" s="59">
        <v>2912842</v>
      </c>
      <c r="X17" s="59">
        <v>427411</v>
      </c>
      <c r="Y17" s="60">
        <v>14.67</v>
      </c>
      <c r="Z17" s="61">
        <v>11651367</v>
      </c>
    </row>
    <row r="18" spans="1:26" ht="13.5">
      <c r="A18" s="69" t="s">
        <v>42</v>
      </c>
      <c r="B18" s="70">
        <f>SUM(B11:B17)</f>
        <v>58786805</v>
      </c>
      <c r="C18" s="70">
        <f>SUM(C11:C17)</f>
        <v>0</v>
      </c>
      <c r="D18" s="71">
        <f aca="true" t="shared" si="1" ref="D18:Z18">SUM(D11:D17)</f>
        <v>54747870</v>
      </c>
      <c r="E18" s="72">
        <f t="shared" si="1"/>
        <v>54747870</v>
      </c>
      <c r="F18" s="72">
        <f t="shared" si="1"/>
        <v>4143868</v>
      </c>
      <c r="G18" s="72">
        <f t="shared" si="1"/>
        <v>4199450</v>
      </c>
      <c r="H18" s="72">
        <f t="shared" si="1"/>
        <v>4256945</v>
      </c>
      <c r="I18" s="72">
        <f t="shared" si="1"/>
        <v>12600263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12600263</v>
      </c>
      <c r="W18" s="72">
        <f t="shared" si="1"/>
        <v>13686968</v>
      </c>
      <c r="X18" s="72">
        <f t="shared" si="1"/>
        <v>-1086705</v>
      </c>
      <c r="Y18" s="66">
        <f>+IF(W18&lt;&gt;0,(X18/W18)*100,0)</f>
        <v>-7.939705857425837</v>
      </c>
      <c r="Z18" s="73">
        <f t="shared" si="1"/>
        <v>54747870</v>
      </c>
    </row>
    <row r="19" spans="1:26" ht="13.5">
      <c r="A19" s="69" t="s">
        <v>43</v>
      </c>
      <c r="B19" s="74">
        <f>+B10-B18</f>
        <v>-9383423</v>
      </c>
      <c r="C19" s="74">
        <f>+C10-C18</f>
        <v>0</v>
      </c>
      <c r="D19" s="75">
        <f aca="true" t="shared" si="2" ref="D19:Z19">+D10-D18</f>
        <v>3085010</v>
      </c>
      <c r="E19" s="76">
        <f t="shared" si="2"/>
        <v>3085010</v>
      </c>
      <c r="F19" s="76">
        <f t="shared" si="2"/>
        <v>14884690</v>
      </c>
      <c r="G19" s="76">
        <f t="shared" si="2"/>
        <v>-4163188</v>
      </c>
      <c r="H19" s="76">
        <f t="shared" si="2"/>
        <v>-4201549</v>
      </c>
      <c r="I19" s="76">
        <f t="shared" si="2"/>
        <v>6519953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6519953</v>
      </c>
      <c r="W19" s="76">
        <f>IF(E10=E18,0,W10-W18)</f>
        <v>771252</v>
      </c>
      <c r="X19" s="76">
        <f t="shared" si="2"/>
        <v>5748701</v>
      </c>
      <c r="Y19" s="77">
        <f>+IF(W19&lt;&gt;0,(X19/W19)*100,0)</f>
        <v>745.3725889851826</v>
      </c>
      <c r="Z19" s="78">
        <f t="shared" si="2"/>
        <v>3085010</v>
      </c>
    </row>
    <row r="20" spans="1:26" ht="13.5">
      <c r="A20" s="57" t="s">
        <v>44</v>
      </c>
      <c r="B20" s="18">
        <v>12450504</v>
      </c>
      <c r="C20" s="18">
        <v>0</v>
      </c>
      <c r="D20" s="58">
        <v>8700000</v>
      </c>
      <c r="E20" s="59">
        <v>8700000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2175000</v>
      </c>
      <c r="X20" s="59">
        <v>-2175000</v>
      </c>
      <c r="Y20" s="60">
        <v>-100</v>
      </c>
      <c r="Z20" s="61">
        <v>8700000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3067081</v>
      </c>
      <c r="C22" s="85">
        <f>SUM(C19:C21)</f>
        <v>0</v>
      </c>
      <c r="D22" s="86">
        <f aca="true" t="shared" si="3" ref="D22:Z22">SUM(D19:D21)</f>
        <v>11785010</v>
      </c>
      <c r="E22" s="87">
        <f t="shared" si="3"/>
        <v>11785010</v>
      </c>
      <c r="F22" s="87">
        <f t="shared" si="3"/>
        <v>14884690</v>
      </c>
      <c r="G22" s="87">
        <f t="shared" si="3"/>
        <v>-4163188</v>
      </c>
      <c r="H22" s="87">
        <f t="shared" si="3"/>
        <v>-4201549</v>
      </c>
      <c r="I22" s="87">
        <f t="shared" si="3"/>
        <v>6519953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6519953</v>
      </c>
      <c r="W22" s="87">
        <f t="shared" si="3"/>
        <v>2946252</v>
      </c>
      <c r="X22" s="87">
        <f t="shared" si="3"/>
        <v>3573701</v>
      </c>
      <c r="Y22" s="88">
        <f>+IF(W22&lt;&gt;0,(X22/W22)*100,0)</f>
        <v>121.29651502994312</v>
      </c>
      <c r="Z22" s="89">
        <f t="shared" si="3"/>
        <v>11785010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3067081</v>
      </c>
      <c r="C24" s="74">
        <f>SUM(C22:C23)</f>
        <v>0</v>
      </c>
      <c r="D24" s="75">
        <f aca="true" t="shared" si="4" ref="D24:Z24">SUM(D22:D23)</f>
        <v>11785010</v>
      </c>
      <c r="E24" s="76">
        <f t="shared" si="4"/>
        <v>11785010</v>
      </c>
      <c r="F24" s="76">
        <f t="shared" si="4"/>
        <v>14884690</v>
      </c>
      <c r="G24" s="76">
        <f t="shared" si="4"/>
        <v>-4163188</v>
      </c>
      <c r="H24" s="76">
        <f t="shared" si="4"/>
        <v>-4201549</v>
      </c>
      <c r="I24" s="76">
        <f t="shared" si="4"/>
        <v>6519953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6519953</v>
      </c>
      <c r="W24" s="76">
        <f t="shared" si="4"/>
        <v>2946252</v>
      </c>
      <c r="X24" s="76">
        <f t="shared" si="4"/>
        <v>3573701</v>
      </c>
      <c r="Y24" s="77">
        <f>+IF(W24&lt;&gt;0,(X24/W24)*100,0)</f>
        <v>121.29651502994312</v>
      </c>
      <c r="Z24" s="78">
        <f t="shared" si="4"/>
        <v>11785010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6833028</v>
      </c>
      <c r="C27" s="21">
        <v>0</v>
      </c>
      <c r="D27" s="98">
        <v>2470000</v>
      </c>
      <c r="E27" s="99">
        <v>2470000</v>
      </c>
      <c r="F27" s="99">
        <v>131580</v>
      </c>
      <c r="G27" s="99">
        <v>8537</v>
      </c>
      <c r="H27" s="99">
        <v>49610</v>
      </c>
      <c r="I27" s="99">
        <v>189727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189727</v>
      </c>
      <c r="W27" s="99">
        <v>617500</v>
      </c>
      <c r="X27" s="99">
        <v>-427773</v>
      </c>
      <c r="Y27" s="100">
        <v>-69.27</v>
      </c>
      <c r="Z27" s="101">
        <v>2470000</v>
      </c>
    </row>
    <row r="28" spans="1:26" ht="13.5">
      <c r="A28" s="102" t="s">
        <v>44</v>
      </c>
      <c r="B28" s="18">
        <v>6164434</v>
      </c>
      <c r="C28" s="18">
        <v>0</v>
      </c>
      <c r="D28" s="58">
        <v>0</v>
      </c>
      <c r="E28" s="59">
        <v>0</v>
      </c>
      <c r="F28" s="59">
        <v>131580</v>
      </c>
      <c r="G28" s="59">
        <v>0</v>
      </c>
      <c r="H28" s="59">
        <v>0</v>
      </c>
      <c r="I28" s="59">
        <v>131580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131580</v>
      </c>
      <c r="W28" s="59">
        <v>0</v>
      </c>
      <c r="X28" s="59">
        <v>131580</v>
      </c>
      <c r="Y28" s="60">
        <v>0</v>
      </c>
      <c r="Z28" s="61">
        <v>0</v>
      </c>
    </row>
    <row r="29" spans="1:26" ht="13.5">
      <c r="A29" s="57" t="s">
        <v>112</v>
      </c>
      <c r="B29" s="18">
        <v>668594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2470000</v>
      </c>
      <c r="E31" s="59">
        <v>2470000</v>
      </c>
      <c r="F31" s="59">
        <v>0</v>
      </c>
      <c r="G31" s="59">
        <v>8537</v>
      </c>
      <c r="H31" s="59">
        <v>49610</v>
      </c>
      <c r="I31" s="59">
        <v>58147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58147</v>
      </c>
      <c r="W31" s="59">
        <v>617500</v>
      </c>
      <c r="X31" s="59">
        <v>-559353</v>
      </c>
      <c r="Y31" s="60">
        <v>-90.58</v>
      </c>
      <c r="Z31" s="61">
        <v>2470000</v>
      </c>
    </row>
    <row r="32" spans="1:26" ht="13.5">
      <c r="A32" s="69" t="s">
        <v>50</v>
      </c>
      <c r="B32" s="21">
        <f>SUM(B28:B31)</f>
        <v>6833028</v>
      </c>
      <c r="C32" s="21">
        <f>SUM(C28:C31)</f>
        <v>0</v>
      </c>
      <c r="D32" s="98">
        <f aca="true" t="shared" si="5" ref="D32:Z32">SUM(D28:D31)</f>
        <v>2470000</v>
      </c>
      <c r="E32" s="99">
        <f t="shared" si="5"/>
        <v>2470000</v>
      </c>
      <c r="F32" s="99">
        <f t="shared" si="5"/>
        <v>131580</v>
      </c>
      <c r="G32" s="99">
        <f t="shared" si="5"/>
        <v>8537</v>
      </c>
      <c r="H32" s="99">
        <f t="shared" si="5"/>
        <v>49610</v>
      </c>
      <c r="I32" s="99">
        <f t="shared" si="5"/>
        <v>189727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189727</v>
      </c>
      <c r="W32" s="99">
        <f t="shared" si="5"/>
        <v>617500</v>
      </c>
      <c r="X32" s="99">
        <f t="shared" si="5"/>
        <v>-427773</v>
      </c>
      <c r="Y32" s="100">
        <f>+IF(W32&lt;&gt;0,(X32/W32)*100,0)</f>
        <v>-69.27497975708502</v>
      </c>
      <c r="Z32" s="101">
        <f t="shared" si="5"/>
        <v>2470000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8385478</v>
      </c>
      <c r="C35" s="18">
        <v>0</v>
      </c>
      <c r="D35" s="58">
        <v>12513000</v>
      </c>
      <c r="E35" s="59">
        <v>12513000</v>
      </c>
      <c r="F35" s="59">
        <v>16372671</v>
      </c>
      <c r="G35" s="59">
        <v>737283</v>
      </c>
      <c r="H35" s="59">
        <v>5122137</v>
      </c>
      <c r="I35" s="59">
        <v>5122137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5122137</v>
      </c>
      <c r="W35" s="59">
        <v>3128250</v>
      </c>
      <c r="X35" s="59">
        <v>1993887</v>
      </c>
      <c r="Y35" s="60">
        <v>63.74</v>
      </c>
      <c r="Z35" s="61">
        <v>12513000</v>
      </c>
    </row>
    <row r="36" spans="1:26" ht="13.5">
      <c r="A36" s="57" t="s">
        <v>53</v>
      </c>
      <c r="B36" s="18">
        <v>28856542</v>
      </c>
      <c r="C36" s="18">
        <v>0</v>
      </c>
      <c r="D36" s="58">
        <v>32030000</v>
      </c>
      <c r="E36" s="59">
        <v>32030000</v>
      </c>
      <c r="F36" s="59">
        <v>131580</v>
      </c>
      <c r="G36" s="59">
        <v>8537</v>
      </c>
      <c r="H36" s="59">
        <v>49610</v>
      </c>
      <c r="I36" s="59">
        <v>49610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49610</v>
      </c>
      <c r="W36" s="59">
        <v>8007500</v>
      </c>
      <c r="X36" s="59">
        <v>-7957890</v>
      </c>
      <c r="Y36" s="60">
        <v>-99.38</v>
      </c>
      <c r="Z36" s="61">
        <v>32030000</v>
      </c>
    </row>
    <row r="37" spans="1:26" ht="13.5">
      <c r="A37" s="57" t="s">
        <v>54</v>
      </c>
      <c r="B37" s="18">
        <v>11954059</v>
      </c>
      <c r="C37" s="18">
        <v>0</v>
      </c>
      <c r="D37" s="58">
        <v>11038000</v>
      </c>
      <c r="E37" s="59">
        <v>11038000</v>
      </c>
      <c r="F37" s="59">
        <v>1619560</v>
      </c>
      <c r="G37" s="59">
        <v>4909007</v>
      </c>
      <c r="H37" s="59">
        <v>970201</v>
      </c>
      <c r="I37" s="59">
        <v>970201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970201</v>
      </c>
      <c r="W37" s="59">
        <v>2759500</v>
      </c>
      <c r="X37" s="59">
        <v>-1789299</v>
      </c>
      <c r="Y37" s="60">
        <v>-64.84</v>
      </c>
      <c r="Z37" s="61">
        <v>11038000</v>
      </c>
    </row>
    <row r="38" spans="1:26" ht="13.5">
      <c r="A38" s="57" t="s">
        <v>55</v>
      </c>
      <c r="B38" s="18">
        <v>21901430</v>
      </c>
      <c r="C38" s="18">
        <v>0</v>
      </c>
      <c r="D38" s="58">
        <v>19500000</v>
      </c>
      <c r="E38" s="59">
        <v>19500000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4875000</v>
      </c>
      <c r="X38" s="59">
        <v>-4875000</v>
      </c>
      <c r="Y38" s="60">
        <v>-100</v>
      </c>
      <c r="Z38" s="61">
        <v>19500000</v>
      </c>
    </row>
    <row r="39" spans="1:26" ht="13.5">
      <c r="A39" s="57" t="s">
        <v>56</v>
      </c>
      <c r="B39" s="18">
        <v>3386531</v>
      </c>
      <c r="C39" s="18">
        <v>0</v>
      </c>
      <c r="D39" s="58">
        <v>14005000</v>
      </c>
      <c r="E39" s="59">
        <v>14005000</v>
      </c>
      <c r="F39" s="59">
        <v>14884691</v>
      </c>
      <c r="G39" s="59">
        <v>-4163187</v>
      </c>
      <c r="H39" s="59">
        <v>4201546</v>
      </c>
      <c r="I39" s="59">
        <v>4201546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4201546</v>
      </c>
      <c r="W39" s="59">
        <v>3501250</v>
      </c>
      <c r="X39" s="59">
        <v>700296</v>
      </c>
      <c r="Y39" s="60">
        <v>20</v>
      </c>
      <c r="Z39" s="61">
        <v>14005000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10449272</v>
      </c>
      <c r="C42" s="18">
        <v>0</v>
      </c>
      <c r="D42" s="58">
        <v>15706767</v>
      </c>
      <c r="E42" s="59">
        <v>15706767</v>
      </c>
      <c r="F42" s="59">
        <v>-9967457</v>
      </c>
      <c r="G42" s="59">
        <v>-3479206</v>
      </c>
      <c r="H42" s="59">
        <v>-3603395</v>
      </c>
      <c r="I42" s="59">
        <v>-17050058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-17050058</v>
      </c>
      <c r="W42" s="59">
        <v>3926721</v>
      </c>
      <c r="X42" s="59">
        <v>-20976779</v>
      </c>
      <c r="Y42" s="60">
        <v>-534.21</v>
      </c>
      <c r="Z42" s="61">
        <v>15706767</v>
      </c>
    </row>
    <row r="43" spans="1:26" ht="13.5">
      <c r="A43" s="57" t="s">
        <v>59</v>
      </c>
      <c r="B43" s="18">
        <v>-6583831</v>
      </c>
      <c r="C43" s="18">
        <v>0</v>
      </c>
      <c r="D43" s="58">
        <v>-1895000</v>
      </c>
      <c r="E43" s="59">
        <v>-1895000</v>
      </c>
      <c r="F43" s="59">
        <v>-131580</v>
      </c>
      <c r="G43" s="59">
        <v>-8537</v>
      </c>
      <c r="H43" s="59">
        <v>-43612</v>
      </c>
      <c r="I43" s="59">
        <v>-183729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-183729</v>
      </c>
      <c r="W43" s="59">
        <v>-473748</v>
      </c>
      <c r="X43" s="59">
        <v>290019</v>
      </c>
      <c r="Y43" s="60">
        <v>-61.22</v>
      </c>
      <c r="Z43" s="61">
        <v>-1895000</v>
      </c>
    </row>
    <row r="44" spans="1:26" ht="13.5">
      <c r="A44" s="57" t="s">
        <v>60</v>
      </c>
      <c r="B44" s="18">
        <v>-1035159</v>
      </c>
      <c r="C44" s="18">
        <v>0</v>
      </c>
      <c r="D44" s="58">
        <v>-610000</v>
      </c>
      <c r="E44" s="59">
        <v>-610000</v>
      </c>
      <c r="F44" s="59">
        <v>0</v>
      </c>
      <c r="G44" s="59">
        <v>0</v>
      </c>
      <c r="H44" s="59">
        <v>-208271</v>
      </c>
      <c r="I44" s="59">
        <v>-208271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-208271</v>
      </c>
      <c r="W44" s="59">
        <v>-152499</v>
      </c>
      <c r="X44" s="59">
        <v>-55772</v>
      </c>
      <c r="Y44" s="60">
        <v>36.57</v>
      </c>
      <c r="Z44" s="61">
        <v>-610000</v>
      </c>
    </row>
    <row r="45" spans="1:26" ht="13.5">
      <c r="A45" s="69" t="s">
        <v>61</v>
      </c>
      <c r="B45" s="21">
        <v>5373632</v>
      </c>
      <c r="C45" s="21">
        <v>0</v>
      </c>
      <c r="D45" s="98">
        <v>15711640</v>
      </c>
      <c r="E45" s="99">
        <v>15711640</v>
      </c>
      <c r="F45" s="99">
        <v>-13289498</v>
      </c>
      <c r="G45" s="99">
        <v>-16777241</v>
      </c>
      <c r="H45" s="99">
        <v>-20632519</v>
      </c>
      <c r="I45" s="99">
        <v>-20632519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-20632519</v>
      </c>
      <c r="W45" s="99">
        <v>5810347</v>
      </c>
      <c r="X45" s="99">
        <v>-26442866</v>
      </c>
      <c r="Y45" s="100">
        <v>-455.1</v>
      </c>
      <c r="Z45" s="101">
        <v>15711640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5995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38604</v>
      </c>
      <c r="Y49" s="53">
        <v>101963</v>
      </c>
      <c r="Z49" s="129">
        <v>146562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146299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146299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393.38889941276756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5279</v>
      </c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5279</v>
      </c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20767</v>
      </c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>
        <v>20767</v>
      </c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>
        <v>20767</v>
      </c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331348092</v>
      </c>
      <c r="C5" s="18">
        <v>0</v>
      </c>
      <c r="D5" s="58">
        <v>367940837</v>
      </c>
      <c r="E5" s="59">
        <v>367940837</v>
      </c>
      <c r="F5" s="59">
        <v>166812572</v>
      </c>
      <c r="G5" s="59">
        <v>0</v>
      </c>
      <c r="H5" s="59">
        <v>34450095</v>
      </c>
      <c r="I5" s="59">
        <v>201262667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201262667</v>
      </c>
      <c r="W5" s="59">
        <v>91985209</v>
      </c>
      <c r="X5" s="59">
        <v>109277458</v>
      </c>
      <c r="Y5" s="60">
        <v>118.8</v>
      </c>
      <c r="Z5" s="61">
        <v>367940837</v>
      </c>
    </row>
    <row r="6" spans="1:26" ht="13.5">
      <c r="A6" s="57" t="s">
        <v>32</v>
      </c>
      <c r="B6" s="18">
        <v>838429273</v>
      </c>
      <c r="C6" s="18">
        <v>0</v>
      </c>
      <c r="D6" s="58">
        <v>879233192</v>
      </c>
      <c r="E6" s="59">
        <v>879233192</v>
      </c>
      <c r="F6" s="59">
        <v>51943959</v>
      </c>
      <c r="G6" s="59">
        <v>26459675</v>
      </c>
      <c r="H6" s="59">
        <v>479564317</v>
      </c>
      <c r="I6" s="59">
        <v>557967951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557967951</v>
      </c>
      <c r="W6" s="59">
        <v>219808298</v>
      </c>
      <c r="X6" s="59">
        <v>338159653</v>
      </c>
      <c r="Y6" s="60">
        <v>153.84</v>
      </c>
      <c r="Z6" s="61">
        <v>879233192</v>
      </c>
    </row>
    <row r="7" spans="1:26" ht="13.5">
      <c r="A7" s="57" t="s">
        <v>33</v>
      </c>
      <c r="B7" s="18">
        <v>15173351</v>
      </c>
      <c r="C7" s="18">
        <v>0</v>
      </c>
      <c r="D7" s="58">
        <v>9000000</v>
      </c>
      <c r="E7" s="59">
        <v>9000000</v>
      </c>
      <c r="F7" s="59">
        <v>-2092406</v>
      </c>
      <c r="G7" s="59">
        <v>395982</v>
      </c>
      <c r="H7" s="59">
        <v>883113</v>
      </c>
      <c r="I7" s="59">
        <v>-813311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-813311</v>
      </c>
      <c r="W7" s="59">
        <v>2250000</v>
      </c>
      <c r="X7" s="59">
        <v>-3063311</v>
      </c>
      <c r="Y7" s="60">
        <v>-136.15</v>
      </c>
      <c r="Z7" s="61">
        <v>9000000</v>
      </c>
    </row>
    <row r="8" spans="1:26" ht="13.5">
      <c r="A8" s="57" t="s">
        <v>34</v>
      </c>
      <c r="B8" s="18">
        <v>166865416</v>
      </c>
      <c r="C8" s="18">
        <v>0</v>
      </c>
      <c r="D8" s="58">
        <v>163882887</v>
      </c>
      <c r="E8" s="59">
        <v>163882887</v>
      </c>
      <c r="F8" s="59">
        <v>58937168</v>
      </c>
      <c r="G8" s="59">
        <v>0</v>
      </c>
      <c r="H8" s="59">
        <v>0</v>
      </c>
      <c r="I8" s="59">
        <v>58937168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58937168</v>
      </c>
      <c r="W8" s="59">
        <v>40970722</v>
      </c>
      <c r="X8" s="59">
        <v>17966446</v>
      </c>
      <c r="Y8" s="60">
        <v>43.85</v>
      </c>
      <c r="Z8" s="61">
        <v>163882887</v>
      </c>
    </row>
    <row r="9" spans="1:26" ht="13.5">
      <c r="A9" s="57" t="s">
        <v>35</v>
      </c>
      <c r="B9" s="18">
        <v>93022373</v>
      </c>
      <c r="C9" s="18">
        <v>0</v>
      </c>
      <c r="D9" s="58">
        <v>90661908</v>
      </c>
      <c r="E9" s="59">
        <v>90661908</v>
      </c>
      <c r="F9" s="59">
        <v>10458782</v>
      </c>
      <c r="G9" s="59">
        <v>3460852</v>
      </c>
      <c r="H9" s="59">
        <v>21510955</v>
      </c>
      <c r="I9" s="59">
        <v>35430589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35430589</v>
      </c>
      <c r="W9" s="59">
        <v>22665477</v>
      </c>
      <c r="X9" s="59">
        <v>12765112</v>
      </c>
      <c r="Y9" s="60">
        <v>56.32</v>
      </c>
      <c r="Z9" s="61">
        <v>90661908</v>
      </c>
    </row>
    <row r="10" spans="1:26" ht="25.5">
      <c r="A10" s="62" t="s">
        <v>107</v>
      </c>
      <c r="B10" s="63">
        <f>SUM(B5:B9)</f>
        <v>1444838505</v>
      </c>
      <c r="C10" s="63">
        <f>SUM(C5:C9)</f>
        <v>0</v>
      </c>
      <c r="D10" s="64">
        <f aca="true" t="shared" si="0" ref="D10:Z10">SUM(D5:D9)</f>
        <v>1510718824</v>
      </c>
      <c r="E10" s="65">
        <f t="shared" si="0"/>
        <v>1510718824</v>
      </c>
      <c r="F10" s="65">
        <f t="shared" si="0"/>
        <v>286060075</v>
      </c>
      <c r="G10" s="65">
        <f t="shared" si="0"/>
        <v>30316509</v>
      </c>
      <c r="H10" s="65">
        <f t="shared" si="0"/>
        <v>536408480</v>
      </c>
      <c r="I10" s="65">
        <f t="shared" si="0"/>
        <v>852785064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852785064</v>
      </c>
      <c r="W10" s="65">
        <f t="shared" si="0"/>
        <v>377679706</v>
      </c>
      <c r="X10" s="65">
        <f t="shared" si="0"/>
        <v>475105358</v>
      </c>
      <c r="Y10" s="66">
        <f>+IF(W10&lt;&gt;0,(X10/W10)*100,0)</f>
        <v>125.79583982201046</v>
      </c>
      <c r="Z10" s="67">
        <f t="shared" si="0"/>
        <v>1510718824</v>
      </c>
    </row>
    <row r="11" spans="1:26" ht="13.5">
      <c r="A11" s="57" t="s">
        <v>36</v>
      </c>
      <c r="B11" s="18">
        <v>436412198</v>
      </c>
      <c r="C11" s="18">
        <v>0</v>
      </c>
      <c r="D11" s="58">
        <v>490534216</v>
      </c>
      <c r="E11" s="59">
        <v>490534216</v>
      </c>
      <c r="F11" s="59">
        <v>58012983</v>
      </c>
      <c r="G11" s="59">
        <v>16909544</v>
      </c>
      <c r="H11" s="59">
        <v>35376957</v>
      </c>
      <c r="I11" s="59">
        <v>110299484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110299484</v>
      </c>
      <c r="W11" s="59">
        <v>122633554</v>
      </c>
      <c r="X11" s="59">
        <v>-12334070</v>
      </c>
      <c r="Y11" s="60">
        <v>-10.06</v>
      </c>
      <c r="Z11" s="61">
        <v>490534216</v>
      </c>
    </row>
    <row r="12" spans="1:26" ht="13.5">
      <c r="A12" s="57" t="s">
        <v>37</v>
      </c>
      <c r="B12" s="18">
        <v>17242806</v>
      </c>
      <c r="C12" s="18">
        <v>0</v>
      </c>
      <c r="D12" s="58">
        <v>18606643</v>
      </c>
      <c r="E12" s="59">
        <v>18606643</v>
      </c>
      <c r="F12" s="59">
        <v>1389430</v>
      </c>
      <c r="G12" s="59">
        <v>1413427</v>
      </c>
      <c r="H12" s="59">
        <v>1405103</v>
      </c>
      <c r="I12" s="59">
        <v>4207960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4207960</v>
      </c>
      <c r="W12" s="59">
        <v>4651661</v>
      </c>
      <c r="X12" s="59">
        <v>-443701</v>
      </c>
      <c r="Y12" s="60">
        <v>-9.54</v>
      </c>
      <c r="Z12" s="61">
        <v>18606643</v>
      </c>
    </row>
    <row r="13" spans="1:26" ht="13.5">
      <c r="A13" s="57" t="s">
        <v>108</v>
      </c>
      <c r="B13" s="18">
        <v>42539633</v>
      </c>
      <c r="C13" s="18">
        <v>0</v>
      </c>
      <c r="D13" s="58">
        <v>49150000</v>
      </c>
      <c r="E13" s="59">
        <v>49150000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12287500</v>
      </c>
      <c r="X13" s="59">
        <v>-12287500</v>
      </c>
      <c r="Y13" s="60">
        <v>-100</v>
      </c>
      <c r="Z13" s="61">
        <v>49150000</v>
      </c>
    </row>
    <row r="14" spans="1:26" ht="13.5">
      <c r="A14" s="57" t="s">
        <v>38</v>
      </c>
      <c r="B14" s="18">
        <v>24693752</v>
      </c>
      <c r="C14" s="18">
        <v>0</v>
      </c>
      <c r="D14" s="58">
        <v>36717953</v>
      </c>
      <c r="E14" s="59">
        <v>36717953</v>
      </c>
      <c r="F14" s="59">
        <v>7497</v>
      </c>
      <c r="G14" s="59">
        <v>0</v>
      </c>
      <c r="H14" s="59">
        <v>164918</v>
      </c>
      <c r="I14" s="59">
        <v>172415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172415</v>
      </c>
      <c r="W14" s="59">
        <v>9179488</v>
      </c>
      <c r="X14" s="59">
        <v>-9007073</v>
      </c>
      <c r="Y14" s="60">
        <v>-98.12</v>
      </c>
      <c r="Z14" s="61">
        <v>36717953</v>
      </c>
    </row>
    <row r="15" spans="1:26" ht="13.5">
      <c r="A15" s="57" t="s">
        <v>39</v>
      </c>
      <c r="B15" s="18">
        <v>416197825</v>
      </c>
      <c r="C15" s="18">
        <v>0</v>
      </c>
      <c r="D15" s="58">
        <v>462299979</v>
      </c>
      <c r="E15" s="59">
        <v>462299979</v>
      </c>
      <c r="F15" s="59">
        <v>4649883</v>
      </c>
      <c r="G15" s="59">
        <v>46385729</v>
      </c>
      <c r="H15" s="59">
        <v>54479681</v>
      </c>
      <c r="I15" s="59">
        <v>105515293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105515293</v>
      </c>
      <c r="W15" s="59">
        <v>115574995</v>
      </c>
      <c r="X15" s="59">
        <v>-10059702</v>
      </c>
      <c r="Y15" s="60">
        <v>-8.7</v>
      </c>
      <c r="Z15" s="61">
        <v>462299979</v>
      </c>
    </row>
    <row r="16" spans="1:26" ht="13.5">
      <c r="A16" s="68" t="s">
        <v>40</v>
      </c>
      <c r="B16" s="18">
        <v>2622586</v>
      </c>
      <c r="C16" s="18">
        <v>0</v>
      </c>
      <c r="D16" s="58">
        <v>54070000</v>
      </c>
      <c r="E16" s="59">
        <v>54070000</v>
      </c>
      <c r="F16" s="59">
        <v>1956099</v>
      </c>
      <c r="G16" s="59">
        <v>870000</v>
      </c>
      <c r="H16" s="59">
        <v>1912829</v>
      </c>
      <c r="I16" s="59">
        <v>4738928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4738928</v>
      </c>
      <c r="W16" s="59">
        <v>13517500</v>
      </c>
      <c r="X16" s="59">
        <v>-8778572</v>
      </c>
      <c r="Y16" s="60">
        <v>-64.94</v>
      </c>
      <c r="Z16" s="61">
        <v>54070000</v>
      </c>
    </row>
    <row r="17" spans="1:26" ht="13.5">
      <c r="A17" s="57" t="s">
        <v>41</v>
      </c>
      <c r="B17" s="18">
        <v>350842060</v>
      </c>
      <c r="C17" s="18">
        <v>0</v>
      </c>
      <c r="D17" s="58">
        <v>384224604</v>
      </c>
      <c r="E17" s="59">
        <v>384224604</v>
      </c>
      <c r="F17" s="59">
        <v>13007046</v>
      </c>
      <c r="G17" s="59">
        <v>20227959</v>
      </c>
      <c r="H17" s="59">
        <v>161348413</v>
      </c>
      <c r="I17" s="59">
        <v>194583418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194583418</v>
      </c>
      <c r="W17" s="59">
        <v>96056151</v>
      </c>
      <c r="X17" s="59">
        <v>98527267</v>
      </c>
      <c r="Y17" s="60">
        <v>102.57</v>
      </c>
      <c r="Z17" s="61">
        <v>384224604</v>
      </c>
    </row>
    <row r="18" spans="1:26" ht="13.5">
      <c r="A18" s="69" t="s">
        <v>42</v>
      </c>
      <c r="B18" s="70">
        <f>SUM(B11:B17)</f>
        <v>1290550860</v>
      </c>
      <c r="C18" s="70">
        <f>SUM(C11:C17)</f>
        <v>0</v>
      </c>
      <c r="D18" s="71">
        <f aca="true" t="shared" si="1" ref="D18:Z18">SUM(D11:D17)</f>
        <v>1495603395</v>
      </c>
      <c r="E18" s="72">
        <f t="shared" si="1"/>
        <v>1495603395</v>
      </c>
      <c r="F18" s="72">
        <f t="shared" si="1"/>
        <v>79022938</v>
      </c>
      <c r="G18" s="72">
        <f t="shared" si="1"/>
        <v>85806659</v>
      </c>
      <c r="H18" s="72">
        <f t="shared" si="1"/>
        <v>254687901</v>
      </c>
      <c r="I18" s="72">
        <f t="shared" si="1"/>
        <v>419517498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419517498</v>
      </c>
      <c r="W18" s="72">
        <f t="shared" si="1"/>
        <v>373900849</v>
      </c>
      <c r="X18" s="72">
        <f t="shared" si="1"/>
        <v>45616649</v>
      </c>
      <c r="Y18" s="66">
        <f>+IF(W18&lt;&gt;0,(X18/W18)*100,0)</f>
        <v>12.200199363548384</v>
      </c>
      <c r="Z18" s="73">
        <f t="shared" si="1"/>
        <v>1495603395</v>
      </c>
    </row>
    <row r="19" spans="1:26" ht="13.5">
      <c r="A19" s="69" t="s">
        <v>43</v>
      </c>
      <c r="B19" s="74">
        <f>+B10-B18</f>
        <v>154287645</v>
      </c>
      <c r="C19" s="74">
        <f>+C10-C18</f>
        <v>0</v>
      </c>
      <c r="D19" s="75">
        <f aca="true" t="shared" si="2" ref="D19:Z19">+D10-D18</f>
        <v>15115429</v>
      </c>
      <c r="E19" s="76">
        <f t="shared" si="2"/>
        <v>15115429</v>
      </c>
      <c r="F19" s="76">
        <f t="shared" si="2"/>
        <v>207037137</v>
      </c>
      <c r="G19" s="76">
        <f t="shared" si="2"/>
        <v>-55490150</v>
      </c>
      <c r="H19" s="76">
        <f t="shared" si="2"/>
        <v>281720579</v>
      </c>
      <c r="I19" s="76">
        <f t="shared" si="2"/>
        <v>433267566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433267566</v>
      </c>
      <c r="W19" s="76">
        <f>IF(E10=E18,0,W10-W18)</f>
        <v>3778857</v>
      </c>
      <c r="X19" s="76">
        <f t="shared" si="2"/>
        <v>429488709</v>
      </c>
      <c r="Y19" s="77">
        <f>+IF(W19&lt;&gt;0,(X19/W19)*100,0)</f>
        <v>11365.57189118297</v>
      </c>
      <c r="Z19" s="78">
        <f t="shared" si="2"/>
        <v>15115429</v>
      </c>
    </row>
    <row r="20" spans="1:26" ht="13.5">
      <c r="A20" s="57" t="s">
        <v>44</v>
      </c>
      <c r="B20" s="18">
        <v>109957776</v>
      </c>
      <c r="C20" s="18">
        <v>0</v>
      </c>
      <c r="D20" s="58">
        <v>95767113</v>
      </c>
      <c r="E20" s="59">
        <v>95767113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23941778</v>
      </c>
      <c r="X20" s="59">
        <v>-23941778</v>
      </c>
      <c r="Y20" s="60">
        <v>-100</v>
      </c>
      <c r="Z20" s="61">
        <v>95767113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264245421</v>
      </c>
      <c r="C22" s="85">
        <f>SUM(C19:C21)</f>
        <v>0</v>
      </c>
      <c r="D22" s="86">
        <f aca="true" t="shared" si="3" ref="D22:Z22">SUM(D19:D21)</f>
        <v>110882542</v>
      </c>
      <c r="E22" s="87">
        <f t="shared" si="3"/>
        <v>110882542</v>
      </c>
      <c r="F22" s="87">
        <f t="shared" si="3"/>
        <v>207037137</v>
      </c>
      <c r="G22" s="87">
        <f t="shared" si="3"/>
        <v>-55490150</v>
      </c>
      <c r="H22" s="87">
        <f t="shared" si="3"/>
        <v>281720579</v>
      </c>
      <c r="I22" s="87">
        <f t="shared" si="3"/>
        <v>433267566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433267566</v>
      </c>
      <c r="W22" s="87">
        <f t="shared" si="3"/>
        <v>27720635</v>
      </c>
      <c r="X22" s="87">
        <f t="shared" si="3"/>
        <v>405546931</v>
      </c>
      <c r="Y22" s="88">
        <f>+IF(W22&lt;&gt;0,(X22/W22)*100,0)</f>
        <v>1462.978503198069</v>
      </c>
      <c r="Z22" s="89">
        <f t="shared" si="3"/>
        <v>110882542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264245421</v>
      </c>
      <c r="C24" s="74">
        <f>SUM(C22:C23)</f>
        <v>0</v>
      </c>
      <c r="D24" s="75">
        <f aca="true" t="shared" si="4" ref="D24:Z24">SUM(D22:D23)</f>
        <v>110882542</v>
      </c>
      <c r="E24" s="76">
        <f t="shared" si="4"/>
        <v>110882542</v>
      </c>
      <c r="F24" s="76">
        <f t="shared" si="4"/>
        <v>207037137</v>
      </c>
      <c r="G24" s="76">
        <f t="shared" si="4"/>
        <v>-55490150</v>
      </c>
      <c r="H24" s="76">
        <f t="shared" si="4"/>
        <v>281720579</v>
      </c>
      <c r="I24" s="76">
        <f t="shared" si="4"/>
        <v>433267566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433267566</v>
      </c>
      <c r="W24" s="76">
        <f t="shared" si="4"/>
        <v>27720635</v>
      </c>
      <c r="X24" s="76">
        <f t="shared" si="4"/>
        <v>405546931</v>
      </c>
      <c r="Y24" s="77">
        <f>+IF(W24&lt;&gt;0,(X24/W24)*100,0)</f>
        <v>1462.978503198069</v>
      </c>
      <c r="Z24" s="78">
        <f t="shared" si="4"/>
        <v>110882542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181903927</v>
      </c>
      <c r="C27" s="21">
        <v>0</v>
      </c>
      <c r="D27" s="98">
        <v>238867113</v>
      </c>
      <c r="E27" s="99">
        <v>238867113</v>
      </c>
      <c r="F27" s="99">
        <v>0</v>
      </c>
      <c r="G27" s="99">
        <v>10734514</v>
      </c>
      <c r="H27" s="99">
        <v>15923875</v>
      </c>
      <c r="I27" s="99">
        <v>26658389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26658389</v>
      </c>
      <c r="W27" s="99">
        <v>59716778</v>
      </c>
      <c r="X27" s="99">
        <v>-33058389</v>
      </c>
      <c r="Y27" s="100">
        <v>-55.36</v>
      </c>
      <c r="Z27" s="101">
        <v>238867113</v>
      </c>
    </row>
    <row r="28" spans="1:26" ht="13.5">
      <c r="A28" s="102" t="s">
        <v>44</v>
      </c>
      <c r="B28" s="18">
        <v>109957776</v>
      </c>
      <c r="C28" s="18">
        <v>0</v>
      </c>
      <c r="D28" s="58">
        <v>95767113</v>
      </c>
      <c r="E28" s="59">
        <v>95767113</v>
      </c>
      <c r="F28" s="59">
        <v>0</v>
      </c>
      <c r="G28" s="59">
        <v>3268825</v>
      </c>
      <c r="H28" s="59">
        <v>6783379</v>
      </c>
      <c r="I28" s="59">
        <v>10052204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10052204</v>
      </c>
      <c r="W28" s="59">
        <v>23941778</v>
      </c>
      <c r="X28" s="59">
        <v>-13889574</v>
      </c>
      <c r="Y28" s="60">
        <v>-58.01</v>
      </c>
      <c r="Z28" s="61">
        <v>95767113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57072801</v>
      </c>
      <c r="C30" s="18">
        <v>0</v>
      </c>
      <c r="D30" s="58">
        <v>54100000</v>
      </c>
      <c r="E30" s="59">
        <v>54100000</v>
      </c>
      <c r="F30" s="59">
        <v>0</v>
      </c>
      <c r="G30" s="59">
        <v>7030423</v>
      </c>
      <c r="H30" s="59">
        <v>2455174</v>
      </c>
      <c r="I30" s="59">
        <v>9485597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9485597</v>
      </c>
      <c r="W30" s="59">
        <v>13525000</v>
      </c>
      <c r="X30" s="59">
        <v>-4039403</v>
      </c>
      <c r="Y30" s="60">
        <v>-29.87</v>
      </c>
      <c r="Z30" s="61">
        <v>54100000</v>
      </c>
    </row>
    <row r="31" spans="1:26" ht="13.5">
      <c r="A31" s="57" t="s">
        <v>49</v>
      </c>
      <c r="B31" s="18">
        <v>14873350</v>
      </c>
      <c r="C31" s="18">
        <v>0</v>
      </c>
      <c r="D31" s="58">
        <v>89000000</v>
      </c>
      <c r="E31" s="59">
        <v>89000000</v>
      </c>
      <c r="F31" s="59">
        <v>0</v>
      </c>
      <c r="G31" s="59">
        <v>435266</v>
      </c>
      <c r="H31" s="59">
        <v>6685322</v>
      </c>
      <c r="I31" s="59">
        <v>7120588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7120588</v>
      </c>
      <c r="W31" s="59">
        <v>22250000</v>
      </c>
      <c r="X31" s="59">
        <v>-15129412</v>
      </c>
      <c r="Y31" s="60">
        <v>-68</v>
      </c>
      <c r="Z31" s="61">
        <v>89000000</v>
      </c>
    </row>
    <row r="32" spans="1:26" ht="13.5">
      <c r="A32" s="69" t="s">
        <v>50</v>
      </c>
      <c r="B32" s="21">
        <f>SUM(B28:B31)</f>
        <v>181903927</v>
      </c>
      <c r="C32" s="21">
        <f>SUM(C28:C31)</f>
        <v>0</v>
      </c>
      <c r="D32" s="98">
        <f aca="true" t="shared" si="5" ref="D32:Z32">SUM(D28:D31)</f>
        <v>238867113</v>
      </c>
      <c r="E32" s="99">
        <f t="shared" si="5"/>
        <v>238867113</v>
      </c>
      <c r="F32" s="99">
        <f t="shared" si="5"/>
        <v>0</v>
      </c>
      <c r="G32" s="99">
        <f t="shared" si="5"/>
        <v>10734514</v>
      </c>
      <c r="H32" s="99">
        <f t="shared" si="5"/>
        <v>15923875</v>
      </c>
      <c r="I32" s="99">
        <f t="shared" si="5"/>
        <v>26658389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26658389</v>
      </c>
      <c r="W32" s="99">
        <f t="shared" si="5"/>
        <v>59716778</v>
      </c>
      <c r="X32" s="99">
        <f t="shared" si="5"/>
        <v>-33058389</v>
      </c>
      <c r="Y32" s="100">
        <f>+IF(W32&lt;&gt;0,(X32/W32)*100,0)</f>
        <v>-55.35862802242948</v>
      </c>
      <c r="Z32" s="101">
        <f t="shared" si="5"/>
        <v>238867113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787037543</v>
      </c>
      <c r="C35" s="18">
        <v>0</v>
      </c>
      <c r="D35" s="58">
        <v>594955888</v>
      </c>
      <c r="E35" s="59">
        <v>594955888</v>
      </c>
      <c r="F35" s="59">
        <v>920604574</v>
      </c>
      <c r="G35" s="59">
        <v>864985744</v>
      </c>
      <c r="H35" s="59">
        <v>1121068669</v>
      </c>
      <c r="I35" s="59">
        <v>1121068669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1121068669</v>
      </c>
      <c r="W35" s="59">
        <v>148738972</v>
      </c>
      <c r="X35" s="59">
        <v>972329697</v>
      </c>
      <c r="Y35" s="60">
        <v>653.72</v>
      </c>
      <c r="Z35" s="61">
        <v>594955888</v>
      </c>
    </row>
    <row r="36" spans="1:26" ht="13.5">
      <c r="A36" s="57" t="s">
        <v>53</v>
      </c>
      <c r="B36" s="18">
        <v>1269941750</v>
      </c>
      <c r="C36" s="18">
        <v>0</v>
      </c>
      <c r="D36" s="58">
        <v>1429004079</v>
      </c>
      <c r="E36" s="59">
        <v>1429004079</v>
      </c>
      <c r="F36" s="59">
        <v>1167218642</v>
      </c>
      <c r="G36" s="59">
        <v>1274972442</v>
      </c>
      <c r="H36" s="59">
        <v>1290241135</v>
      </c>
      <c r="I36" s="59">
        <v>1290241135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1290241135</v>
      </c>
      <c r="W36" s="59">
        <v>357251020</v>
      </c>
      <c r="X36" s="59">
        <v>932990115</v>
      </c>
      <c r="Y36" s="60">
        <v>261.16</v>
      </c>
      <c r="Z36" s="61">
        <v>1429004079</v>
      </c>
    </row>
    <row r="37" spans="1:26" ht="13.5">
      <c r="A37" s="57" t="s">
        <v>54</v>
      </c>
      <c r="B37" s="18">
        <v>244997648</v>
      </c>
      <c r="C37" s="18">
        <v>0</v>
      </c>
      <c r="D37" s="58">
        <v>211293443</v>
      </c>
      <c r="E37" s="59">
        <v>211293443</v>
      </c>
      <c r="F37" s="59">
        <v>127756040</v>
      </c>
      <c r="G37" s="59">
        <v>136731781</v>
      </c>
      <c r="H37" s="59">
        <v>124223679</v>
      </c>
      <c r="I37" s="59">
        <v>124223679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124223679</v>
      </c>
      <c r="W37" s="59">
        <v>52823361</v>
      </c>
      <c r="X37" s="59">
        <v>71400318</v>
      </c>
      <c r="Y37" s="60">
        <v>135.17</v>
      </c>
      <c r="Z37" s="61">
        <v>211293443</v>
      </c>
    </row>
    <row r="38" spans="1:26" ht="13.5">
      <c r="A38" s="57" t="s">
        <v>55</v>
      </c>
      <c r="B38" s="18">
        <v>423134919</v>
      </c>
      <c r="C38" s="18">
        <v>0</v>
      </c>
      <c r="D38" s="58">
        <v>517321720</v>
      </c>
      <c r="E38" s="59">
        <v>517321720</v>
      </c>
      <c r="F38" s="59">
        <v>426349281</v>
      </c>
      <c r="G38" s="59">
        <v>462832678</v>
      </c>
      <c r="H38" s="59">
        <v>464971812</v>
      </c>
      <c r="I38" s="59">
        <v>464971812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464971812</v>
      </c>
      <c r="W38" s="59">
        <v>129330430</v>
      </c>
      <c r="X38" s="59">
        <v>335641382</v>
      </c>
      <c r="Y38" s="60">
        <v>259.52</v>
      </c>
      <c r="Z38" s="61">
        <v>517321720</v>
      </c>
    </row>
    <row r="39" spans="1:26" ht="13.5">
      <c r="A39" s="57" t="s">
        <v>56</v>
      </c>
      <c r="B39" s="18">
        <v>1388846726</v>
      </c>
      <c r="C39" s="18">
        <v>0</v>
      </c>
      <c r="D39" s="58">
        <v>1295344804</v>
      </c>
      <c r="E39" s="59">
        <v>1295344804</v>
      </c>
      <c r="F39" s="59">
        <v>1533717895</v>
      </c>
      <c r="G39" s="59">
        <v>1540393727</v>
      </c>
      <c r="H39" s="59">
        <v>1822114313</v>
      </c>
      <c r="I39" s="59">
        <v>1822114313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1822114313</v>
      </c>
      <c r="W39" s="59">
        <v>323836201</v>
      </c>
      <c r="X39" s="59">
        <v>1498278112</v>
      </c>
      <c r="Y39" s="60">
        <v>462.67</v>
      </c>
      <c r="Z39" s="61">
        <v>1295344804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304903491</v>
      </c>
      <c r="C42" s="18">
        <v>0</v>
      </c>
      <c r="D42" s="58">
        <v>169272142</v>
      </c>
      <c r="E42" s="59">
        <v>169272142</v>
      </c>
      <c r="F42" s="59">
        <v>58789106</v>
      </c>
      <c r="G42" s="59">
        <v>-18554040</v>
      </c>
      <c r="H42" s="59">
        <v>-5785790</v>
      </c>
      <c r="I42" s="59">
        <v>34449276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34449276</v>
      </c>
      <c r="W42" s="59">
        <v>175133696</v>
      </c>
      <c r="X42" s="59">
        <v>-140684420</v>
      </c>
      <c r="Y42" s="60">
        <v>-80.33</v>
      </c>
      <c r="Z42" s="61">
        <v>169272142</v>
      </c>
    </row>
    <row r="43" spans="1:26" ht="13.5">
      <c r="A43" s="57" t="s">
        <v>59</v>
      </c>
      <c r="B43" s="18">
        <v>-181903927</v>
      </c>
      <c r="C43" s="18">
        <v>0</v>
      </c>
      <c r="D43" s="58">
        <v>-238867000</v>
      </c>
      <c r="E43" s="59">
        <v>-238867000</v>
      </c>
      <c r="F43" s="59">
        <v>184214</v>
      </c>
      <c r="G43" s="59">
        <v>-10918514</v>
      </c>
      <c r="H43" s="59">
        <v>-15923875</v>
      </c>
      <c r="I43" s="59">
        <v>-26658175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-26658175</v>
      </c>
      <c r="W43" s="59">
        <v>-19100000</v>
      </c>
      <c r="X43" s="59">
        <v>-7558175</v>
      </c>
      <c r="Y43" s="60">
        <v>39.57</v>
      </c>
      <c r="Z43" s="61">
        <v>-238867000</v>
      </c>
    </row>
    <row r="44" spans="1:26" ht="13.5">
      <c r="A44" s="57" t="s">
        <v>60</v>
      </c>
      <c r="B44" s="18">
        <v>40680045</v>
      </c>
      <c r="C44" s="18">
        <v>0</v>
      </c>
      <c r="D44" s="58">
        <v>40147832</v>
      </c>
      <c r="E44" s="59">
        <v>40147832</v>
      </c>
      <c r="F44" s="59">
        <v>4911727</v>
      </c>
      <c r="G44" s="59">
        <v>7745655</v>
      </c>
      <c r="H44" s="59">
        <v>2139134</v>
      </c>
      <c r="I44" s="59">
        <v>14796516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14796516</v>
      </c>
      <c r="W44" s="59">
        <v>54390751</v>
      </c>
      <c r="X44" s="59">
        <v>-39594235</v>
      </c>
      <c r="Y44" s="60">
        <v>-72.8</v>
      </c>
      <c r="Z44" s="61">
        <v>40147832</v>
      </c>
    </row>
    <row r="45" spans="1:26" ht="13.5">
      <c r="A45" s="69" t="s">
        <v>61</v>
      </c>
      <c r="B45" s="21">
        <v>323965041</v>
      </c>
      <c r="C45" s="21">
        <v>0</v>
      </c>
      <c r="D45" s="98">
        <v>215552974</v>
      </c>
      <c r="E45" s="99">
        <v>215552974</v>
      </c>
      <c r="F45" s="99">
        <v>388347816</v>
      </c>
      <c r="G45" s="99">
        <v>366620917</v>
      </c>
      <c r="H45" s="99">
        <v>347050386</v>
      </c>
      <c r="I45" s="99">
        <v>347050386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347050386</v>
      </c>
      <c r="W45" s="99">
        <v>455424447</v>
      </c>
      <c r="X45" s="99">
        <v>-108374061</v>
      </c>
      <c r="Y45" s="100">
        <v>-23.8</v>
      </c>
      <c r="Z45" s="101">
        <v>215552974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500231677</v>
      </c>
      <c r="C49" s="51">
        <v>0</v>
      </c>
      <c r="D49" s="128">
        <v>39069802</v>
      </c>
      <c r="E49" s="53">
        <v>117065820</v>
      </c>
      <c r="F49" s="53">
        <v>0</v>
      </c>
      <c r="G49" s="53">
        <v>0</v>
      </c>
      <c r="H49" s="53">
        <v>0</v>
      </c>
      <c r="I49" s="53">
        <v>640373931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1296741230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50249547</v>
      </c>
      <c r="C51" s="51">
        <v>0</v>
      </c>
      <c r="D51" s="128">
        <v>3397228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7027972</v>
      </c>
      <c r="Z51" s="129">
        <v>60674747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84.30132584266097</v>
      </c>
      <c r="C58" s="5">
        <f>IF(C67=0,0,+(C76/C67)*100)</f>
        <v>0</v>
      </c>
      <c r="D58" s="6">
        <f aca="true" t="shared" si="6" ref="D58:Z58">IF(D67=0,0,+(D76/D67)*100)</f>
        <v>86.29898035554942</v>
      </c>
      <c r="E58" s="7">
        <f t="shared" si="6"/>
        <v>86.29898035554942</v>
      </c>
      <c r="F58" s="7">
        <f t="shared" si="6"/>
        <v>31.72454286422163</v>
      </c>
      <c r="G58" s="7">
        <f t="shared" si="6"/>
        <v>473.0562752565933</v>
      </c>
      <c r="H58" s="7">
        <f t="shared" si="6"/>
        <v>18.236803811303485</v>
      </c>
      <c r="I58" s="7">
        <f t="shared" si="6"/>
        <v>37.73378030241781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37.73378030241781</v>
      </c>
      <c r="W58" s="7">
        <f t="shared" si="6"/>
        <v>110.15832378936223</v>
      </c>
      <c r="X58" s="7">
        <f t="shared" si="6"/>
        <v>0</v>
      </c>
      <c r="Y58" s="7">
        <f t="shared" si="6"/>
        <v>0</v>
      </c>
      <c r="Z58" s="8">
        <f t="shared" si="6"/>
        <v>86.29898035554942</v>
      </c>
    </row>
    <row r="59" spans="1:26" ht="13.5">
      <c r="A59" s="36" t="s">
        <v>31</v>
      </c>
      <c r="B59" s="9">
        <f aca="true" t="shared" si="7" ref="B59:Z66">IF(B68=0,0,+(B77/B68)*100)</f>
        <v>84.75023329846124</v>
      </c>
      <c r="C59" s="9">
        <f t="shared" si="7"/>
        <v>0</v>
      </c>
      <c r="D59" s="2">
        <f t="shared" si="7"/>
        <v>90.01645555315187</v>
      </c>
      <c r="E59" s="10">
        <f t="shared" si="7"/>
        <v>90.01645555315187</v>
      </c>
      <c r="F59" s="10">
        <f t="shared" si="7"/>
        <v>7.283071566092753</v>
      </c>
      <c r="G59" s="10">
        <f t="shared" si="7"/>
        <v>0</v>
      </c>
      <c r="H59" s="10">
        <f t="shared" si="7"/>
        <v>96.62496431432191</v>
      </c>
      <c r="I59" s="10">
        <f t="shared" si="7"/>
        <v>57.83313554122782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57.83313554122782</v>
      </c>
      <c r="W59" s="10">
        <f t="shared" si="7"/>
        <v>188.48731430288973</v>
      </c>
      <c r="X59" s="10">
        <f t="shared" si="7"/>
        <v>0</v>
      </c>
      <c r="Y59" s="10">
        <f t="shared" si="7"/>
        <v>0</v>
      </c>
      <c r="Z59" s="11">
        <f t="shared" si="7"/>
        <v>90.01645555315187</v>
      </c>
    </row>
    <row r="60" spans="1:26" ht="13.5">
      <c r="A60" s="37" t="s">
        <v>32</v>
      </c>
      <c r="B60" s="12">
        <f t="shared" si="7"/>
        <v>83.52272690746092</v>
      </c>
      <c r="C60" s="12">
        <f t="shared" si="7"/>
        <v>0</v>
      </c>
      <c r="D60" s="3">
        <f t="shared" si="7"/>
        <v>87.08347807688315</v>
      </c>
      <c r="E60" s="13">
        <f t="shared" si="7"/>
        <v>87.08347807688315</v>
      </c>
      <c r="F60" s="13">
        <f t="shared" si="7"/>
        <v>105.44882418377082</v>
      </c>
      <c r="G60" s="13">
        <f t="shared" si="7"/>
        <v>204.87444762643534</v>
      </c>
      <c r="H60" s="13">
        <f t="shared" si="7"/>
        <v>11.202949030088075</v>
      </c>
      <c r="I60" s="13">
        <f t="shared" si="7"/>
        <v>29.160949604433462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29.160949604433462</v>
      </c>
      <c r="W60" s="13">
        <f t="shared" si="7"/>
        <v>80.54232656611387</v>
      </c>
      <c r="X60" s="13">
        <f t="shared" si="7"/>
        <v>0</v>
      </c>
      <c r="Y60" s="13">
        <f t="shared" si="7"/>
        <v>0</v>
      </c>
      <c r="Z60" s="14">
        <f t="shared" si="7"/>
        <v>87.08347807688315</v>
      </c>
    </row>
    <row r="61" spans="1:26" ht="13.5">
      <c r="A61" s="38" t="s">
        <v>115</v>
      </c>
      <c r="B61" s="12">
        <f t="shared" si="7"/>
        <v>94.40857708078316</v>
      </c>
      <c r="C61" s="12">
        <f t="shared" si="7"/>
        <v>0</v>
      </c>
      <c r="D61" s="3">
        <f t="shared" si="7"/>
        <v>89.99999700258734</v>
      </c>
      <c r="E61" s="13">
        <f t="shared" si="7"/>
        <v>89.99999700258734</v>
      </c>
      <c r="F61" s="13">
        <f t="shared" si="7"/>
        <v>145.9130000011013</v>
      </c>
      <c r="G61" s="13">
        <f t="shared" si="7"/>
        <v>150.67658397309097</v>
      </c>
      <c r="H61" s="13">
        <f t="shared" si="7"/>
        <v>8.805542591626761</v>
      </c>
      <c r="I61" s="13">
        <f t="shared" si="7"/>
        <v>24.170330439257555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24.170330439257555</v>
      </c>
      <c r="W61" s="13">
        <f t="shared" si="7"/>
        <v>87.00046882338512</v>
      </c>
      <c r="X61" s="13">
        <f t="shared" si="7"/>
        <v>0</v>
      </c>
      <c r="Y61" s="13">
        <f t="shared" si="7"/>
        <v>0</v>
      </c>
      <c r="Z61" s="14">
        <f t="shared" si="7"/>
        <v>89.99999700258734</v>
      </c>
    </row>
    <row r="62" spans="1:26" ht="13.5">
      <c r="A62" s="38" t="s">
        <v>116</v>
      </c>
      <c r="B62" s="12">
        <f t="shared" si="7"/>
        <v>61.884470227327945</v>
      </c>
      <c r="C62" s="12">
        <f t="shared" si="7"/>
        <v>0</v>
      </c>
      <c r="D62" s="3">
        <f t="shared" si="7"/>
        <v>82.00009551906614</v>
      </c>
      <c r="E62" s="13">
        <f t="shared" si="7"/>
        <v>82.00009551906614</v>
      </c>
      <c r="F62" s="13">
        <f t="shared" si="7"/>
        <v>63.65464097016993</v>
      </c>
      <c r="G62" s="13">
        <f t="shared" si="7"/>
        <v>0</v>
      </c>
      <c r="H62" s="13">
        <f t="shared" si="7"/>
        <v>32.808536047386475</v>
      </c>
      <c r="I62" s="13">
        <f t="shared" si="7"/>
        <v>64.44619320638469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64.44619320638469</v>
      </c>
      <c r="W62" s="13">
        <f t="shared" si="7"/>
        <v>61.28616692242289</v>
      </c>
      <c r="X62" s="13">
        <f t="shared" si="7"/>
        <v>0</v>
      </c>
      <c r="Y62" s="13">
        <f t="shared" si="7"/>
        <v>0</v>
      </c>
      <c r="Z62" s="14">
        <f t="shared" si="7"/>
        <v>82.00009551906614</v>
      </c>
    </row>
    <row r="63" spans="1:26" ht="13.5">
      <c r="A63" s="38" t="s">
        <v>117</v>
      </c>
      <c r="B63" s="12">
        <f t="shared" si="7"/>
        <v>63.64068723882751</v>
      </c>
      <c r="C63" s="12">
        <f t="shared" si="7"/>
        <v>0</v>
      </c>
      <c r="D63" s="3">
        <f t="shared" si="7"/>
        <v>82.00035443191172</v>
      </c>
      <c r="E63" s="13">
        <f t="shared" si="7"/>
        <v>82.00035443191172</v>
      </c>
      <c r="F63" s="13">
        <f t="shared" si="7"/>
        <v>52.15590968561623</v>
      </c>
      <c r="G63" s="13">
        <f t="shared" si="7"/>
        <v>0</v>
      </c>
      <c r="H63" s="13">
        <f t="shared" si="7"/>
        <v>36.687139260517135</v>
      </c>
      <c r="I63" s="13">
        <f t="shared" si="7"/>
        <v>60.521625151547056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60.521625151547056</v>
      </c>
      <c r="W63" s="13">
        <f t="shared" si="7"/>
        <v>81.13859411756141</v>
      </c>
      <c r="X63" s="13">
        <f t="shared" si="7"/>
        <v>0</v>
      </c>
      <c r="Y63" s="13">
        <f t="shared" si="7"/>
        <v>0</v>
      </c>
      <c r="Z63" s="14">
        <f t="shared" si="7"/>
        <v>82.00035443191172</v>
      </c>
    </row>
    <row r="64" spans="1:26" ht="13.5">
      <c r="A64" s="38" t="s">
        <v>118</v>
      </c>
      <c r="B64" s="12">
        <f t="shared" si="7"/>
        <v>73.79419719092046</v>
      </c>
      <c r="C64" s="12">
        <f t="shared" si="7"/>
        <v>0</v>
      </c>
      <c r="D64" s="3">
        <f t="shared" si="7"/>
        <v>79.8416758573285</v>
      </c>
      <c r="E64" s="13">
        <f t="shared" si="7"/>
        <v>79.8416758573285</v>
      </c>
      <c r="F64" s="13">
        <f t="shared" si="7"/>
        <v>62.63027516852458</v>
      </c>
      <c r="G64" s="13">
        <f t="shared" si="7"/>
        <v>31421.855263157897</v>
      </c>
      <c r="H64" s="13">
        <f t="shared" si="7"/>
        <v>33.69582876105396</v>
      </c>
      <c r="I64" s="13">
        <f t="shared" si="7"/>
        <v>64.72894697730831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64.72894697730831</v>
      </c>
      <c r="W64" s="13">
        <f t="shared" si="7"/>
        <v>85.04086396397047</v>
      </c>
      <c r="X64" s="13">
        <f t="shared" si="7"/>
        <v>0</v>
      </c>
      <c r="Y64" s="13">
        <f t="shared" si="7"/>
        <v>0</v>
      </c>
      <c r="Z64" s="14">
        <f t="shared" si="7"/>
        <v>79.8416758573285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22</v>
      </c>
      <c r="E66" s="16">
        <f t="shared" si="7"/>
        <v>22</v>
      </c>
      <c r="F66" s="16">
        <f t="shared" si="7"/>
        <v>100</v>
      </c>
      <c r="G66" s="16">
        <f t="shared" si="7"/>
        <v>0</v>
      </c>
      <c r="H66" s="16">
        <f t="shared" si="7"/>
        <v>99.99998784563223</v>
      </c>
      <c r="I66" s="16">
        <f t="shared" si="7"/>
        <v>99.99999156415782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99.99999156415782</v>
      </c>
      <c r="W66" s="16">
        <f t="shared" si="7"/>
        <v>23.25</v>
      </c>
      <c r="X66" s="16">
        <f t="shared" si="7"/>
        <v>0</v>
      </c>
      <c r="Y66" s="16">
        <f t="shared" si="7"/>
        <v>0</v>
      </c>
      <c r="Z66" s="17">
        <f t="shared" si="7"/>
        <v>22</v>
      </c>
    </row>
    <row r="67" spans="1:26" ht="13.5" hidden="1">
      <c r="A67" s="40" t="s">
        <v>121</v>
      </c>
      <c r="B67" s="23">
        <v>1201885523</v>
      </c>
      <c r="C67" s="23"/>
      <c r="D67" s="24">
        <v>1279174029</v>
      </c>
      <c r="E67" s="25">
        <v>1279174029</v>
      </c>
      <c r="F67" s="25">
        <v>222383217</v>
      </c>
      <c r="G67" s="25">
        <v>26459675</v>
      </c>
      <c r="H67" s="25">
        <v>522241907</v>
      </c>
      <c r="I67" s="25">
        <v>771084799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771084799</v>
      </c>
      <c r="W67" s="25">
        <v>319793508</v>
      </c>
      <c r="X67" s="25"/>
      <c r="Y67" s="24"/>
      <c r="Z67" s="26">
        <v>1279174029</v>
      </c>
    </row>
    <row r="68" spans="1:26" ht="13.5" hidden="1">
      <c r="A68" s="36" t="s">
        <v>31</v>
      </c>
      <c r="B68" s="18">
        <v>331348092</v>
      </c>
      <c r="C68" s="18"/>
      <c r="D68" s="19">
        <v>367940837</v>
      </c>
      <c r="E68" s="20">
        <v>367940837</v>
      </c>
      <c r="F68" s="20">
        <v>166812572</v>
      </c>
      <c r="G68" s="20"/>
      <c r="H68" s="20">
        <v>34450095</v>
      </c>
      <c r="I68" s="20">
        <v>201262667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201262667</v>
      </c>
      <c r="W68" s="20">
        <v>91985209</v>
      </c>
      <c r="X68" s="20"/>
      <c r="Y68" s="19"/>
      <c r="Z68" s="22">
        <v>367940837</v>
      </c>
    </row>
    <row r="69" spans="1:26" ht="13.5" hidden="1">
      <c r="A69" s="37" t="s">
        <v>32</v>
      </c>
      <c r="B69" s="18">
        <v>838429273</v>
      </c>
      <c r="C69" s="18"/>
      <c r="D69" s="19">
        <v>879233192</v>
      </c>
      <c r="E69" s="20">
        <v>879233192</v>
      </c>
      <c r="F69" s="20">
        <v>51943959</v>
      </c>
      <c r="G69" s="20">
        <v>26459675</v>
      </c>
      <c r="H69" s="20">
        <v>479564317</v>
      </c>
      <c r="I69" s="20">
        <v>557967951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557967951</v>
      </c>
      <c r="W69" s="20">
        <v>219808299</v>
      </c>
      <c r="X69" s="20"/>
      <c r="Y69" s="19"/>
      <c r="Z69" s="22">
        <v>879233192</v>
      </c>
    </row>
    <row r="70" spans="1:26" ht="13.5" hidden="1">
      <c r="A70" s="38" t="s">
        <v>115</v>
      </c>
      <c r="B70" s="18">
        <v>539544038</v>
      </c>
      <c r="C70" s="18"/>
      <c r="D70" s="19">
        <v>570492019</v>
      </c>
      <c r="E70" s="20">
        <v>570492019</v>
      </c>
      <c r="F70" s="20">
        <v>27240690</v>
      </c>
      <c r="G70" s="20">
        <v>26452075</v>
      </c>
      <c r="H70" s="20">
        <v>433634834</v>
      </c>
      <c r="I70" s="20">
        <v>487327599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487327599</v>
      </c>
      <c r="W70" s="20">
        <v>142623005</v>
      </c>
      <c r="X70" s="20"/>
      <c r="Y70" s="19"/>
      <c r="Z70" s="22">
        <v>570492019</v>
      </c>
    </row>
    <row r="71" spans="1:26" ht="13.5" hidden="1">
      <c r="A71" s="38" t="s">
        <v>116</v>
      </c>
      <c r="B71" s="18">
        <v>198997137</v>
      </c>
      <c r="C71" s="18"/>
      <c r="D71" s="19">
        <v>203456763</v>
      </c>
      <c r="E71" s="20">
        <v>203456763</v>
      </c>
      <c r="F71" s="20">
        <v>15183237</v>
      </c>
      <c r="G71" s="20"/>
      <c r="H71" s="20">
        <v>28018120</v>
      </c>
      <c r="I71" s="20">
        <v>43201357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43201357</v>
      </c>
      <c r="W71" s="20">
        <v>50864191</v>
      </c>
      <c r="X71" s="20"/>
      <c r="Y71" s="19"/>
      <c r="Z71" s="22">
        <v>203456763</v>
      </c>
    </row>
    <row r="72" spans="1:26" ht="13.5" hidden="1">
      <c r="A72" s="38" t="s">
        <v>117</v>
      </c>
      <c r="B72" s="18">
        <v>58667407</v>
      </c>
      <c r="C72" s="18"/>
      <c r="D72" s="19">
        <v>61540734</v>
      </c>
      <c r="E72" s="20">
        <v>61540734</v>
      </c>
      <c r="F72" s="20">
        <v>5734679</v>
      </c>
      <c r="G72" s="20"/>
      <c r="H72" s="20">
        <v>10488005</v>
      </c>
      <c r="I72" s="20">
        <v>16222684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16222684</v>
      </c>
      <c r="W72" s="20">
        <v>15385184</v>
      </c>
      <c r="X72" s="20"/>
      <c r="Y72" s="19"/>
      <c r="Z72" s="22">
        <v>61540734</v>
      </c>
    </row>
    <row r="73" spans="1:26" ht="13.5" hidden="1">
      <c r="A73" s="38" t="s">
        <v>118</v>
      </c>
      <c r="B73" s="18">
        <v>41220691</v>
      </c>
      <c r="C73" s="18"/>
      <c r="D73" s="19">
        <v>43743676</v>
      </c>
      <c r="E73" s="20">
        <v>43743676</v>
      </c>
      <c r="F73" s="20">
        <v>3785353</v>
      </c>
      <c r="G73" s="20">
        <v>7600</v>
      </c>
      <c r="H73" s="20">
        <v>7423358</v>
      </c>
      <c r="I73" s="20">
        <v>11216311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11216311</v>
      </c>
      <c r="W73" s="20">
        <v>10935919</v>
      </c>
      <c r="X73" s="20"/>
      <c r="Y73" s="19"/>
      <c r="Z73" s="22">
        <v>43743676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32108158</v>
      </c>
      <c r="C75" s="27"/>
      <c r="D75" s="28">
        <v>32000000</v>
      </c>
      <c r="E75" s="29">
        <v>32000000</v>
      </c>
      <c r="F75" s="29">
        <v>3626686</v>
      </c>
      <c r="G75" s="29"/>
      <c r="H75" s="29">
        <v>8227495</v>
      </c>
      <c r="I75" s="29">
        <v>11854181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11854181</v>
      </c>
      <c r="W75" s="29">
        <v>8000000</v>
      </c>
      <c r="X75" s="29"/>
      <c r="Y75" s="28"/>
      <c r="Z75" s="30">
        <v>32000000</v>
      </c>
    </row>
    <row r="76" spans="1:26" ht="13.5" hidden="1">
      <c r="A76" s="41" t="s">
        <v>122</v>
      </c>
      <c r="B76" s="31">
        <v>1013205431</v>
      </c>
      <c r="C76" s="31"/>
      <c r="D76" s="32">
        <v>1103914144</v>
      </c>
      <c r="E76" s="33">
        <v>1103914144</v>
      </c>
      <c r="F76" s="33">
        <v>70550059</v>
      </c>
      <c r="G76" s="33">
        <v>125169153</v>
      </c>
      <c r="H76" s="33">
        <v>95240232</v>
      </c>
      <c r="I76" s="33">
        <v>290959444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290959444</v>
      </c>
      <c r="W76" s="33">
        <v>352279168</v>
      </c>
      <c r="X76" s="33"/>
      <c r="Y76" s="32"/>
      <c r="Z76" s="34">
        <v>1103914144</v>
      </c>
    </row>
    <row r="77" spans="1:26" ht="13.5" hidden="1">
      <c r="A77" s="36" t="s">
        <v>31</v>
      </c>
      <c r="B77" s="18">
        <v>280818281</v>
      </c>
      <c r="C77" s="18"/>
      <c r="D77" s="19">
        <v>331207300</v>
      </c>
      <c r="E77" s="20">
        <v>331207300</v>
      </c>
      <c r="F77" s="20">
        <v>12149079</v>
      </c>
      <c r="G77" s="20">
        <v>70960040</v>
      </c>
      <c r="H77" s="20">
        <v>33287392</v>
      </c>
      <c r="I77" s="20">
        <v>116396511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116396511</v>
      </c>
      <c r="W77" s="20">
        <v>173380450</v>
      </c>
      <c r="X77" s="20"/>
      <c r="Y77" s="19"/>
      <c r="Z77" s="22">
        <v>331207300</v>
      </c>
    </row>
    <row r="78" spans="1:26" ht="13.5" hidden="1">
      <c r="A78" s="37" t="s">
        <v>32</v>
      </c>
      <c r="B78" s="18">
        <v>700278992</v>
      </c>
      <c r="C78" s="18"/>
      <c r="D78" s="19">
        <v>765666844</v>
      </c>
      <c r="E78" s="20">
        <v>765666844</v>
      </c>
      <c r="F78" s="20">
        <v>54774294</v>
      </c>
      <c r="G78" s="20">
        <v>54209113</v>
      </c>
      <c r="H78" s="20">
        <v>53725346</v>
      </c>
      <c r="I78" s="20">
        <v>162708753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162708753</v>
      </c>
      <c r="W78" s="20">
        <v>177038718</v>
      </c>
      <c r="X78" s="20"/>
      <c r="Y78" s="19"/>
      <c r="Z78" s="22">
        <v>765666844</v>
      </c>
    </row>
    <row r="79" spans="1:26" ht="13.5" hidden="1">
      <c r="A79" s="38" t="s">
        <v>115</v>
      </c>
      <c r="B79" s="18">
        <v>509375849</v>
      </c>
      <c r="C79" s="18"/>
      <c r="D79" s="19">
        <v>513442800</v>
      </c>
      <c r="E79" s="20">
        <v>513442800</v>
      </c>
      <c r="F79" s="20">
        <v>39747708</v>
      </c>
      <c r="G79" s="20">
        <v>39857083</v>
      </c>
      <c r="H79" s="20">
        <v>38183900</v>
      </c>
      <c r="I79" s="20">
        <v>117788691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117788691</v>
      </c>
      <c r="W79" s="20">
        <v>124082683</v>
      </c>
      <c r="X79" s="20"/>
      <c r="Y79" s="19"/>
      <c r="Z79" s="22">
        <v>513442800</v>
      </c>
    </row>
    <row r="80" spans="1:26" ht="13.5" hidden="1">
      <c r="A80" s="38" t="s">
        <v>116</v>
      </c>
      <c r="B80" s="18">
        <v>123148324</v>
      </c>
      <c r="C80" s="18"/>
      <c r="D80" s="19">
        <v>166834740</v>
      </c>
      <c r="E80" s="20">
        <v>166834740</v>
      </c>
      <c r="F80" s="20">
        <v>9664835</v>
      </c>
      <c r="G80" s="20">
        <v>8984460</v>
      </c>
      <c r="H80" s="20">
        <v>9192335</v>
      </c>
      <c r="I80" s="20">
        <v>27841630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27841630</v>
      </c>
      <c r="W80" s="20">
        <v>31172713</v>
      </c>
      <c r="X80" s="20"/>
      <c r="Y80" s="19"/>
      <c r="Z80" s="22">
        <v>166834740</v>
      </c>
    </row>
    <row r="81" spans="1:26" ht="13.5" hidden="1">
      <c r="A81" s="38" t="s">
        <v>117</v>
      </c>
      <c r="B81" s="18">
        <v>37336341</v>
      </c>
      <c r="C81" s="18"/>
      <c r="D81" s="19">
        <v>50463620</v>
      </c>
      <c r="E81" s="20">
        <v>50463620</v>
      </c>
      <c r="F81" s="20">
        <v>2990974</v>
      </c>
      <c r="G81" s="20">
        <v>2979509</v>
      </c>
      <c r="H81" s="20">
        <v>3847749</v>
      </c>
      <c r="I81" s="20">
        <v>9818232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9818232</v>
      </c>
      <c r="W81" s="20">
        <v>12483322</v>
      </c>
      <c r="X81" s="20"/>
      <c r="Y81" s="19"/>
      <c r="Z81" s="22">
        <v>50463620</v>
      </c>
    </row>
    <row r="82" spans="1:26" ht="13.5" hidden="1">
      <c r="A82" s="38" t="s">
        <v>118</v>
      </c>
      <c r="B82" s="18">
        <v>30418478</v>
      </c>
      <c r="C82" s="18"/>
      <c r="D82" s="19">
        <v>34925684</v>
      </c>
      <c r="E82" s="20">
        <v>34925684</v>
      </c>
      <c r="F82" s="20">
        <v>2370777</v>
      </c>
      <c r="G82" s="20">
        <v>2388061</v>
      </c>
      <c r="H82" s="20">
        <v>2501362</v>
      </c>
      <c r="I82" s="20">
        <v>7260200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7260200</v>
      </c>
      <c r="W82" s="20">
        <v>9300000</v>
      </c>
      <c r="X82" s="20"/>
      <c r="Y82" s="19"/>
      <c r="Z82" s="22">
        <v>34925684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>
        <v>32108158</v>
      </c>
      <c r="C84" s="27"/>
      <c r="D84" s="28">
        <v>7040000</v>
      </c>
      <c r="E84" s="29">
        <v>7040000</v>
      </c>
      <c r="F84" s="29">
        <v>3626686</v>
      </c>
      <c r="G84" s="29"/>
      <c r="H84" s="29">
        <v>8227494</v>
      </c>
      <c r="I84" s="29">
        <v>11854180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11854180</v>
      </c>
      <c r="W84" s="29">
        <v>1860000</v>
      </c>
      <c r="X84" s="29"/>
      <c r="Y84" s="28"/>
      <c r="Z84" s="30">
        <v>7040000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16889433</v>
      </c>
      <c r="C5" s="18">
        <v>0</v>
      </c>
      <c r="D5" s="58">
        <v>27017749</v>
      </c>
      <c r="E5" s="59">
        <v>27017749</v>
      </c>
      <c r="F5" s="59">
        <v>15918967</v>
      </c>
      <c r="G5" s="59">
        <v>879350</v>
      </c>
      <c r="H5" s="59">
        <v>-2960465</v>
      </c>
      <c r="I5" s="59">
        <v>13837852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13837852</v>
      </c>
      <c r="W5" s="59">
        <v>6754437</v>
      </c>
      <c r="X5" s="59">
        <v>7083415</v>
      </c>
      <c r="Y5" s="60">
        <v>104.87</v>
      </c>
      <c r="Z5" s="61">
        <v>27017749</v>
      </c>
    </row>
    <row r="6" spans="1:26" ht="13.5">
      <c r="A6" s="57" t="s">
        <v>32</v>
      </c>
      <c r="B6" s="18">
        <v>94335318</v>
      </c>
      <c r="C6" s="18">
        <v>0</v>
      </c>
      <c r="D6" s="58">
        <v>83871262</v>
      </c>
      <c r="E6" s="59">
        <v>83871262</v>
      </c>
      <c r="F6" s="59">
        <v>5649359</v>
      </c>
      <c r="G6" s="59">
        <v>5819739</v>
      </c>
      <c r="H6" s="59">
        <v>6207641</v>
      </c>
      <c r="I6" s="59">
        <v>17676739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17676739</v>
      </c>
      <c r="W6" s="59">
        <v>20967816</v>
      </c>
      <c r="X6" s="59">
        <v>-3291077</v>
      </c>
      <c r="Y6" s="60">
        <v>-15.7</v>
      </c>
      <c r="Z6" s="61">
        <v>83871262</v>
      </c>
    </row>
    <row r="7" spans="1:26" ht="13.5">
      <c r="A7" s="57" t="s">
        <v>33</v>
      </c>
      <c r="B7" s="18">
        <v>1714060</v>
      </c>
      <c r="C7" s="18">
        <v>0</v>
      </c>
      <c r="D7" s="58">
        <v>762700</v>
      </c>
      <c r="E7" s="59">
        <v>762700</v>
      </c>
      <c r="F7" s="59">
        <v>88989</v>
      </c>
      <c r="G7" s="59">
        <v>154255</v>
      </c>
      <c r="H7" s="59">
        <v>149931</v>
      </c>
      <c r="I7" s="59">
        <v>393175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393175</v>
      </c>
      <c r="W7" s="59">
        <v>190675</v>
      </c>
      <c r="X7" s="59">
        <v>202500</v>
      </c>
      <c r="Y7" s="60">
        <v>106.2</v>
      </c>
      <c r="Z7" s="61">
        <v>762700</v>
      </c>
    </row>
    <row r="8" spans="1:26" ht="13.5">
      <c r="A8" s="57" t="s">
        <v>34</v>
      </c>
      <c r="B8" s="18">
        <v>101029807</v>
      </c>
      <c r="C8" s="18">
        <v>0</v>
      </c>
      <c r="D8" s="58">
        <v>84471000</v>
      </c>
      <c r="E8" s="59">
        <v>84471000</v>
      </c>
      <c r="F8" s="59">
        <v>35460754</v>
      </c>
      <c r="G8" s="59">
        <v>197205</v>
      </c>
      <c r="H8" s="59">
        <v>3688763</v>
      </c>
      <c r="I8" s="59">
        <v>39346722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39346722</v>
      </c>
      <c r="W8" s="59">
        <v>21117750</v>
      </c>
      <c r="X8" s="59">
        <v>18228972</v>
      </c>
      <c r="Y8" s="60">
        <v>86.32</v>
      </c>
      <c r="Z8" s="61">
        <v>84471000</v>
      </c>
    </row>
    <row r="9" spans="1:26" ht="13.5">
      <c r="A9" s="57" t="s">
        <v>35</v>
      </c>
      <c r="B9" s="18">
        <v>16463142</v>
      </c>
      <c r="C9" s="18">
        <v>0</v>
      </c>
      <c r="D9" s="58">
        <v>58860954</v>
      </c>
      <c r="E9" s="59">
        <v>58860954</v>
      </c>
      <c r="F9" s="59">
        <v>4136031</v>
      </c>
      <c r="G9" s="59">
        <v>2955623</v>
      </c>
      <c r="H9" s="59">
        <v>5399454</v>
      </c>
      <c r="I9" s="59">
        <v>12491108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12491108</v>
      </c>
      <c r="W9" s="59">
        <v>14715239</v>
      </c>
      <c r="X9" s="59">
        <v>-2224131</v>
      </c>
      <c r="Y9" s="60">
        <v>-15.11</v>
      </c>
      <c r="Z9" s="61">
        <v>58860954</v>
      </c>
    </row>
    <row r="10" spans="1:26" ht="25.5">
      <c r="A10" s="62" t="s">
        <v>107</v>
      </c>
      <c r="B10" s="63">
        <f>SUM(B5:B9)</f>
        <v>230431760</v>
      </c>
      <c r="C10" s="63">
        <f>SUM(C5:C9)</f>
        <v>0</v>
      </c>
      <c r="D10" s="64">
        <f aca="true" t="shared" si="0" ref="D10:Z10">SUM(D5:D9)</f>
        <v>254983665</v>
      </c>
      <c r="E10" s="65">
        <f t="shared" si="0"/>
        <v>254983665</v>
      </c>
      <c r="F10" s="65">
        <f t="shared" si="0"/>
        <v>61254100</v>
      </c>
      <c r="G10" s="65">
        <f t="shared" si="0"/>
        <v>10006172</v>
      </c>
      <c r="H10" s="65">
        <f t="shared" si="0"/>
        <v>12485324</v>
      </c>
      <c r="I10" s="65">
        <f t="shared" si="0"/>
        <v>83745596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83745596</v>
      </c>
      <c r="W10" s="65">
        <f t="shared" si="0"/>
        <v>63745917</v>
      </c>
      <c r="X10" s="65">
        <f t="shared" si="0"/>
        <v>19999679</v>
      </c>
      <c r="Y10" s="66">
        <f>+IF(W10&lt;&gt;0,(X10/W10)*100,0)</f>
        <v>31.374054906136184</v>
      </c>
      <c r="Z10" s="67">
        <f t="shared" si="0"/>
        <v>254983665</v>
      </c>
    </row>
    <row r="11" spans="1:26" ht="13.5">
      <c r="A11" s="57" t="s">
        <v>36</v>
      </c>
      <c r="B11" s="18">
        <v>58726879</v>
      </c>
      <c r="C11" s="18">
        <v>0</v>
      </c>
      <c r="D11" s="58">
        <v>72168614</v>
      </c>
      <c r="E11" s="59">
        <v>72168614</v>
      </c>
      <c r="F11" s="59">
        <v>4908019</v>
      </c>
      <c r="G11" s="59">
        <v>189897</v>
      </c>
      <c r="H11" s="59">
        <v>5102645</v>
      </c>
      <c r="I11" s="59">
        <v>10200561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10200561</v>
      </c>
      <c r="W11" s="59">
        <v>18042154</v>
      </c>
      <c r="X11" s="59">
        <v>-7841593</v>
      </c>
      <c r="Y11" s="60">
        <v>-43.46</v>
      </c>
      <c r="Z11" s="61">
        <v>72168614</v>
      </c>
    </row>
    <row r="12" spans="1:26" ht="13.5">
      <c r="A12" s="57" t="s">
        <v>37</v>
      </c>
      <c r="B12" s="18">
        <v>6418885</v>
      </c>
      <c r="C12" s="18">
        <v>0</v>
      </c>
      <c r="D12" s="58">
        <v>6719259</v>
      </c>
      <c r="E12" s="59">
        <v>6719259</v>
      </c>
      <c r="F12" s="59">
        <v>519497</v>
      </c>
      <c r="G12" s="59">
        <v>0</v>
      </c>
      <c r="H12" s="59">
        <v>509947</v>
      </c>
      <c r="I12" s="59">
        <v>1029444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1029444</v>
      </c>
      <c r="W12" s="59">
        <v>1679815</v>
      </c>
      <c r="X12" s="59">
        <v>-650371</v>
      </c>
      <c r="Y12" s="60">
        <v>-38.72</v>
      </c>
      <c r="Z12" s="61">
        <v>6719259</v>
      </c>
    </row>
    <row r="13" spans="1:26" ht="13.5">
      <c r="A13" s="57" t="s">
        <v>108</v>
      </c>
      <c r="B13" s="18">
        <v>53099218</v>
      </c>
      <c r="C13" s="18">
        <v>0</v>
      </c>
      <c r="D13" s="58">
        <v>37783025</v>
      </c>
      <c r="E13" s="59">
        <v>37783025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9445756</v>
      </c>
      <c r="X13" s="59">
        <v>-9445756</v>
      </c>
      <c r="Y13" s="60">
        <v>-100</v>
      </c>
      <c r="Z13" s="61">
        <v>37783025</v>
      </c>
    </row>
    <row r="14" spans="1:26" ht="13.5">
      <c r="A14" s="57" t="s">
        <v>38</v>
      </c>
      <c r="B14" s="18">
        <v>4661124</v>
      </c>
      <c r="C14" s="18">
        <v>0</v>
      </c>
      <c r="D14" s="58">
        <v>7136830</v>
      </c>
      <c r="E14" s="59">
        <v>7136830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1784208</v>
      </c>
      <c r="X14" s="59">
        <v>-1784208</v>
      </c>
      <c r="Y14" s="60">
        <v>-100</v>
      </c>
      <c r="Z14" s="61">
        <v>7136830</v>
      </c>
    </row>
    <row r="15" spans="1:26" ht="13.5">
      <c r="A15" s="57" t="s">
        <v>39</v>
      </c>
      <c r="B15" s="18">
        <v>53340094</v>
      </c>
      <c r="C15" s="18">
        <v>0</v>
      </c>
      <c r="D15" s="58">
        <v>58209428</v>
      </c>
      <c r="E15" s="59">
        <v>58209428</v>
      </c>
      <c r="F15" s="59">
        <v>6488417</v>
      </c>
      <c r="G15" s="59">
        <v>6934285</v>
      </c>
      <c r="H15" s="59">
        <v>7217808</v>
      </c>
      <c r="I15" s="59">
        <v>20640510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20640510</v>
      </c>
      <c r="W15" s="59">
        <v>14552357</v>
      </c>
      <c r="X15" s="59">
        <v>6088153</v>
      </c>
      <c r="Y15" s="60">
        <v>41.84</v>
      </c>
      <c r="Z15" s="61">
        <v>58209428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60">
        <v>0</v>
      </c>
      <c r="Z16" s="61">
        <v>0</v>
      </c>
    </row>
    <row r="17" spans="1:26" ht="13.5">
      <c r="A17" s="57" t="s">
        <v>41</v>
      </c>
      <c r="B17" s="18">
        <v>101730958</v>
      </c>
      <c r="C17" s="18">
        <v>0</v>
      </c>
      <c r="D17" s="58">
        <v>89029445</v>
      </c>
      <c r="E17" s="59">
        <v>89029445</v>
      </c>
      <c r="F17" s="59">
        <v>9543628</v>
      </c>
      <c r="G17" s="59">
        <v>8668556</v>
      </c>
      <c r="H17" s="59">
        <v>10959729</v>
      </c>
      <c r="I17" s="59">
        <v>29171913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29171913</v>
      </c>
      <c r="W17" s="59">
        <v>22257361</v>
      </c>
      <c r="X17" s="59">
        <v>6914552</v>
      </c>
      <c r="Y17" s="60">
        <v>31.07</v>
      </c>
      <c r="Z17" s="61">
        <v>89029445</v>
      </c>
    </row>
    <row r="18" spans="1:26" ht="13.5">
      <c r="A18" s="69" t="s">
        <v>42</v>
      </c>
      <c r="B18" s="70">
        <f>SUM(B11:B17)</f>
        <v>277977158</v>
      </c>
      <c r="C18" s="70">
        <f>SUM(C11:C17)</f>
        <v>0</v>
      </c>
      <c r="D18" s="71">
        <f aca="true" t="shared" si="1" ref="D18:Z18">SUM(D11:D17)</f>
        <v>271046601</v>
      </c>
      <c r="E18" s="72">
        <f t="shared" si="1"/>
        <v>271046601</v>
      </c>
      <c r="F18" s="72">
        <f t="shared" si="1"/>
        <v>21459561</v>
      </c>
      <c r="G18" s="72">
        <f t="shared" si="1"/>
        <v>15792738</v>
      </c>
      <c r="H18" s="72">
        <f t="shared" si="1"/>
        <v>23790129</v>
      </c>
      <c r="I18" s="72">
        <f t="shared" si="1"/>
        <v>61042428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61042428</v>
      </c>
      <c r="W18" s="72">
        <f t="shared" si="1"/>
        <v>67761651</v>
      </c>
      <c r="X18" s="72">
        <f t="shared" si="1"/>
        <v>-6719223</v>
      </c>
      <c r="Y18" s="66">
        <f>+IF(W18&lt;&gt;0,(X18/W18)*100,0)</f>
        <v>-9.915967071109291</v>
      </c>
      <c r="Z18" s="73">
        <f t="shared" si="1"/>
        <v>271046601</v>
      </c>
    </row>
    <row r="19" spans="1:26" ht="13.5">
      <c r="A19" s="69" t="s">
        <v>43</v>
      </c>
      <c r="B19" s="74">
        <f>+B10-B18</f>
        <v>-47545398</v>
      </c>
      <c r="C19" s="74">
        <f>+C10-C18</f>
        <v>0</v>
      </c>
      <c r="D19" s="75">
        <f aca="true" t="shared" si="2" ref="D19:Z19">+D10-D18</f>
        <v>-16062936</v>
      </c>
      <c r="E19" s="76">
        <f t="shared" si="2"/>
        <v>-16062936</v>
      </c>
      <c r="F19" s="76">
        <f t="shared" si="2"/>
        <v>39794539</v>
      </c>
      <c r="G19" s="76">
        <f t="shared" si="2"/>
        <v>-5786566</v>
      </c>
      <c r="H19" s="76">
        <f t="shared" si="2"/>
        <v>-11304805</v>
      </c>
      <c r="I19" s="76">
        <f t="shared" si="2"/>
        <v>22703168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22703168</v>
      </c>
      <c r="W19" s="76">
        <f>IF(E10=E18,0,W10-W18)</f>
        <v>-4015734</v>
      </c>
      <c r="X19" s="76">
        <f t="shared" si="2"/>
        <v>26718902</v>
      </c>
      <c r="Y19" s="77">
        <f>+IF(W19&lt;&gt;0,(X19/W19)*100,0)</f>
        <v>-665.3553746338777</v>
      </c>
      <c r="Z19" s="78">
        <f t="shared" si="2"/>
        <v>-16062936</v>
      </c>
    </row>
    <row r="20" spans="1:26" ht="13.5">
      <c r="A20" s="57" t="s">
        <v>44</v>
      </c>
      <c r="B20" s="18">
        <v>51340031</v>
      </c>
      <c r="C20" s="18">
        <v>0</v>
      </c>
      <c r="D20" s="58">
        <v>67124000</v>
      </c>
      <c r="E20" s="59">
        <v>67124000</v>
      </c>
      <c r="F20" s="59">
        <v>2440877</v>
      </c>
      <c r="G20" s="59">
        <v>4644957</v>
      </c>
      <c r="H20" s="59">
        <v>3455512</v>
      </c>
      <c r="I20" s="59">
        <v>10541346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10541346</v>
      </c>
      <c r="W20" s="59">
        <v>16781000</v>
      </c>
      <c r="X20" s="59">
        <v>-6239654</v>
      </c>
      <c r="Y20" s="60">
        <v>-37.18</v>
      </c>
      <c r="Z20" s="61">
        <v>67124000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3794633</v>
      </c>
      <c r="C22" s="85">
        <f>SUM(C19:C21)</f>
        <v>0</v>
      </c>
      <c r="D22" s="86">
        <f aca="true" t="shared" si="3" ref="D22:Z22">SUM(D19:D21)</f>
        <v>51061064</v>
      </c>
      <c r="E22" s="87">
        <f t="shared" si="3"/>
        <v>51061064</v>
      </c>
      <c r="F22" s="87">
        <f t="shared" si="3"/>
        <v>42235416</v>
      </c>
      <c r="G22" s="87">
        <f t="shared" si="3"/>
        <v>-1141609</v>
      </c>
      <c r="H22" s="87">
        <f t="shared" si="3"/>
        <v>-7849293</v>
      </c>
      <c r="I22" s="87">
        <f t="shared" si="3"/>
        <v>33244514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33244514</v>
      </c>
      <c r="W22" s="87">
        <f t="shared" si="3"/>
        <v>12765266</v>
      </c>
      <c r="X22" s="87">
        <f t="shared" si="3"/>
        <v>20479248</v>
      </c>
      <c r="Y22" s="88">
        <f>+IF(W22&lt;&gt;0,(X22/W22)*100,0)</f>
        <v>160.42946539461065</v>
      </c>
      <c r="Z22" s="89">
        <f t="shared" si="3"/>
        <v>51061064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3794633</v>
      </c>
      <c r="C24" s="74">
        <f>SUM(C22:C23)</f>
        <v>0</v>
      </c>
      <c r="D24" s="75">
        <f aca="true" t="shared" si="4" ref="D24:Z24">SUM(D22:D23)</f>
        <v>51061064</v>
      </c>
      <c r="E24" s="76">
        <f t="shared" si="4"/>
        <v>51061064</v>
      </c>
      <c r="F24" s="76">
        <f t="shared" si="4"/>
        <v>42235416</v>
      </c>
      <c r="G24" s="76">
        <f t="shared" si="4"/>
        <v>-1141609</v>
      </c>
      <c r="H24" s="76">
        <f t="shared" si="4"/>
        <v>-7849293</v>
      </c>
      <c r="I24" s="76">
        <f t="shared" si="4"/>
        <v>33244514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33244514</v>
      </c>
      <c r="W24" s="76">
        <f t="shared" si="4"/>
        <v>12765266</v>
      </c>
      <c r="X24" s="76">
        <f t="shared" si="4"/>
        <v>20479248</v>
      </c>
      <c r="Y24" s="77">
        <f>+IF(W24&lt;&gt;0,(X24/W24)*100,0)</f>
        <v>160.42946539461065</v>
      </c>
      <c r="Z24" s="78">
        <f t="shared" si="4"/>
        <v>51061064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65425589</v>
      </c>
      <c r="C27" s="21">
        <v>0</v>
      </c>
      <c r="D27" s="98">
        <v>142802687</v>
      </c>
      <c r="E27" s="99">
        <v>142802687</v>
      </c>
      <c r="F27" s="99">
        <v>2637304</v>
      </c>
      <c r="G27" s="99">
        <v>5006057</v>
      </c>
      <c r="H27" s="99">
        <v>3925108</v>
      </c>
      <c r="I27" s="99">
        <v>11568469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11568469</v>
      </c>
      <c r="W27" s="99">
        <v>35700672</v>
      </c>
      <c r="X27" s="99">
        <v>-24132203</v>
      </c>
      <c r="Y27" s="100">
        <v>-67.6</v>
      </c>
      <c r="Z27" s="101">
        <v>142802687</v>
      </c>
    </row>
    <row r="28" spans="1:26" ht="13.5">
      <c r="A28" s="102" t="s">
        <v>44</v>
      </c>
      <c r="B28" s="18">
        <v>62745538</v>
      </c>
      <c r="C28" s="18">
        <v>0</v>
      </c>
      <c r="D28" s="58">
        <v>67124000</v>
      </c>
      <c r="E28" s="59">
        <v>67124000</v>
      </c>
      <c r="F28" s="59">
        <v>2440877</v>
      </c>
      <c r="G28" s="59">
        <v>4644957</v>
      </c>
      <c r="H28" s="59">
        <v>3455512</v>
      </c>
      <c r="I28" s="59">
        <v>10541346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10541346</v>
      </c>
      <c r="W28" s="59">
        <v>16781000</v>
      </c>
      <c r="X28" s="59">
        <v>-6239654</v>
      </c>
      <c r="Y28" s="60">
        <v>-37.18</v>
      </c>
      <c r="Z28" s="61">
        <v>67124000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1643994</v>
      </c>
      <c r="C30" s="18">
        <v>0</v>
      </c>
      <c r="D30" s="58">
        <v>67380000</v>
      </c>
      <c r="E30" s="59">
        <v>67380000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16845000</v>
      </c>
      <c r="X30" s="59">
        <v>-16845000</v>
      </c>
      <c r="Y30" s="60">
        <v>-100</v>
      </c>
      <c r="Z30" s="61">
        <v>67380000</v>
      </c>
    </row>
    <row r="31" spans="1:26" ht="13.5">
      <c r="A31" s="57" t="s">
        <v>49</v>
      </c>
      <c r="B31" s="18">
        <v>1036057</v>
      </c>
      <c r="C31" s="18">
        <v>0</v>
      </c>
      <c r="D31" s="58">
        <v>8298687</v>
      </c>
      <c r="E31" s="59">
        <v>8298687</v>
      </c>
      <c r="F31" s="59">
        <v>196427</v>
      </c>
      <c r="G31" s="59">
        <v>361100</v>
      </c>
      <c r="H31" s="59">
        <v>469596</v>
      </c>
      <c r="I31" s="59">
        <v>1027123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1027123</v>
      </c>
      <c r="W31" s="59">
        <v>2074672</v>
      </c>
      <c r="X31" s="59">
        <v>-1047549</v>
      </c>
      <c r="Y31" s="60">
        <v>-50.49</v>
      </c>
      <c r="Z31" s="61">
        <v>8298687</v>
      </c>
    </row>
    <row r="32" spans="1:26" ht="13.5">
      <c r="A32" s="69" t="s">
        <v>50</v>
      </c>
      <c r="B32" s="21">
        <f>SUM(B28:B31)</f>
        <v>65425589</v>
      </c>
      <c r="C32" s="21">
        <f>SUM(C28:C31)</f>
        <v>0</v>
      </c>
      <c r="D32" s="98">
        <f aca="true" t="shared" si="5" ref="D32:Z32">SUM(D28:D31)</f>
        <v>142802687</v>
      </c>
      <c r="E32" s="99">
        <f t="shared" si="5"/>
        <v>142802687</v>
      </c>
      <c r="F32" s="99">
        <f t="shared" si="5"/>
        <v>2637304</v>
      </c>
      <c r="G32" s="99">
        <f t="shared" si="5"/>
        <v>5006057</v>
      </c>
      <c r="H32" s="99">
        <f t="shared" si="5"/>
        <v>3925108</v>
      </c>
      <c r="I32" s="99">
        <f t="shared" si="5"/>
        <v>11568469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11568469</v>
      </c>
      <c r="W32" s="99">
        <f t="shared" si="5"/>
        <v>35700672</v>
      </c>
      <c r="X32" s="99">
        <f t="shared" si="5"/>
        <v>-24132203</v>
      </c>
      <c r="Y32" s="100">
        <f>+IF(W32&lt;&gt;0,(X32/W32)*100,0)</f>
        <v>-67.59593488884467</v>
      </c>
      <c r="Z32" s="101">
        <f t="shared" si="5"/>
        <v>142802687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73023292</v>
      </c>
      <c r="C35" s="18">
        <v>0</v>
      </c>
      <c r="D35" s="58">
        <v>78495100</v>
      </c>
      <c r="E35" s="59">
        <v>78495100</v>
      </c>
      <c r="F35" s="59">
        <v>52781028</v>
      </c>
      <c r="G35" s="59">
        <v>5509229</v>
      </c>
      <c r="H35" s="59">
        <v>19039554</v>
      </c>
      <c r="I35" s="59">
        <v>19039554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19039554</v>
      </c>
      <c r="W35" s="59">
        <v>19623775</v>
      </c>
      <c r="X35" s="59">
        <v>-584221</v>
      </c>
      <c r="Y35" s="60">
        <v>-2.98</v>
      </c>
      <c r="Z35" s="61">
        <v>78495100</v>
      </c>
    </row>
    <row r="36" spans="1:26" ht="13.5">
      <c r="A36" s="57" t="s">
        <v>53</v>
      </c>
      <c r="B36" s="18">
        <v>964811441</v>
      </c>
      <c r="C36" s="18">
        <v>0</v>
      </c>
      <c r="D36" s="58">
        <v>1268059245</v>
      </c>
      <c r="E36" s="59">
        <v>1268059245</v>
      </c>
      <c r="F36" s="59">
        <v>2637304</v>
      </c>
      <c r="G36" s="59">
        <v>4999982</v>
      </c>
      <c r="H36" s="59">
        <v>3925107</v>
      </c>
      <c r="I36" s="59">
        <v>3925107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3925107</v>
      </c>
      <c r="W36" s="59">
        <v>317014811</v>
      </c>
      <c r="X36" s="59">
        <v>-313089704</v>
      </c>
      <c r="Y36" s="60">
        <v>-98.76</v>
      </c>
      <c r="Z36" s="61">
        <v>1268059245</v>
      </c>
    </row>
    <row r="37" spans="1:26" ht="13.5">
      <c r="A37" s="57" t="s">
        <v>54</v>
      </c>
      <c r="B37" s="18">
        <v>50506626</v>
      </c>
      <c r="C37" s="18">
        <v>0</v>
      </c>
      <c r="D37" s="58">
        <v>59116314</v>
      </c>
      <c r="E37" s="59">
        <v>59116314</v>
      </c>
      <c r="F37" s="59">
        <v>15770</v>
      </c>
      <c r="G37" s="59">
        <v>37695</v>
      </c>
      <c r="H37" s="59">
        <v>27492</v>
      </c>
      <c r="I37" s="59">
        <v>27492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27492</v>
      </c>
      <c r="W37" s="59">
        <v>14779079</v>
      </c>
      <c r="X37" s="59">
        <v>-14751587</v>
      </c>
      <c r="Y37" s="60">
        <v>-99.81</v>
      </c>
      <c r="Z37" s="61">
        <v>59116314</v>
      </c>
    </row>
    <row r="38" spans="1:26" ht="13.5">
      <c r="A38" s="57" t="s">
        <v>55</v>
      </c>
      <c r="B38" s="18">
        <v>49251183</v>
      </c>
      <c r="C38" s="18">
        <v>0</v>
      </c>
      <c r="D38" s="58">
        <v>105364637</v>
      </c>
      <c r="E38" s="59">
        <v>105364637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26341159</v>
      </c>
      <c r="X38" s="59">
        <v>-26341159</v>
      </c>
      <c r="Y38" s="60">
        <v>-100</v>
      </c>
      <c r="Z38" s="61">
        <v>105364637</v>
      </c>
    </row>
    <row r="39" spans="1:26" ht="13.5">
      <c r="A39" s="57" t="s">
        <v>56</v>
      </c>
      <c r="B39" s="18">
        <v>938076924</v>
      </c>
      <c r="C39" s="18">
        <v>0</v>
      </c>
      <c r="D39" s="58">
        <v>1182073394</v>
      </c>
      <c r="E39" s="59">
        <v>1182073394</v>
      </c>
      <c r="F39" s="59">
        <v>55402562</v>
      </c>
      <c r="G39" s="59">
        <v>10471516</v>
      </c>
      <c r="H39" s="59">
        <v>22937169</v>
      </c>
      <c r="I39" s="59">
        <v>22937169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22937169</v>
      </c>
      <c r="W39" s="59">
        <v>295518349</v>
      </c>
      <c r="X39" s="59">
        <v>-272581180</v>
      </c>
      <c r="Y39" s="60">
        <v>-92.24</v>
      </c>
      <c r="Z39" s="61">
        <v>1182073394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67071386</v>
      </c>
      <c r="C42" s="18">
        <v>0</v>
      </c>
      <c r="D42" s="58">
        <v>17324868</v>
      </c>
      <c r="E42" s="59">
        <v>17324868</v>
      </c>
      <c r="F42" s="59">
        <v>21101131</v>
      </c>
      <c r="G42" s="59">
        <v>8638153</v>
      </c>
      <c r="H42" s="59">
        <v>18355597</v>
      </c>
      <c r="I42" s="59">
        <v>48094881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48094881</v>
      </c>
      <c r="W42" s="59">
        <v>15742745</v>
      </c>
      <c r="X42" s="59">
        <v>32352136</v>
      </c>
      <c r="Y42" s="60">
        <v>205.51</v>
      </c>
      <c r="Z42" s="61">
        <v>17324868</v>
      </c>
    </row>
    <row r="43" spans="1:26" ht="13.5">
      <c r="A43" s="57" t="s">
        <v>59</v>
      </c>
      <c r="B43" s="18">
        <v>-65181930</v>
      </c>
      <c r="C43" s="18">
        <v>0</v>
      </c>
      <c r="D43" s="58">
        <v>-85519000</v>
      </c>
      <c r="E43" s="59">
        <v>-85519000</v>
      </c>
      <c r="F43" s="59">
        <v>-2637304</v>
      </c>
      <c r="G43" s="59">
        <v>-5006057</v>
      </c>
      <c r="H43" s="59">
        <v>-3925107</v>
      </c>
      <c r="I43" s="59">
        <v>-11568468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-11568468</v>
      </c>
      <c r="W43" s="59">
        <v>693800</v>
      </c>
      <c r="X43" s="59">
        <v>-12262268</v>
      </c>
      <c r="Y43" s="60">
        <v>-1767.41</v>
      </c>
      <c r="Z43" s="61">
        <v>-85519000</v>
      </c>
    </row>
    <row r="44" spans="1:26" ht="13.5">
      <c r="A44" s="57" t="s">
        <v>60</v>
      </c>
      <c r="B44" s="18">
        <v>-583328</v>
      </c>
      <c r="C44" s="18">
        <v>0</v>
      </c>
      <c r="D44" s="58">
        <v>19539854</v>
      </c>
      <c r="E44" s="59">
        <v>19539854</v>
      </c>
      <c r="F44" s="59">
        <v>0</v>
      </c>
      <c r="G44" s="59">
        <v>-12425</v>
      </c>
      <c r="H44" s="59">
        <v>0</v>
      </c>
      <c r="I44" s="59">
        <v>-12425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-12425</v>
      </c>
      <c r="W44" s="59">
        <v>-1228533</v>
      </c>
      <c r="X44" s="59">
        <v>1216108</v>
      </c>
      <c r="Y44" s="60">
        <v>-98.99</v>
      </c>
      <c r="Z44" s="61">
        <v>19539854</v>
      </c>
    </row>
    <row r="45" spans="1:26" ht="13.5">
      <c r="A45" s="69" t="s">
        <v>61</v>
      </c>
      <c r="B45" s="21">
        <v>18170006</v>
      </c>
      <c r="C45" s="21">
        <v>0</v>
      </c>
      <c r="D45" s="98">
        <v>820856</v>
      </c>
      <c r="E45" s="99">
        <v>820856</v>
      </c>
      <c r="F45" s="99">
        <v>36359857</v>
      </c>
      <c r="G45" s="99">
        <v>39979528</v>
      </c>
      <c r="H45" s="99">
        <v>54410018</v>
      </c>
      <c r="I45" s="99">
        <v>54410018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54410018</v>
      </c>
      <c r="W45" s="99">
        <v>64683146</v>
      </c>
      <c r="X45" s="99">
        <v>-10273128</v>
      </c>
      <c r="Y45" s="100">
        <v>-15.88</v>
      </c>
      <c r="Z45" s="101">
        <v>820856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10751761</v>
      </c>
      <c r="C49" s="51">
        <v>0</v>
      </c>
      <c r="D49" s="128">
        <v>9696358</v>
      </c>
      <c r="E49" s="53">
        <v>1315022</v>
      </c>
      <c r="F49" s="53">
        <v>0</v>
      </c>
      <c r="G49" s="53">
        <v>0</v>
      </c>
      <c r="H49" s="53">
        <v>0</v>
      </c>
      <c r="I49" s="53">
        <v>1570908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32499760</v>
      </c>
      <c r="W49" s="53">
        <v>0</v>
      </c>
      <c r="X49" s="53">
        <v>0</v>
      </c>
      <c r="Y49" s="53">
        <v>0</v>
      </c>
      <c r="Z49" s="129">
        <v>55833809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375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375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97.88853256078369</v>
      </c>
      <c r="C58" s="5">
        <f>IF(C67=0,0,+(C76/C67)*100)</f>
        <v>0</v>
      </c>
      <c r="D58" s="6">
        <f aca="true" t="shared" si="6" ref="D58:Z58">IF(D67=0,0,+(D76/D67)*100)</f>
        <v>70.5708122308843</v>
      </c>
      <c r="E58" s="7">
        <f t="shared" si="6"/>
        <v>70.5708122308843</v>
      </c>
      <c r="F58" s="7">
        <f t="shared" si="6"/>
        <v>29.249891014039385</v>
      </c>
      <c r="G58" s="7">
        <f t="shared" si="6"/>
        <v>134.41325758521333</v>
      </c>
      <c r="H58" s="7">
        <f t="shared" si="6"/>
        <v>255.57445054083243</v>
      </c>
      <c r="I58" s="7">
        <f t="shared" si="6"/>
        <v>75.52228702363514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75.52228702363514</v>
      </c>
      <c r="W58" s="7">
        <f t="shared" si="6"/>
        <v>84.76416914030986</v>
      </c>
      <c r="X58" s="7">
        <f t="shared" si="6"/>
        <v>0</v>
      </c>
      <c r="Y58" s="7">
        <f t="shared" si="6"/>
        <v>0</v>
      </c>
      <c r="Z58" s="8">
        <f t="shared" si="6"/>
        <v>70.5708122308843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71.99999896364423</v>
      </c>
      <c r="E59" s="10">
        <f t="shared" si="7"/>
        <v>71.99999896364423</v>
      </c>
      <c r="F59" s="10">
        <f t="shared" si="7"/>
        <v>4.481145039122199</v>
      </c>
      <c r="G59" s="10">
        <f t="shared" si="7"/>
        <v>339.78461363507137</v>
      </c>
      <c r="H59" s="10">
        <f t="shared" si="7"/>
        <v>-58.46149169133903</v>
      </c>
      <c r="I59" s="10">
        <f t="shared" si="7"/>
        <v>39.254502794219796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39.254502794219796</v>
      </c>
      <c r="W59" s="10">
        <f t="shared" si="7"/>
        <v>86.40000639579583</v>
      </c>
      <c r="X59" s="10">
        <f t="shared" si="7"/>
        <v>0</v>
      </c>
      <c r="Y59" s="10">
        <f t="shared" si="7"/>
        <v>0</v>
      </c>
      <c r="Z59" s="11">
        <f t="shared" si="7"/>
        <v>71.99999896364423</v>
      </c>
    </row>
    <row r="60" spans="1:26" ht="13.5">
      <c r="A60" s="37" t="s">
        <v>32</v>
      </c>
      <c r="B60" s="12">
        <f t="shared" si="7"/>
        <v>97.49624843581913</v>
      </c>
      <c r="C60" s="12">
        <f t="shared" si="7"/>
        <v>0</v>
      </c>
      <c r="D60" s="3">
        <f t="shared" si="7"/>
        <v>69.9999876000435</v>
      </c>
      <c r="E60" s="13">
        <f t="shared" si="7"/>
        <v>69.9999876000435</v>
      </c>
      <c r="F60" s="13">
        <f t="shared" si="7"/>
        <v>98.14150596554406</v>
      </c>
      <c r="G60" s="13">
        <f t="shared" si="7"/>
        <v>103.80128730858893</v>
      </c>
      <c r="H60" s="13">
        <f t="shared" si="7"/>
        <v>108.3142855716044</v>
      </c>
      <c r="I60" s="13">
        <f t="shared" si="7"/>
        <v>103.57731706057322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103.57731706057322</v>
      </c>
      <c r="W60" s="13">
        <f t="shared" si="7"/>
        <v>83.99997882469017</v>
      </c>
      <c r="X60" s="13">
        <f t="shared" si="7"/>
        <v>0</v>
      </c>
      <c r="Y60" s="13">
        <f t="shared" si="7"/>
        <v>0</v>
      </c>
      <c r="Z60" s="14">
        <f t="shared" si="7"/>
        <v>69.9999876000435</v>
      </c>
    </row>
    <row r="61" spans="1:26" ht="13.5">
      <c r="A61" s="38" t="s">
        <v>115</v>
      </c>
      <c r="B61" s="12">
        <f t="shared" si="7"/>
        <v>96.41417462550343</v>
      </c>
      <c r="C61" s="12">
        <f t="shared" si="7"/>
        <v>0</v>
      </c>
      <c r="D61" s="3">
        <f t="shared" si="7"/>
        <v>69.99999382098402</v>
      </c>
      <c r="E61" s="13">
        <f t="shared" si="7"/>
        <v>69.99999382098402</v>
      </c>
      <c r="F61" s="13">
        <f t="shared" si="7"/>
        <v>85.01958207378715</v>
      </c>
      <c r="G61" s="13">
        <f t="shared" si="7"/>
        <v>94.8805039126381</v>
      </c>
      <c r="H61" s="13">
        <f t="shared" si="7"/>
        <v>99.50179238028699</v>
      </c>
      <c r="I61" s="13">
        <f t="shared" si="7"/>
        <v>93.15867558624781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93.15867558624781</v>
      </c>
      <c r="W61" s="13">
        <f t="shared" si="7"/>
        <v>83.99999011357443</v>
      </c>
      <c r="X61" s="13">
        <f t="shared" si="7"/>
        <v>0</v>
      </c>
      <c r="Y61" s="13">
        <f t="shared" si="7"/>
        <v>0</v>
      </c>
      <c r="Z61" s="14">
        <f t="shared" si="7"/>
        <v>69.99999382098402</v>
      </c>
    </row>
    <row r="62" spans="1:26" ht="13.5">
      <c r="A62" s="38" t="s">
        <v>116</v>
      </c>
      <c r="B62" s="12">
        <f t="shared" si="7"/>
        <v>100</v>
      </c>
      <c r="C62" s="12">
        <f t="shared" si="7"/>
        <v>0</v>
      </c>
      <c r="D62" s="3">
        <f t="shared" si="7"/>
        <v>70.00000054213216</v>
      </c>
      <c r="E62" s="13">
        <f t="shared" si="7"/>
        <v>70.00000054213216</v>
      </c>
      <c r="F62" s="13">
        <f t="shared" si="7"/>
        <v>128.20659768143358</v>
      </c>
      <c r="G62" s="13">
        <f t="shared" si="7"/>
        <v>82.31099602402013</v>
      </c>
      <c r="H62" s="13">
        <f t="shared" si="7"/>
        <v>83.60631560963266</v>
      </c>
      <c r="I62" s="13">
        <f t="shared" si="7"/>
        <v>94.20204318684775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94.20204318684775</v>
      </c>
      <c r="W62" s="13">
        <f t="shared" si="7"/>
        <v>83.99998959106323</v>
      </c>
      <c r="X62" s="13">
        <f t="shared" si="7"/>
        <v>0</v>
      </c>
      <c r="Y62" s="13">
        <f t="shared" si="7"/>
        <v>0</v>
      </c>
      <c r="Z62" s="14">
        <f t="shared" si="7"/>
        <v>70.00000054213216</v>
      </c>
    </row>
    <row r="63" spans="1:26" ht="13.5">
      <c r="A63" s="38" t="s">
        <v>117</v>
      </c>
      <c r="B63" s="12">
        <f t="shared" si="7"/>
        <v>100</v>
      </c>
      <c r="C63" s="12">
        <f t="shared" si="7"/>
        <v>0</v>
      </c>
      <c r="D63" s="3">
        <f t="shared" si="7"/>
        <v>69.99995789881402</v>
      </c>
      <c r="E63" s="13">
        <f t="shared" si="7"/>
        <v>69.99995789881402</v>
      </c>
      <c r="F63" s="13">
        <f t="shared" si="7"/>
        <v>70.13018968350686</v>
      </c>
      <c r="G63" s="13">
        <f t="shared" si="7"/>
        <v>84.89536606230048</v>
      </c>
      <c r="H63" s="13">
        <f t="shared" si="7"/>
        <v>82.29080852448348</v>
      </c>
      <c r="I63" s="13">
        <f t="shared" si="7"/>
        <v>79.08685891601876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79.08685891601876</v>
      </c>
      <c r="W63" s="13">
        <f t="shared" si="7"/>
        <v>83.99994947857681</v>
      </c>
      <c r="X63" s="13">
        <f t="shared" si="7"/>
        <v>0</v>
      </c>
      <c r="Y63" s="13">
        <f t="shared" si="7"/>
        <v>0</v>
      </c>
      <c r="Z63" s="14">
        <f t="shared" si="7"/>
        <v>69.99995789881402</v>
      </c>
    </row>
    <row r="64" spans="1:26" ht="13.5">
      <c r="A64" s="38" t="s">
        <v>118</v>
      </c>
      <c r="B64" s="12">
        <f t="shared" si="7"/>
        <v>100</v>
      </c>
      <c r="C64" s="12">
        <f t="shared" si="7"/>
        <v>0</v>
      </c>
      <c r="D64" s="3">
        <f t="shared" si="7"/>
        <v>69.99995253101251</v>
      </c>
      <c r="E64" s="13">
        <f t="shared" si="7"/>
        <v>69.99995253101251</v>
      </c>
      <c r="F64" s="13">
        <f t="shared" si="7"/>
        <v>62.95047773756516</v>
      </c>
      <c r="G64" s="13">
        <f t="shared" si="7"/>
        <v>66.70072417706265</v>
      </c>
      <c r="H64" s="13">
        <f t="shared" si="7"/>
        <v>79.15332061447266</v>
      </c>
      <c r="I64" s="13">
        <f t="shared" si="7"/>
        <v>69.59681747124291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69.59681747124291</v>
      </c>
      <c r="W64" s="13">
        <f t="shared" si="7"/>
        <v>83.99991536958807</v>
      </c>
      <c r="X64" s="13">
        <f t="shared" si="7"/>
        <v>0</v>
      </c>
      <c r="Y64" s="13">
        <f t="shared" si="7"/>
        <v>0</v>
      </c>
      <c r="Z64" s="14">
        <f t="shared" si="7"/>
        <v>69.99995253101251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100</v>
      </c>
      <c r="C66" s="15">
        <f t="shared" si="7"/>
        <v>0</v>
      </c>
      <c r="D66" s="4">
        <f t="shared" si="7"/>
        <v>86.97368421052632</v>
      </c>
      <c r="E66" s="16">
        <f t="shared" si="7"/>
        <v>86.97368421052632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120</v>
      </c>
      <c r="X66" s="16">
        <f t="shared" si="7"/>
        <v>0</v>
      </c>
      <c r="Y66" s="16">
        <f t="shared" si="7"/>
        <v>0</v>
      </c>
      <c r="Z66" s="17">
        <f t="shared" si="7"/>
        <v>86.97368421052632</v>
      </c>
    </row>
    <row r="67" spans="1:26" ht="13.5" hidden="1">
      <c r="A67" s="40" t="s">
        <v>121</v>
      </c>
      <c r="B67" s="23">
        <v>111861635</v>
      </c>
      <c r="C67" s="23"/>
      <c r="D67" s="24">
        <v>111453691</v>
      </c>
      <c r="E67" s="25">
        <v>111453691</v>
      </c>
      <c r="F67" s="25">
        <v>21640402</v>
      </c>
      <c r="G67" s="25">
        <v>6769981</v>
      </c>
      <c r="H67" s="25">
        <v>3347155</v>
      </c>
      <c r="I67" s="25">
        <v>31757538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31757538</v>
      </c>
      <c r="W67" s="25">
        <v>27863423</v>
      </c>
      <c r="X67" s="25"/>
      <c r="Y67" s="24"/>
      <c r="Z67" s="26">
        <v>111453691</v>
      </c>
    </row>
    <row r="68" spans="1:26" ht="13.5" hidden="1">
      <c r="A68" s="36" t="s">
        <v>31</v>
      </c>
      <c r="B68" s="18">
        <v>16889433</v>
      </c>
      <c r="C68" s="18"/>
      <c r="D68" s="19">
        <v>27017749</v>
      </c>
      <c r="E68" s="20">
        <v>27017749</v>
      </c>
      <c r="F68" s="20">
        <v>15918967</v>
      </c>
      <c r="G68" s="20">
        <v>879350</v>
      </c>
      <c r="H68" s="20">
        <v>-2960465</v>
      </c>
      <c r="I68" s="20">
        <v>13837852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13837852</v>
      </c>
      <c r="W68" s="20">
        <v>6754437</v>
      </c>
      <c r="X68" s="20"/>
      <c r="Y68" s="19"/>
      <c r="Z68" s="22">
        <v>27017749</v>
      </c>
    </row>
    <row r="69" spans="1:26" ht="13.5" hidden="1">
      <c r="A69" s="37" t="s">
        <v>32</v>
      </c>
      <c r="B69" s="18">
        <v>94335318</v>
      </c>
      <c r="C69" s="18"/>
      <c r="D69" s="19">
        <v>83871262</v>
      </c>
      <c r="E69" s="20">
        <v>83871262</v>
      </c>
      <c r="F69" s="20">
        <v>5649359</v>
      </c>
      <c r="G69" s="20">
        <v>5819739</v>
      </c>
      <c r="H69" s="20">
        <v>6207641</v>
      </c>
      <c r="I69" s="20">
        <v>17676739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17676739</v>
      </c>
      <c r="W69" s="20">
        <v>20967816</v>
      </c>
      <c r="X69" s="20"/>
      <c r="Y69" s="19"/>
      <c r="Z69" s="22">
        <v>83871262</v>
      </c>
    </row>
    <row r="70" spans="1:26" ht="13.5" hidden="1">
      <c r="A70" s="38" t="s">
        <v>115</v>
      </c>
      <c r="B70" s="18">
        <v>65868294</v>
      </c>
      <c r="C70" s="18"/>
      <c r="D70" s="19">
        <v>48551420</v>
      </c>
      <c r="E70" s="20">
        <v>48551420</v>
      </c>
      <c r="F70" s="20">
        <v>3612743</v>
      </c>
      <c r="G70" s="20">
        <v>3505052</v>
      </c>
      <c r="H70" s="20">
        <v>3684207</v>
      </c>
      <c r="I70" s="20">
        <v>10802002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10802002</v>
      </c>
      <c r="W70" s="20">
        <v>12137855</v>
      </c>
      <c r="X70" s="20"/>
      <c r="Y70" s="19"/>
      <c r="Z70" s="22">
        <v>48551420</v>
      </c>
    </row>
    <row r="71" spans="1:26" ht="13.5" hidden="1">
      <c r="A71" s="38" t="s">
        <v>116</v>
      </c>
      <c r="B71" s="18">
        <v>13787943</v>
      </c>
      <c r="C71" s="18"/>
      <c r="D71" s="19">
        <v>18445687</v>
      </c>
      <c r="E71" s="20">
        <v>18445687</v>
      </c>
      <c r="F71" s="20">
        <v>748566</v>
      </c>
      <c r="G71" s="20">
        <v>1034965</v>
      </c>
      <c r="H71" s="20">
        <v>1240862</v>
      </c>
      <c r="I71" s="20">
        <v>3024393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3024393</v>
      </c>
      <c r="W71" s="20">
        <v>4611422</v>
      </c>
      <c r="X71" s="20"/>
      <c r="Y71" s="19"/>
      <c r="Z71" s="22">
        <v>18445687</v>
      </c>
    </row>
    <row r="72" spans="1:26" ht="13.5" hidden="1">
      <c r="A72" s="38" t="s">
        <v>117</v>
      </c>
      <c r="B72" s="18">
        <v>8742658</v>
      </c>
      <c r="C72" s="18"/>
      <c r="D72" s="19">
        <v>9500920</v>
      </c>
      <c r="E72" s="20">
        <v>9500920</v>
      </c>
      <c r="F72" s="20">
        <v>772181</v>
      </c>
      <c r="G72" s="20">
        <v>766864</v>
      </c>
      <c r="H72" s="20">
        <v>768375</v>
      </c>
      <c r="I72" s="20">
        <v>2307420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2307420</v>
      </c>
      <c r="W72" s="20">
        <v>2375230</v>
      </c>
      <c r="X72" s="20"/>
      <c r="Y72" s="19"/>
      <c r="Z72" s="22">
        <v>9500920</v>
      </c>
    </row>
    <row r="73" spans="1:26" ht="13.5" hidden="1">
      <c r="A73" s="38" t="s">
        <v>118</v>
      </c>
      <c r="B73" s="18">
        <v>5936423</v>
      </c>
      <c r="C73" s="18"/>
      <c r="D73" s="19">
        <v>7373235</v>
      </c>
      <c r="E73" s="20">
        <v>7373235</v>
      </c>
      <c r="F73" s="20">
        <v>515869</v>
      </c>
      <c r="G73" s="20">
        <v>512858</v>
      </c>
      <c r="H73" s="20">
        <v>514197</v>
      </c>
      <c r="I73" s="20">
        <v>1542924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1542924</v>
      </c>
      <c r="W73" s="20">
        <v>1843309</v>
      </c>
      <c r="X73" s="20"/>
      <c r="Y73" s="19"/>
      <c r="Z73" s="22">
        <v>7373235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>
        <v>636884</v>
      </c>
      <c r="C75" s="27"/>
      <c r="D75" s="28">
        <v>564680</v>
      </c>
      <c r="E75" s="29">
        <v>564680</v>
      </c>
      <c r="F75" s="29">
        <v>72076</v>
      </c>
      <c r="G75" s="29">
        <v>70892</v>
      </c>
      <c r="H75" s="29">
        <v>99979</v>
      </c>
      <c r="I75" s="29">
        <v>242947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242947</v>
      </c>
      <c r="W75" s="29">
        <v>141170</v>
      </c>
      <c r="X75" s="29"/>
      <c r="Y75" s="28"/>
      <c r="Z75" s="30">
        <v>564680</v>
      </c>
    </row>
    <row r="76" spans="1:26" ht="13.5" hidden="1">
      <c r="A76" s="41" t="s">
        <v>122</v>
      </c>
      <c r="B76" s="31">
        <v>109499713</v>
      </c>
      <c r="C76" s="31"/>
      <c r="D76" s="32">
        <v>78653775</v>
      </c>
      <c r="E76" s="33">
        <v>78653775</v>
      </c>
      <c r="F76" s="33">
        <v>6329794</v>
      </c>
      <c r="G76" s="33">
        <v>9099752</v>
      </c>
      <c r="H76" s="33">
        <v>8554473</v>
      </c>
      <c r="I76" s="33">
        <v>23984019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23984019</v>
      </c>
      <c r="W76" s="33">
        <v>23618199</v>
      </c>
      <c r="X76" s="33"/>
      <c r="Y76" s="32"/>
      <c r="Z76" s="34">
        <v>78653775</v>
      </c>
    </row>
    <row r="77" spans="1:26" ht="13.5" hidden="1">
      <c r="A77" s="36" t="s">
        <v>31</v>
      </c>
      <c r="B77" s="18">
        <v>16889433</v>
      </c>
      <c r="C77" s="18"/>
      <c r="D77" s="19">
        <v>19452779</v>
      </c>
      <c r="E77" s="20">
        <v>19452779</v>
      </c>
      <c r="F77" s="20">
        <v>713352</v>
      </c>
      <c r="G77" s="20">
        <v>2987896</v>
      </c>
      <c r="H77" s="20">
        <v>1730732</v>
      </c>
      <c r="I77" s="20">
        <v>5431980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5431980</v>
      </c>
      <c r="W77" s="20">
        <v>5835834</v>
      </c>
      <c r="X77" s="20"/>
      <c r="Y77" s="19"/>
      <c r="Z77" s="22">
        <v>19452779</v>
      </c>
    </row>
    <row r="78" spans="1:26" ht="13.5" hidden="1">
      <c r="A78" s="37" t="s">
        <v>32</v>
      </c>
      <c r="B78" s="18">
        <v>91973396</v>
      </c>
      <c r="C78" s="18"/>
      <c r="D78" s="19">
        <v>58709873</v>
      </c>
      <c r="E78" s="20">
        <v>58709873</v>
      </c>
      <c r="F78" s="20">
        <v>5544366</v>
      </c>
      <c r="G78" s="20">
        <v>6040964</v>
      </c>
      <c r="H78" s="20">
        <v>6723762</v>
      </c>
      <c r="I78" s="20">
        <v>18309092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18309092</v>
      </c>
      <c r="W78" s="20">
        <v>17612961</v>
      </c>
      <c r="X78" s="20"/>
      <c r="Y78" s="19"/>
      <c r="Z78" s="22">
        <v>58709873</v>
      </c>
    </row>
    <row r="79" spans="1:26" ht="13.5" hidden="1">
      <c r="A79" s="38" t="s">
        <v>115</v>
      </c>
      <c r="B79" s="18">
        <v>63506372</v>
      </c>
      <c r="C79" s="18"/>
      <c r="D79" s="19">
        <v>33985991</v>
      </c>
      <c r="E79" s="20">
        <v>33985991</v>
      </c>
      <c r="F79" s="20">
        <v>3071539</v>
      </c>
      <c r="G79" s="20">
        <v>3325611</v>
      </c>
      <c r="H79" s="20">
        <v>3665852</v>
      </c>
      <c r="I79" s="20">
        <v>10063002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10063002</v>
      </c>
      <c r="W79" s="20">
        <v>10195797</v>
      </c>
      <c r="X79" s="20"/>
      <c r="Y79" s="19"/>
      <c r="Z79" s="22">
        <v>33985991</v>
      </c>
    </row>
    <row r="80" spans="1:26" ht="13.5" hidden="1">
      <c r="A80" s="38" t="s">
        <v>116</v>
      </c>
      <c r="B80" s="18">
        <v>13787943</v>
      </c>
      <c r="C80" s="18"/>
      <c r="D80" s="19">
        <v>12911981</v>
      </c>
      <c r="E80" s="20">
        <v>12911981</v>
      </c>
      <c r="F80" s="20">
        <v>959711</v>
      </c>
      <c r="G80" s="20">
        <v>851890</v>
      </c>
      <c r="H80" s="20">
        <v>1037439</v>
      </c>
      <c r="I80" s="20">
        <v>2849040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2849040</v>
      </c>
      <c r="W80" s="20">
        <v>3873594</v>
      </c>
      <c r="X80" s="20"/>
      <c r="Y80" s="19"/>
      <c r="Z80" s="22">
        <v>12911981</v>
      </c>
    </row>
    <row r="81" spans="1:26" ht="13.5" hidden="1">
      <c r="A81" s="38" t="s">
        <v>117</v>
      </c>
      <c r="B81" s="18">
        <v>8742658</v>
      </c>
      <c r="C81" s="18"/>
      <c r="D81" s="19">
        <v>6650640</v>
      </c>
      <c r="E81" s="20">
        <v>6650640</v>
      </c>
      <c r="F81" s="20">
        <v>541532</v>
      </c>
      <c r="G81" s="20">
        <v>651032</v>
      </c>
      <c r="H81" s="20">
        <v>632302</v>
      </c>
      <c r="I81" s="20">
        <v>1824866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1824866</v>
      </c>
      <c r="W81" s="20">
        <v>1995192</v>
      </c>
      <c r="X81" s="20"/>
      <c r="Y81" s="19"/>
      <c r="Z81" s="22">
        <v>6650640</v>
      </c>
    </row>
    <row r="82" spans="1:26" ht="13.5" hidden="1">
      <c r="A82" s="38" t="s">
        <v>118</v>
      </c>
      <c r="B82" s="18">
        <v>5936423</v>
      </c>
      <c r="C82" s="18"/>
      <c r="D82" s="19">
        <v>5161261</v>
      </c>
      <c r="E82" s="20">
        <v>5161261</v>
      </c>
      <c r="F82" s="20">
        <v>324742</v>
      </c>
      <c r="G82" s="20">
        <v>342080</v>
      </c>
      <c r="H82" s="20">
        <v>407004</v>
      </c>
      <c r="I82" s="20">
        <v>1073826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1073826</v>
      </c>
      <c r="W82" s="20">
        <v>1548378</v>
      </c>
      <c r="X82" s="20"/>
      <c r="Y82" s="19"/>
      <c r="Z82" s="22">
        <v>5161261</v>
      </c>
    </row>
    <row r="83" spans="1:26" ht="13.5" hidden="1">
      <c r="A83" s="38" t="s">
        <v>119</v>
      </c>
      <c r="B83" s="18"/>
      <c r="C83" s="18"/>
      <c r="D83" s="19"/>
      <c r="E83" s="20"/>
      <c r="F83" s="20">
        <v>646842</v>
      </c>
      <c r="G83" s="20">
        <v>870351</v>
      </c>
      <c r="H83" s="20">
        <v>981165</v>
      </c>
      <c r="I83" s="20">
        <v>2498358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2498358</v>
      </c>
      <c r="W83" s="20"/>
      <c r="X83" s="20"/>
      <c r="Y83" s="19"/>
      <c r="Z83" s="22"/>
    </row>
    <row r="84" spans="1:26" ht="13.5" hidden="1">
      <c r="A84" s="39" t="s">
        <v>120</v>
      </c>
      <c r="B84" s="27">
        <v>636884</v>
      </c>
      <c r="C84" s="27"/>
      <c r="D84" s="28">
        <v>491123</v>
      </c>
      <c r="E84" s="29">
        <v>491123</v>
      </c>
      <c r="F84" s="29">
        <v>72076</v>
      </c>
      <c r="G84" s="29">
        <v>70892</v>
      </c>
      <c r="H84" s="29">
        <v>99979</v>
      </c>
      <c r="I84" s="29">
        <v>242947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242947</v>
      </c>
      <c r="W84" s="29">
        <v>169404</v>
      </c>
      <c r="X84" s="29"/>
      <c r="Y84" s="28"/>
      <c r="Z84" s="30">
        <v>491123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4500000</v>
      </c>
      <c r="E5" s="59">
        <v>4500000</v>
      </c>
      <c r="F5" s="59">
        <v>450552</v>
      </c>
      <c r="G5" s="59">
        <v>455349</v>
      </c>
      <c r="H5" s="59">
        <v>454669</v>
      </c>
      <c r="I5" s="59">
        <v>1360570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1360570</v>
      </c>
      <c r="W5" s="59">
        <v>1125000</v>
      </c>
      <c r="X5" s="59">
        <v>235570</v>
      </c>
      <c r="Y5" s="60">
        <v>20.94</v>
      </c>
      <c r="Z5" s="61">
        <v>4500000</v>
      </c>
    </row>
    <row r="6" spans="1:26" ht="13.5">
      <c r="A6" s="57" t="s">
        <v>32</v>
      </c>
      <c r="B6" s="18">
        <v>0</v>
      </c>
      <c r="C6" s="18">
        <v>0</v>
      </c>
      <c r="D6" s="58">
        <v>39962000</v>
      </c>
      <c r="E6" s="59">
        <v>39962000</v>
      </c>
      <c r="F6" s="59">
        <v>4281273</v>
      </c>
      <c r="G6" s="59">
        <v>4468021</v>
      </c>
      <c r="H6" s="59">
        <v>3309342</v>
      </c>
      <c r="I6" s="59">
        <v>12058636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12058636</v>
      </c>
      <c r="W6" s="59">
        <v>9990500</v>
      </c>
      <c r="X6" s="59">
        <v>2068136</v>
      </c>
      <c r="Y6" s="60">
        <v>20.7</v>
      </c>
      <c r="Z6" s="61">
        <v>39962000</v>
      </c>
    </row>
    <row r="7" spans="1:26" ht="13.5">
      <c r="A7" s="57" t="s">
        <v>33</v>
      </c>
      <c r="B7" s="18">
        <v>0</v>
      </c>
      <c r="C7" s="18">
        <v>0</v>
      </c>
      <c r="D7" s="58">
        <v>220000</v>
      </c>
      <c r="E7" s="59">
        <v>220000</v>
      </c>
      <c r="F7" s="59">
        <v>343</v>
      </c>
      <c r="G7" s="59">
        <v>11277</v>
      </c>
      <c r="H7" s="59">
        <v>9359</v>
      </c>
      <c r="I7" s="59">
        <v>20979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20979</v>
      </c>
      <c r="W7" s="59">
        <v>55000</v>
      </c>
      <c r="X7" s="59">
        <v>-34021</v>
      </c>
      <c r="Y7" s="60">
        <v>-61.86</v>
      </c>
      <c r="Z7" s="61">
        <v>220000</v>
      </c>
    </row>
    <row r="8" spans="1:26" ht="13.5">
      <c r="A8" s="57" t="s">
        <v>34</v>
      </c>
      <c r="B8" s="18">
        <v>0</v>
      </c>
      <c r="C8" s="18">
        <v>0</v>
      </c>
      <c r="D8" s="58">
        <v>51395000</v>
      </c>
      <c r="E8" s="59">
        <v>51395000</v>
      </c>
      <c r="F8" s="59">
        <v>20060989</v>
      </c>
      <c r="G8" s="59">
        <v>22548</v>
      </c>
      <c r="H8" s="59">
        <v>0</v>
      </c>
      <c r="I8" s="59">
        <v>20083537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20083537</v>
      </c>
      <c r="W8" s="59">
        <v>12848750</v>
      </c>
      <c r="X8" s="59">
        <v>7234787</v>
      </c>
      <c r="Y8" s="60">
        <v>56.31</v>
      </c>
      <c r="Z8" s="61">
        <v>51395000</v>
      </c>
    </row>
    <row r="9" spans="1:26" ht="13.5">
      <c r="A9" s="57" t="s">
        <v>35</v>
      </c>
      <c r="B9" s="18">
        <v>0</v>
      </c>
      <c r="C9" s="18">
        <v>0</v>
      </c>
      <c r="D9" s="58">
        <v>11524000</v>
      </c>
      <c r="E9" s="59">
        <v>11524000</v>
      </c>
      <c r="F9" s="59">
        <v>1218186</v>
      </c>
      <c r="G9" s="59">
        <v>1267759</v>
      </c>
      <c r="H9" s="59">
        <v>1227186</v>
      </c>
      <c r="I9" s="59">
        <v>3713131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3713131</v>
      </c>
      <c r="W9" s="59">
        <v>2881000</v>
      </c>
      <c r="X9" s="59">
        <v>832131</v>
      </c>
      <c r="Y9" s="60">
        <v>28.88</v>
      </c>
      <c r="Z9" s="61">
        <v>11524000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107601000</v>
      </c>
      <c r="E10" s="65">
        <f t="shared" si="0"/>
        <v>107601000</v>
      </c>
      <c r="F10" s="65">
        <f t="shared" si="0"/>
        <v>26011343</v>
      </c>
      <c r="G10" s="65">
        <f t="shared" si="0"/>
        <v>6224954</v>
      </c>
      <c r="H10" s="65">
        <f t="shared" si="0"/>
        <v>5000556</v>
      </c>
      <c r="I10" s="65">
        <f t="shared" si="0"/>
        <v>37236853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37236853</v>
      </c>
      <c r="W10" s="65">
        <f t="shared" si="0"/>
        <v>26900250</v>
      </c>
      <c r="X10" s="65">
        <f t="shared" si="0"/>
        <v>10336603</v>
      </c>
      <c r="Y10" s="66">
        <f>+IF(W10&lt;&gt;0,(X10/W10)*100,0)</f>
        <v>38.425676341297944</v>
      </c>
      <c r="Z10" s="67">
        <f t="shared" si="0"/>
        <v>107601000</v>
      </c>
    </row>
    <row r="11" spans="1:26" ht="13.5">
      <c r="A11" s="57" t="s">
        <v>36</v>
      </c>
      <c r="B11" s="18">
        <v>0</v>
      </c>
      <c r="C11" s="18">
        <v>0</v>
      </c>
      <c r="D11" s="58">
        <v>31791000</v>
      </c>
      <c r="E11" s="59">
        <v>31791000</v>
      </c>
      <c r="F11" s="59">
        <v>2741533</v>
      </c>
      <c r="G11" s="59">
        <v>2535204</v>
      </c>
      <c r="H11" s="59">
        <v>2737346</v>
      </c>
      <c r="I11" s="59">
        <v>8014083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8014083</v>
      </c>
      <c r="W11" s="59">
        <v>7947750</v>
      </c>
      <c r="X11" s="59">
        <v>66333</v>
      </c>
      <c r="Y11" s="60">
        <v>0.83</v>
      </c>
      <c r="Z11" s="61">
        <v>31791000</v>
      </c>
    </row>
    <row r="12" spans="1:26" ht="13.5">
      <c r="A12" s="57" t="s">
        <v>37</v>
      </c>
      <c r="B12" s="18">
        <v>0</v>
      </c>
      <c r="C12" s="18">
        <v>0</v>
      </c>
      <c r="D12" s="58">
        <v>3800000</v>
      </c>
      <c r="E12" s="59">
        <v>3800000</v>
      </c>
      <c r="F12" s="59">
        <v>228299</v>
      </c>
      <c r="G12" s="59">
        <v>228299</v>
      </c>
      <c r="H12" s="59">
        <v>228299</v>
      </c>
      <c r="I12" s="59">
        <v>684897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684897</v>
      </c>
      <c r="W12" s="59">
        <v>950000</v>
      </c>
      <c r="X12" s="59">
        <v>-265103</v>
      </c>
      <c r="Y12" s="60">
        <v>-27.91</v>
      </c>
      <c r="Z12" s="61">
        <v>3800000</v>
      </c>
    </row>
    <row r="13" spans="1:26" ht="13.5">
      <c r="A13" s="57" t="s">
        <v>108</v>
      </c>
      <c r="B13" s="18">
        <v>0</v>
      </c>
      <c r="C13" s="18">
        <v>0</v>
      </c>
      <c r="D13" s="58">
        <v>450000</v>
      </c>
      <c r="E13" s="59">
        <v>450000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112500</v>
      </c>
      <c r="X13" s="59">
        <v>-112500</v>
      </c>
      <c r="Y13" s="60">
        <v>-100</v>
      </c>
      <c r="Z13" s="61">
        <v>450000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14754</v>
      </c>
      <c r="H14" s="59">
        <v>0</v>
      </c>
      <c r="I14" s="59">
        <v>14754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14754</v>
      </c>
      <c r="W14" s="59">
        <v>0</v>
      </c>
      <c r="X14" s="59">
        <v>14754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33000000</v>
      </c>
      <c r="E15" s="59">
        <v>33000000</v>
      </c>
      <c r="F15" s="59">
        <v>3102329</v>
      </c>
      <c r="G15" s="59">
        <v>3031556</v>
      </c>
      <c r="H15" s="59">
        <v>666140</v>
      </c>
      <c r="I15" s="59">
        <v>6800025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6800025</v>
      </c>
      <c r="W15" s="59">
        <v>8250000</v>
      </c>
      <c r="X15" s="59">
        <v>-1449975</v>
      </c>
      <c r="Y15" s="60">
        <v>-17.58</v>
      </c>
      <c r="Z15" s="61">
        <v>33000000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25163</v>
      </c>
      <c r="G16" s="59">
        <v>95438</v>
      </c>
      <c r="H16" s="59">
        <v>118825</v>
      </c>
      <c r="I16" s="59">
        <v>239426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239426</v>
      </c>
      <c r="W16" s="59">
        <v>0</v>
      </c>
      <c r="X16" s="59">
        <v>239426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38554000</v>
      </c>
      <c r="E17" s="59">
        <v>38554000</v>
      </c>
      <c r="F17" s="59">
        <v>1321056</v>
      </c>
      <c r="G17" s="59">
        <v>1756220</v>
      </c>
      <c r="H17" s="59">
        <v>582752</v>
      </c>
      <c r="I17" s="59">
        <v>3660028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3660028</v>
      </c>
      <c r="W17" s="59">
        <v>9638500</v>
      </c>
      <c r="X17" s="59">
        <v>-5978472</v>
      </c>
      <c r="Y17" s="60">
        <v>-62.03</v>
      </c>
      <c r="Z17" s="61">
        <v>38554000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107595000</v>
      </c>
      <c r="E18" s="72">
        <f t="shared" si="1"/>
        <v>107595000</v>
      </c>
      <c r="F18" s="72">
        <f t="shared" si="1"/>
        <v>7418380</v>
      </c>
      <c r="G18" s="72">
        <f t="shared" si="1"/>
        <v>7661471</v>
      </c>
      <c r="H18" s="72">
        <f t="shared" si="1"/>
        <v>4333362</v>
      </c>
      <c r="I18" s="72">
        <f t="shared" si="1"/>
        <v>19413213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19413213</v>
      </c>
      <c r="W18" s="72">
        <f t="shared" si="1"/>
        <v>26898750</v>
      </c>
      <c r="X18" s="72">
        <f t="shared" si="1"/>
        <v>-7485537</v>
      </c>
      <c r="Y18" s="66">
        <f>+IF(W18&lt;&gt;0,(X18/W18)*100,0)</f>
        <v>-27.82856824201868</v>
      </c>
      <c r="Z18" s="73">
        <f t="shared" si="1"/>
        <v>107595000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6000</v>
      </c>
      <c r="E19" s="76">
        <f t="shared" si="2"/>
        <v>6000</v>
      </c>
      <c r="F19" s="76">
        <f t="shared" si="2"/>
        <v>18592963</v>
      </c>
      <c r="G19" s="76">
        <f t="shared" si="2"/>
        <v>-1436517</v>
      </c>
      <c r="H19" s="76">
        <f t="shared" si="2"/>
        <v>667194</v>
      </c>
      <c r="I19" s="76">
        <f t="shared" si="2"/>
        <v>17823640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17823640</v>
      </c>
      <c r="W19" s="76">
        <f>IF(E10=E18,0,W10-W18)</f>
        <v>1500</v>
      </c>
      <c r="X19" s="76">
        <f t="shared" si="2"/>
        <v>17822140</v>
      </c>
      <c r="Y19" s="77">
        <f>+IF(W19&lt;&gt;0,(X19/W19)*100,0)</f>
        <v>1188142.6666666665</v>
      </c>
      <c r="Z19" s="78">
        <f t="shared" si="2"/>
        <v>6000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4996000</v>
      </c>
      <c r="G20" s="59">
        <v>0</v>
      </c>
      <c r="H20" s="59">
        <v>0</v>
      </c>
      <c r="I20" s="59">
        <v>4996000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4996000</v>
      </c>
      <c r="W20" s="59">
        <v>0</v>
      </c>
      <c r="X20" s="59">
        <v>4996000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6000</v>
      </c>
      <c r="E22" s="87">
        <f t="shared" si="3"/>
        <v>6000</v>
      </c>
      <c r="F22" s="87">
        <f t="shared" si="3"/>
        <v>23588963</v>
      </c>
      <c r="G22" s="87">
        <f t="shared" si="3"/>
        <v>-1436517</v>
      </c>
      <c r="H22" s="87">
        <f t="shared" si="3"/>
        <v>667194</v>
      </c>
      <c r="I22" s="87">
        <f t="shared" si="3"/>
        <v>22819640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22819640</v>
      </c>
      <c r="W22" s="87">
        <f t="shared" si="3"/>
        <v>1500</v>
      </c>
      <c r="X22" s="87">
        <f t="shared" si="3"/>
        <v>22818140</v>
      </c>
      <c r="Y22" s="88">
        <f>+IF(W22&lt;&gt;0,(X22/W22)*100,0)</f>
        <v>1521209.3333333335</v>
      </c>
      <c r="Z22" s="89">
        <f t="shared" si="3"/>
        <v>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6000</v>
      </c>
      <c r="E24" s="76">
        <f t="shared" si="4"/>
        <v>6000</v>
      </c>
      <c r="F24" s="76">
        <f t="shared" si="4"/>
        <v>23588963</v>
      </c>
      <c r="G24" s="76">
        <f t="shared" si="4"/>
        <v>-1436517</v>
      </c>
      <c r="H24" s="76">
        <f t="shared" si="4"/>
        <v>667194</v>
      </c>
      <c r="I24" s="76">
        <f t="shared" si="4"/>
        <v>22819640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22819640</v>
      </c>
      <c r="W24" s="76">
        <f t="shared" si="4"/>
        <v>1500</v>
      </c>
      <c r="X24" s="76">
        <f t="shared" si="4"/>
        <v>22818140</v>
      </c>
      <c r="Y24" s="77">
        <f>+IF(W24&lt;&gt;0,(X24/W24)*100,0)</f>
        <v>1521209.3333333335</v>
      </c>
      <c r="Z24" s="78">
        <f t="shared" si="4"/>
        <v>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</v>
      </c>
      <c r="E27" s="99">
        <v>1</v>
      </c>
      <c r="F27" s="99">
        <v>427374</v>
      </c>
      <c r="G27" s="99">
        <v>2013886</v>
      </c>
      <c r="H27" s="99">
        <v>279597</v>
      </c>
      <c r="I27" s="99">
        <v>2720857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2720857</v>
      </c>
      <c r="W27" s="99">
        <v>0</v>
      </c>
      <c r="X27" s="99">
        <v>2720857</v>
      </c>
      <c r="Y27" s="100">
        <v>0</v>
      </c>
      <c r="Z27" s="101">
        <v>1</v>
      </c>
    </row>
    <row r="28" spans="1:26" ht="13.5">
      <c r="A28" s="102" t="s">
        <v>44</v>
      </c>
      <c r="B28" s="18">
        <v>0</v>
      </c>
      <c r="C28" s="18">
        <v>0</v>
      </c>
      <c r="D28" s="58">
        <v>1</v>
      </c>
      <c r="E28" s="59">
        <v>1</v>
      </c>
      <c r="F28" s="59">
        <v>427374</v>
      </c>
      <c r="G28" s="59">
        <v>2013886</v>
      </c>
      <c r="H28" s="59">
        <v>279597</v>
      </c>
      <c r="I28" s="59">
        <v>2720857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2720857</v>
      </c>
      <c r="W28" s="59">
        <v>0</v>
      </c>
      <c r="X28" s="59">
        <v>2720857</v>
      </c>
      <c r="Y28" s="60">
        <v>0</v>
      </c>
      <c r="Z28" s="61">
        <v>1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</v>
      </c>
      <c r="E32" s="99">
        <f t="shared" si="5"/>
        <v>1</v>
      </c>
      <c r="F32" s="99">
        <f t="shared" si="5"/>
        <v>427374</v>
      </c>
      <c r="G32" s="99">
        <f t="shared" si="5"/>
        <v>2013886</v>
      </c>
      <c r="H32" s="99">
        <f t="shared" si="5"/>
        <v>279597</v>
      </c>
      <c r="I32" s="99">
        <f t="shared" si="5"/>
        <v>2720857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2720857</v>
      </c>
      <c r="W32" s="99">
        <f t="shared" si="5"/>
        <v>0</v>
      </c>
      <c r="X32" s="99">
        <f t="shared" si="5"/>
        <v>2720857</v>
      </c>
      <c r="Y32" s="100">
        <f>+IF(W32&lt;&gt;0,(X32/W32)*100,0)</f>
        <v>0</v>
      </c>
      <c r="Z32" s="101">
        <f t="shared" si="5"/>
        <v>1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0</v>
      </c>
      <c r="E35" s="59">
        <v>0</v>
      </c>
      <c r="F35" s="59">
        <v>134886300</v>
      </c>
      <c r="G35" s="59">
        <v>134886300</v>
      </c>
      <c r="H35" s="59">
        <v>134886300</v>
      </c>
      <c r="I35" s="59">
        <v>134886300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134886300</v>
      </c>
      <c r="W35" s="59">
        <v>0</v>
      </c>
      <c r="X35" s="59">
        <v>134886300</v>
      </c>
      <c r="Y35" s="60">
        <v>0</v>
      </c>
      <c r="Z35" s="61">
        <v>0</v>
      </c>
    </row>
    <row r="36" spans="1:26" ht="13.5">
      <c r="A36" s="57" t="s">
        <v>53</v>
      </c>
      <c r="B36" s="18">
        <v>0</v>
      </c>
      <c r="C36" s="18">
        <v>0</v>
      </c>
      <c r="D36" s="58">
        <v>1</v>
      </c>
      <c r="E36" s="59">
        <v>1</v>
      </c>
      <c r="F36" s="59">
        <v>521845017</v>
      </c>
      <c r="G36" s="59">
        <v>521845017</v>
      </c>
      <c r="H36" s="59">
        <v>521845017</v>
      </c>
      <c r="I36" s="59">
        <v>521845017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521845017</v>
      </c>
      <c r="W36" s="59">
        <v>0</v>
      </c>
      <c r="X36" s="59">
        <v>521845017</v>
      </c>
      <c r="Y36" s="60">
        <v>0</v>
      </c>
      <c r="Z36" s="61">
        <v>1</v>
      </c>
    </row>
    <row r="37" spans="1:26" ht="13.5">
      <c r="A37" s="57" t="s">
        <v>54</v>
      </c>
      <c r="B37" s="18">
        <v>0</v>
      </c>
      <c r="C37" s="18">
        <v>0</v>
      </c>
      <c r="D37" s="58">
        <v>0</v>
      </c>
      <c r="E37" s="59">
        <v>0</v>
      </c>
      <c r="F37" s="59">
        <v>62108285</v>
      </c>
      <c r="G37" s="59">
        <v>62108285</v>
      </c>
      <c r="H37" s="59">
        <v>62108285</v>
      </c>
      <c r="I37" s="59">
        <v>62108285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62108285</v>
      </c>
      <c r="W37" s="59">
        <v>0</v>
      </c>
      <c r="X37" s="59">
        <v>62108285</v>
      </c>
      <c r="Y37" s="60">
        <v>0</v>
      </c>
      <c r="Z37" s="61">
        <v>0</v>
      </c>
    </row>
    <row r="38" spans="1:26" ht="13.5">
      <c r="A38" s="57" t="s">
        <v>55</v>
      </c>
      <c r="B38" s="18">
        <v>0</v>
      </c>
      <c r="C38" s="18">
        <v>0</v>
      </c>
      <c r="D38" s="58">
        <v>0</v>
      </c>
      <c r="E38" s="59">
        <v>0</v>
      </c>
      <c r="F38" s="59">
        <v>1740396</v>
      </c>
      <c r="G38" s="59">
        <v>1740396</v>
      </c>
      <c r="H38" s="59">
        <v>1740396</v>
      </c>
      <c r="I38" s="59">
        <v>1740396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1740396</v>
      </c>
      <c r="W38" s="59">
        <v>0</v>
      </c>
      <c r="X38" s="59">
        <v>1740396</v>
      </c>
      <c r="Y38" s="60">
        <v>0</v>
      </c>
      <c r="Z38" s="61">
        <v>0</v>
      </c>
    </row>
    <row r="39" spans="1:26" ht="13.5">
      <c r="A39" s="57" t="s">
        <v>56</v>
      </c>
      <c r="B39" s="18">
        <v>0</v>
      </c>
      <c r="C39" s="18">
        <v>0</v>
      </c>
      <c r="D39" s="58">
        <v>1</v>
      </c>
      <c r="E39" s="59">
        <v>1</v>
      </c>
      <c r="F39" s="59">
        <v>592882636</v>
      </c>
      <c r="G39" s="59">
        <v>592882636</v>
      </c>
      <c r="H39" s="59">
        <v>592882636</v>
      </c>
      <c r="I39" s="59">
        <v>592882636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592882636</v>
      </c>
      <c r="W39" s="59">
        <v>0</v>
      </c>
      <c r="X39" s="59">
        <v>592882636</v>
      </c>
      <c r="Y39" s="60">
        <v>0</v>
      </c>
      <c r="Z39" s="61">
        <v>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0</v>
      </c>
      <c r="E42" s="59">
        <v>0</v>
      </c>
      <c r="F42" s="59">
        <v>23588963</v>
      </c>
      <c r="G42" s="59">
        <v>-1367925</v>
      </c>
      <c r="H42" s="59">
        <v>667194</v>
      </c>
      <c r="I42" s="59">
        <v>22888232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22888232</v>
      </c>
      <c r="W42" s="59">
        <v>0</v>
      </c>
      <c r="X42" s="59">
        <v>22888232</v>
      </c>
      <c r="Y42" s="60">
        <v>0</v>
      </c>
      <c r="Z42" s="61">
        <v>0</v>
      </c>
    </row>
    <row r="43" spans="1:26" ht="13.5">
      <c r="A43" s="57" t="s">
        <v>59</v>
      </c>
      <c r="B43" s="18">
        <v>0</v>
      </c>
      <c r="C43" s="18">
        <v>0</v>
      </c>
      <c r="D43" s="58">
        <v>0</v>
      </c>
      <c r="E43" s="59">
        <v>0</v>
      </c>
      <c r="F43" s="59">
        <v>-427374</v>
      </c>
      <c r="G43" s="59">
        <v>-2013886</v>
      </c>
      <c r="H43" s="59">
        <v>-279597</v>
      </c>
      <c r="I43" s="59">
        <v>-2720857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-2720857</v>
      </c>
      <c r="W43" s="59">
        <v>0</v>
      </c>
      <c r="X43" s="59">
        <v>-2720857</v>
      </c>
      <c r="Y43" s="60">
        <v>0</v>
      </c>
      <c r="Z43" s="61">
        <v>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0</v>
      </c>
      <c r="E45" s="99">
        <v>0</v>
      </c>
      <c r="F45" s="99">
        <v>23161589</v>
      </c>
      <c r="G45" s="99">
        <v>19779778</v>
      </c>
      <c r="H45" s="99">
        <v>20167375</v>
      </c>
      <c r="I45" s="99">
        <v>20167375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20167375</v>
      </c>
      <c r="W45" s="99">
        <v>0</v>
      </c>
      <c r="X45" s="99">
        <v>20167375</v>
      </c>
      <c r="Y45" s="100">
        <v>0</v>
      </c>
      <c r="Z45" s="101">
        <v>0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3618177</v>
      </c>
      <c r="C49" s="51">
        <v>0</v>
      </c>
      <c r="D49" s="128">
        <v>4882188</v>
      </c>
      <c r="E49" s="53">
        <v>3548186</v>
      </c>
      <c r="F49" s="53">
        <v>0</v>
      </c>
      <c r="G49" s="53">
        <v>0</v>
      </c>
      <c r="H49" s="53">
        <v>0</v>
      </c>
      <c r="I49" s="53">
        <v>3029046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3211141</v>
      </c>
      <c r="W49" s="53">
        <v>127020202</v>
      </c>
      <c r="X49" s="53">
        <v>0</v>
      </c>
      <c r="Y49" s="53">
        <v>0</v>
      </c>
      <c r="Z49" s="129">
        <v>145308940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280936</v>
      </c>
      <c r="C51" s="51">
        <v>0</v>
      </c>
      <c r="D51" s="128">
        <v>254563</v>
      </c>
      <c r="E51" s="53">
        <v>0</v>
      </c>
      <c r="F51" s="53">
        <v>0</v>
      </c>
      <c r="G51" s="53">
        <v>0</v>
      </c>
      <c r="H51" s="53">
        <v>0</v>
      </c>
      <c r="I51" s="53">
        <v>9349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24551</v>
      </c>
      <c r="W51" s="53">
        <v>78570</v>
      </c>
      <c r="X51" s="53">
        <v>108</v>
      </c>
      <c r="Y51" s="53">
        <v>0</v>
      </c>
      <c r="Z51" s="129">
        <v>648077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55682000</v>
      </c>
      <c r="E67" s="25">
        <v>55682000</v>
      </c>
      <c r="F67" s="25">
        <v>5902921</v>
      </c>
      <c r="G67" s="25">
        <v>6141416</v>
      </c>
      <c r="H67" s="25">
        <v>4967805</v>
      </c>
      <c r="I67" s="25">
        <v>17012142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17012142</v>
      </c>
      <c r="W67" s="25">
        <v>13920500</v>
      </c>
      <c r="X67" s="25"/>
      <c r="Y67" s="24"/>
      <c r="Z67" s="26">
        <v>55682000</v>
      </c>
    </row>
    <row r="68" spans="1:26" ht="13.5" hidden="1">
      <c r="A68" s="36" t="s">
        <v>31</v>
      </c>
      <c r="B68" s="18"/>
      <c r="C68" s="18"/>
      <c r="D68" s="19">
        <v>4500000</v>
      </c>
      <c r="E68" s="20">
        <v>4500000</v>
      </c>
      <c r="F68" s="20">
        <v>450552</v>
      </c>
      <c r="G68" s="20">
        <v>455349</v>
      </c>
      <c r="H68" s="20">
        <v>454669</v>
      </c>
      <c r="I68" s="20">
        <v>1360570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1360570</v>
      </c>
      <c r="W68" s="20">
        <v>1125000</v>
      </c>
      <c r="X68" s="20"/>
      <c r="Y68" s="19"/>
      <c r="Z68" s="22">
        <v>4500000</v>
      </c>
    </row>
    <row r="69" spans="1:26" ht="13.5" hidden="1">
      <c r="A69" s="37" t="s">
        <v>32</v>
      </c>
      <c r="B69" s="18"/>
      <c r="C69" s="18"/>
      <c r="D69" s="19">
        <v>39962000</v>
      </c>
      <c r="E69" s="20">
        <v>39962000</v>
      </c>
      <c r="F69" s="20">
        <v>4281273</v>
      </c>
      <c r="G69" s="20">
        <v>4468021</v>
      </c>
      <c r="H69" s="20">
        <v>3309342</v>
      </c>
      <c r="I69" s="20">
        <v>12058636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12058636</v>
      </c>
      <c r="W69" s="20">
        <v>9990500</v>
      </c>
      <c r="X69" s="20"/>
      <c r="Y69" s="19"/>
      <c r="Z69" s="22">
        <v>39962000</v>
      </c>
    </row>
    <row r="70" spans="1:26" ht="13.5" hidden="1">
      <c r="A70" s="38" t="s">
        <v>115</v>
      </c>
      <c r="B70" s="18"/>
      <c r="C70" s="18"/>
      <c r="D70" s="19">
        <v>20460000</v>
      </c>
      <c r="E70" s="20">
        <v>20460000</v>
      </c>
      <c r="F70" s="20">
        <v>2665849</v>
      </c>
      <c r="G70" s="20">
        <v>2924634</v>
      </c>
      <c r="H70" s="20">
        <v>1842083</v>
      </c>
      <c r="I70" s="20">
        <v>7432566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7432566</v>
      </c>
      <c r="W70" s="20">
        <v>5115000</v>
      </c>
      <c r="X70" s="20"/>
      <c r="Y70" s="19"/>
      <c r="Z70" s="22">
        <v>20460000</v>
      </c>
    </row>
    <row r="71" spans="1:26" ht="13.5" hidden="1">
      <c r="A71" s="38" t="s">
        <v>116</v>
      </c>
      <c r="B71" s="18"/>
      <c r="C71" s="18"/>
      <c r="D71" s="19">
        <v>11315000</v>
      </c>
      <c r="E71" s="20">
        <v>11315000</v>
      </c>
      <c r="F71" s="20">
        <v>922691</v>
      </c>
      <c r="G71" s="20">
        <v>848420</v>
      </c>
      <c r="H71" s="20">
        <v>747504</v>
      </c>
      <c r="I71" s="20">
        <v>2518615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2518615</v>
      </c>
      <c r="W71" s="20">
        <v>2828750</v>
      </c>
      <c r="X71" s="20"/>
      <c r="Y71" s="19"/>
      <c r="Z71" s="22">
        <v>11315000</v>
      </c>
    </row>
    <row r="72" spans="1:26" ht="13.5" hidden="1">
      <c r="A72" s="38" t="s">
        <v>117</v>
      </c>
      <c r="B72" s="18"/>
      <c r="C72" s="18"/>
      <c r="D72" s="19">
        <v>2230000</v>
      </c>
      <c r="E72" s="20">
        <v>2230000</v>
      </c>
      <c r="F72" s="20">
        <v>193309</v>
      </c>
      <c r="G72" s="20">
        <v>196297</v>
      </c>
      <c r="H72" s="20">
        <v>217440</v>
      </c>
      <c r="I72" s="20">
        <v>607046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607046</v>
      </c>
      <c r="W72" s="20">
        <v>557500</v>
      </c>
      <c r="X72" s="20"/>
      <c r="Y72" s="19"/>
      <c r="Z72" s="22">
        <v>2230000</v>
      </c>
    </row>
    <row r="73" spans="1:26" ht="13.5" hidden="1">
      <c r="A73" s="38" t="s">
        <v>118</v>
      </c>
      <c r="B73" s="18"/>
      <c r="C73" s="18"/>
      <c r="D73" s="19">
        <v>5957000</v>
      </c>
      <c r="E73" s="20">
        <v>5957000</v>
      </c>
      <c r="F73" s="20">
        <v>499424</v>
      </c>
      <c r="G73" s="20">
        <v>498670</v>
      </c>
      <c r="H73" s="20">
        <v>502315</v>
      </c>
      <c r="I73" s="20">
        <v>1500409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1500409</v>
      </c>
      <c r="W73" s="20">
        <v>1489250</v>
      </c>
      <c r="X73" s="20"/>
      <c r="Y73" s="19"/>
      <c r="Z73" s="22">
        <v>5957000</v>
      </c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11220000</v>
      </c>
      <c r="E75" s="29">
        <v>11220000</v>
      </c>
      <c r="F75" s="29">
        <v>1171096</v>
      </c>
      <c r="G75" s="29">
        <v>1218046</v>
      </c>
      <c r="H75" s="29">
        <v>1203794</v>
      </c>
      <c r="I75" s="29">
        <v>3592936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3592936</v>
      </c>
      <c r="W75" s="29">
        <v>2805000</v>
      </c>
      <c r="X75" s="29"/>
      <c r="Y75" s="28"/>
      <c r="Z75" s="30">
        <v>11220000</v>
      </c>
    </row>
    <row r="76" spans="1:26" ht="13.5" hidden="1">
      <c r="A76" s="41" t="s">
        <v>122</v>
      </c>
      <c r="B76" s="31"/>
      <c r="C76" s="31"/>
      <c r="D76" s="32"/>
      <c r="E76" s="33"/>
      <c r="F76" s="33">
        <v>5902921</v>
      </c>
      <c r="G76" s="33">
        <v>6141416</v>
      </c>
      <c r="H76" s="33">
        <v>4967805</v>
      </c>
      <c r="I76" s="33">
        <v>17012142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17012142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>
        <v>450552</v>
      </c>
      <c r="G77" s="20">
        <v>455349</v>
      </c>
      <c r="H77" s="20">
        <v>454669</v>
      </c>
      <c r="I77" s="20">
        <v>1360570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1360570</v>
      </c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>
        <v>4281273</v>
      </c>
      <c r="G78" s="20">
        <v>4468021</v>
      </c>
      <c r="H78" s="20">
        <v>3309342</v>
      </c>
      <c r="I78" s="20">
        <v>12058636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12058636</v>
      </c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>
        <v>2665849</v>
      </c>
      <c r="G79" s="20">
        <v>2924634</v>
      </c>
      <c r="H79" s="20">
        <v>1842083</v>
      </c>
      <c r="I79" s="20">
        <v>7432566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7432566</v>
      </c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>
        <v>922691</v>
      </c>
      <c r="G80" s="20">
        <v>848420</v>
      </c>
      <c r="H80" s="20">
        <v>747504</v>
      </c>
      <c r="I80" s="20">
        <v>2518615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2518615</v>
      </c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>
        <v>193309</v>
      </c>
      <c r="G81" s="20">
        <v>196297</v>
      </c>
      <c r="H81" s="20">
        <v>217440</v>
      </c>
      <c r="I81" s="20">
        <v>607046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607046</v>
      </c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>
        <v>499424</v>
      </c>
      <c r="G82" s="20">
        <v>498670</v>
      </c>
      <c r="H82" s="20">
        <v>502315</v>
      </c>
      <c r="I82" s="20">
        <v>1500409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1500409</v>
      </c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>
        <v>1171096</v>
      </c>
      <c r="G84" s="29">
        <v>1218046</v>
      </c>
      <c r="H84" s="29">
        <v>1203794</v>
      </c>
      <c r="I84" s="29">
        <v>3592936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3592936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5480185</v>
      </c>
      <c r="E5" s="59">
        <v>5480185</v>
      </c>
      <c r="F5" s="59">
        <v>553336</v>
      </c>
      <c r="G5" s="59">
        <v>535633</v>
      </c>
      <c r="H5" s="59">
        <v>315430</v>
      </c>
      <c r="I5" s="59">
        <v>1404399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1404399</v>
      </c>
      <c r="W5" s="59">
        <v>1370046</v>
      </c>
      <c r="X5" s="59">
        <v>34353</v>
      </c>
      <c r="Y5" s="60">
        <v>2.51</v>
      </c>
      <c r="Z5" s="61">
        <v>5480185</v>
      </c>
    </row>
    <row r="6" spans="1:26" ht="13.5">
      <c r="A6" s="57" t="s">
        <v>32</v>
      </c>
      <c r="B6" s="18">
        <v>0</v>
      </c>
      <c r="C6" s="18">
        <v>0</v>
      </c>
      <c r="D6" s="58">
        <v>28644764</v>
      </c>
      <c r="E6" s="59">
        <v>28644764</v>
      </c>
      <c r="F6" s="59">
        <v>2120533</v>
      </c>
      <c r="G6" s="59">
        <v>2321097</v>
      </c>
      <c r="H6" s="59">
        <v>1758081</v>
      </c>
      <c r="I6" s="59">
        <v>6199711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6199711</v>
      </c>
      <c r="W6" s="59">
        <v>7161191</v>
      </c>
      <c r="X6" s="59">
        <v>-961480</v>
      </c>
      <c r="Y6" s="60">
        <v>-13.43</v>
      </c>
      <c r="Z6" s="61">
        <v>28644764</v>
      </c>
    </row>
    <row r="7" spans="1:26" ht="13.5">
      <c r="A7" s="57" t="s">
        <v>33</v>
      </c>
      <c r="B7" s="18">
        <v>0</v>
      </c>
      <c r="C7" s="18">
        <v>0</v>
      </c>
      <c r="D7" s="58">
        <v>52500</v>
      </c>
      <c r="E7" s="59">
        <v>52500</v>
      </c>
      <c r="F7" s="59">
        <v>0</v>
      </c>
      <c r="G7" s="59">
        <v>16104</v>
      </c>
      <c r="H7" s="59">
        <v>9367</v>
      </c>
      <c r="I7" s="59">
        <v>25471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25471</v>
      </c>
      <c r="W7" s="59">
        <v>13125</v>
      </c>
      <c r="X7" s="59">
        <v>12346</v>
      </c>
      <c r="Y7" s="60">
        <v>94.06</v>
      </c>
      <c r="Z7" s="61">
        <v>52500</v>
      </c>
    </row>
    <row r="8" spans="1:26" ht="13.5">
      <c r="A8" s="57" t="s">
        <v>34</v>
      </c>
      <c r="B8" s="18">
        <v>0</v>
      </c>
      <c r="C8" s="18">
        <v>0</v>
      </c>
      <c r="D8" s="58">
        <v>36815000</v>
      </c>
      <c r="E8" s="59">
        <v>36815000</v>
      </c>
      <c r="F8" s="59">
        <v>0</v>
      </c>
      <c r="G8" s="59">
        <v>10915000</v>
      </c>
      <c r="H8" s="59">
        <v>0</v>
      </c>
      <c r="I8" s="59">
        <v>10915000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10915000</v>
      </c>
      <c r="W8" s="59">
        <v>9203750</v>
      </c>
      <c r="X8" s="59">
        <v>1711250</v>
      </c>
      <c r="Y8" s="60">
        <v>18.59</v>
      </c>
      <c r="Z8" s="61">
        <v>36815000</v>
      </c>
    </row>
    <row r="9" spans="1:26" ht="13.5">
      <c r="A9" s="57" t="s">
        <v>35</v>
      </c>
      <c r="B9" s="18">
        <v>0</v>
      </c>
      <c r="C9" s="18">
        <v>0</v>
      </c>
      <c r="D9" s="58">
        <v>7519355</v>
      </c>
      <c r="E9" s="59">
        <v>7519355</v>
      </c>
      <c r="F9" s="59">
        <v>400776</v>
      </c>
      <c r="G9" s="59">
        <v>385677</v>
      </c>
      <c r="H9" s="59">
        <v>89122</v>
      </c>
      <c r="I9" s="59">
        <v>875575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875575</v>
      </c>
      <c r="W9" s="59">
        <v>1879839</v>
      </c>
      <c r="X9" s="59">
        <v>-1004264</v>
      </c>
      <c r="Y9" s="60">
        <v>-53.42</v>
      </c>
      <c r="Z9" s="61">
        <v>7519355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78511804</v>
      </c>
      <c r="E10" s="65">
        <f t="shared" si="0"/>
        <v>78511804</v>
      </c>
      <c r="F10" s="65">
        <f t="shared" si="0"/>
        <v>3074645</v>
      </c>
      <c r="G10" s="65">
        <f t="shared" si="0"/>
        <v>14173511</v>
      </c>
      <c r="H10" s="65">
        <f t="shared" si="0"/>
        <v>2172000</v>
      </c>
      <c r="I10" s="65">
        <f t="shared" si="0"/>
        <v>19420156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19420156</v>
      </c>
      <c r="W10" s="65">
        <f t="shared" si="0"/>
        <v>19627951</v>
      </c>
      <c r="X10" s="65">
        <f t="shared" si="0"/>
        <v>-207795</v>
      </c>
      <c r="Y10" s="66">
        <f>+IF(W10&lt;&gt;0,(X10/W10)*100,0)</f>
        <v>-1.058668834052011</v>
      </c>
      <c r="Z10" s="67">
        <f t="shared" si="0"/>
        <v>78511804</v>
      </c>
    </row>
    <row r="11" spans="1:26" ht="13.5">
      <c r="A11" s="57" t="s">
        <v>36</v>
      </c>
      <c r="B11" s="18">
        <v>0</v>
      </c>
      <c r="C11" s="18">
        <v>0</v>
      </c>
      <c r="D11" s="58">
        <v>28743768</v>
      </c>
      <c r="E11" s="59">
        <v>28743768</v>
      </c>
      <c r="F11" s="59">
        <v>2161896</v>
      </c>
      <c r="G11" s="59">
        <v>2117767</v>
      </c>
      <c r="H11" s="59">
        <v>2167942</v>
      </c>
      <c r="I11" s="59">
        <v>6447605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6447605</v>
      </c>
      <c r="W11" s="59">
        <v>7185942</v>
      </c>
      <c r="X11" s="59">
        <v>-738337</v>
      </c>
      <c r="Y11" s="60">
        <v>-10.27</v>
      </c>
      <c r="Z11" s="61">
        <v>28743768</v>
      </c>
    </row>
    <row r="12" spans="1:26" ht="13.5">
      <c r="A12" s="57" t="s">
        <v>37</v>
      </c>
      <c r="B12" s="18">
        <v>0</v>
      </c>
      <c r="C12" s="18">
        <v>0</v>
      </c>
      <c r="D12" s="58">
        <v>2936610</v>
      </c>
      <c r="E12" s="59">
        <v>2936610</v>
      </c>
      <c r="F12" s="59">
        <v>202123</v>
      </c>
      <c r="G12" s="59">
        <v>266123</v>
      </c>
      <c r="H12" s="59">
        <v>237123</v>
      </c>
      <c r="I12" s="59">
        <v>705369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705369</v>
      </c>
      <c r="W12" s="59">
        <v>734153</v>
      </c>
      <c r="X12" s="59">
        <v>-28784</v>
      </c>
      <c r="Y12" s="60">
        <v>-3.92</v>
      </c>
      <c r="Z12" s="61">
        <v>2936610</v>
      </c>
    </row>
    <row r="13" spans="1:26" ht="13.5">
      <c r="A13" s="57" t="s">
        <v>108</v>
      </c>
      <c r="B13" s="18">
        <v>0</v>
      </c>
      <c r="C13" s="18">
        <v>0</v>
      </c>
      <c r="D13" s="58">
        <v>11297098</v>
      </c>
      <c r="E13" s="59">
        <v>11297098</v>
      </c>
      <c r="F13" s="59">
        <v>0</v>
      </c>
      <c r="G13" s="59">
        <v>0</v>
      </c>
      <c r="H13" s="59">
        <v>2824275</v>
      </c>
      <c r="I13" s="59">
        <v>2824275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2824275</v>
      </c>
      <c r="W13" s="59">
        <v>2824275</v>
      </c>
      <c r="X13" s="59">
        <v>0</v>
      </c>
      <c r="Y13" s="60">
        <v>0</v>
      </c>
      <c r="Z13" s="61">
        <v>11297098</v>
      </c>
    </row>
    <row r="14" spans="1:26" ht="13.5">
      <c r="A14" s="57" t="s">
        <v>38</v>
      </c>
      <c r="B14" s="18">
        <v>0</v>
      </c>
      <c r="C14" s="18">
        <v>0</v>
      </c>
      <c r="D14" s="58">
        <v>100000</v>
      </c>
      <c r="E14" s="59">
        <v>100000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25000</v>
      </c>
      <c r="X14" s="59">
        <v>-25000</v>
      </c>
      <c r="Y14" s="60">
        <v>-100</v>
      </c>
      <c r="Z14" s="61">
        <v>100000</v>
      </c>
    </row>
    <row r="15" spans="1:26" ht="13.5">
      <c r="A15" s="57" t="s">
        <v>39</v>
      </c>
      <c r="B15" s="18">
        <v>0</v>
      </c>
      <c r="C15" s="18">
        <v>0</v>
      </c>
      <c r="D15" s="58">
        <v>16487736</v>
      </c>
      <c r="E15" s="59">
        <v>16487736</v>
      </c>
      <c r="F15" s="59">
        <v>1588331</v>
      </c>
      <c r="G15" s="59">
        <v>1051599</v>
      </c>
      <c r="H15" s="59">
        <v>2480703</v>
      </c>
      <c r="I15" s="59">
        <v>5120633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5120633</v>
      </c>
      <c r="W15" s="59">
        <v>4121934</v>
      </c>
      <c r="X15" s="59">
        <v>998699</v>
      </c>
      <c r="Y15" s="60">
        <v>24.23</v>
      </c>
      <c r="Z15" s="61">
        <v>16487736</v>
      </c>
    </row>
    <row r="16" spans="1:26" ht="13.5">
      <c r="A16" s="68" t="s">
        <v>40</v>
      </c>
      <c r="B16" s="18">
        <v>0</v>
      </c>
      <c r="C16" s="18">
        <v>0</v>
      </c>
      <c r="D16" s="58">
        <v>8228804</v>
      </c>
      <c r="E16" s="59">
        <v>8228804</v>
      </c>
      <c r="F16" s="59">
        <v>180000</v>
      </c>
      <c r="G16" s="59">
        <v>-343190</v>
      </c>
      <c r="H16" s="59">
        <v>880120</v>
      </c>
      <c r="I16" s="59">
        <v>716930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716930</v>
      </c>
      <c r="W16" s="59">
        <v>2057201</v>
      </c>
      <c r="X16" s="59">
        <v>-1340271</v>
      </c>
      <c r="Y16" s="60">
        <v>-65.15</v>
      </c>
      <c r="Z16" s="61">
        <v>8228804</v>
      </c>
    </row>
    <row r="17" spans="1:26" ht="13.5">
      <c r="A17" s="57" t="s">
        <v>41</v>
      </c>
      <c r="B17" s="18">
        <v>0</v>
      </c>
      <c r="C17" s="18">
        <v>0</v>
      </c>
      <c r="D17" s="58">
        <v>37737972</v>
      </c>
      <c r="E17" s="59">
        <v>37737972</v>
      </c>
      <c r="F17" s="59">
        <v>348775</v>
      </c>
      <c r="G17" s="59">
        <v>874130</v>
      </c>
      <c r="H17" s="59">
        <v>5445719</v>
      </c>
      <c r="I17" s="59">
        <v>6668624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6668624</v>
      </c>
      <c r="W17" s="59">
        <v>9434493</v>
      </c>
      <c r="X17" s="59">
        <v>-2765869</v>
      </c>
      <c r="Y17" s="60">
        <v>-29.32</v>
      </c>
      <c r="Z17" s="61">
        <v>37737972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105531988</v>
      </c>
      <c r="E18" s="72">
        <f t="shared" si="1"/>
        <v>105531988</v>
      </c>
      <c r="F18" s="72">
        <f t="shared" si="1"/>
        <v>4481125</v>
      </c>
      <c r="G18" s="72">
        <f t="shared" si="1"/>
        <v>3966429</v>
      </c>
      <c r="H18" s="72">
        <f t="shared" si="1"/>
        <v>14035882</v>
      </c>
      <c r="I18" s="72">
        <f t="shared" si="1"/>
        <v>22483436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22483436</v>
      </c>
      <c r="W18" s="72">
        <f t="shared" si="1"/>
        <v>26382998</v>
      </c>
      <c r="X18" s="72">
        <f t="shared" si="1"/>
        <v>-3899562</v>
      </c>
      <c r="Y18" s="66">
        <f>+IF(W18&lt;&gt;0,(X18/W18)*100,0)</f>
        <v>-14.78058710386136</v>
      </c>
      <c r="Z18" s="73">
        <f t="shared" si="1"/>
        <v>105531988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-27020184</v>
      </c>
      <c r="E19" s="76">
        <f t="shared" si="2"/>
        <v>-27020184</v>
      </c>
      <c r="F19" s="76">
        <f t="shared" si="2"/>
        <v>-1406480</v>
      </c>
      <c r="G19" s="76">
        <f t="shared" si="2"/>
        <v>10207082</v>
      </c>
      <c r="H19" s="76">
        <f t="shared" si="2"/>
        <v>-11863882</v>
      </c>
      <c r="I19" s="76">
        <f t="shared" si="2"/>
        <v>-3063280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-3063280</v>
      </c>
      <c r="W19" s="76">
        <f>IF(E10=E18,0,W10-W18)</f>
        <v>-6755047</v>
      </c>
      <c r="X19" s="76">
        <f t="shared" si="2"/>
        <v>3691767</v>
      </c>
      <c r="Y19" s="77">
        <f>+IF(W19&lt;&gt;0,(X19/W19)*100,0)</f>
        <v>-54.65198095586899</v>
      </c>
      <c r="Z19" s="78">
        <f t="shared" si="2"/>
        <v>-27020184</v>
      </c>
    </row>
    <row r="20" spans="1:26" ht="13.5">
      <c r="A20" s="57" t="s">
        <v>44</v>
      </c>
      <c r="B20" s="18">
        <v>0</v>
      </c>
      <c r="C20" s="18">
        <v>0</v>
      </c>
      <c r="D20" s="58">
        <v>20235000</v>
      </c>
      <c r="E20" s="59">
        <v>20235000</v>
      </c>
      <c r="F20" s="59">
        <v>0</v>
      </c>
      <c r="G20" s="59">
        <v>9487623</v>
      </c>
      <c r="H20" s="59">
        <v>2000000</v>
      </c>
      <c r="I20" s="59">
        <v>11487623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11487623</v>
      </c>
      <c r="W20" s="59">
        <v>5058750</v>
      </c>
      <c r="X20" s="59">
        <v>6428873</v>
      </c>
      <c r="Y20" s="60">
        <v>127.08</v>
      </c>
      <c r="Z20" s="61">
        <v>20235000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-6785184</v>
      </c>
      <c r="E22" s="87">
        <f t="shared" si="3"/>
        <v>-6785184</v>
      </c>
      <c r="F22" s="87">
        <f t="shared" si="3"/>
        <v>-1406480</v>
      </c>
      <c r="G22" s="87">
        <f t="shared" si="3"/>
        <v>19694705</v>
      </c>
      <c r="H22" s="87">
        <f t="shared" si="3"/>
        <v>-9863882</v>
      </c>
      <c r="I22" s="87">
        <f t="shared" si="3"/>
        <v>8424343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8424343</v>
      </c>
      <c r="W22" s="87">
        <f t="shared" si="3"/>
        <v>-1696297</v>
      </c>
      <c r="X22" s="87">
        <f t="shared" si="3"/>
        <v>10120640</v>
      </c>
      <c r="Y22" s="88">
        <f>+IF(W22&lt;&gt;0,(X22/W22)*100,0)</f>
        <v>-596.6313682096944</v>
      </c>
      <c r="Z22" s="89">
        <f t="shared" si="3"/>
        <v>-6785184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-6785184</v>
      </c>
      <c r="E24" s="76">
        <f t="shared" si="4"/>
        <v>-6785184</v>
      </c>
      <c r="F24" s="76">
        <f t="shared" si="4"/>
        <v>-1406480</v>
      </c>
      <c r="G24" s="76">
        <f t="shared" si="4"/>
        <v>19694705</v>
      </c>
      <c r="H24" s="76">
        <f t="shared" si="4"/>
        <v>-9863882</v>
      </c>
      <c r="I24" s="76">
        <f t="shared" si="4"/>
        <v>8424343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8424343</v>
      </c>
      <c r="W24" s="76">
        <f t="shared" si="4"/>
        <v>-1696297</v>
      </c>
      <c r="X24" s="76">
        <f t="shared" si="4"/>
        <v>10120640</v>
      </c>
      <c r="Y24" s="77">
        <f>+IF(W24&lt;&gt;0,(X24/W24)*100,0)</f>
        <v>-596.6313682096944</v>
      </c>
      <c r="Z24" s="78">
        <f t="shared" si="4"/>
        <v>-6785184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20235000</v>
      </c>
      <c r="E27" s="99">
        <v>20235000</v>
      </c>
      <c r="F27" s="99">
        <v>0</v>
      </c>
      <c r="G27" s="99">
        <v>353905</v>
      </c>
      <c r="H27" s="99">
        <v>0</v>
      </c>
      <c r="I27" s="99">
        <v>353905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353905</v>
      </c>
      <c r="W27" s="99">
        <v>5058750</v>
      </c>
      <c r="X27" s="99">
        <v>-4704845</v>
      </c>
      <c r="Y27" s="100">
        <v>-93</v>
      </c>
      <c r="Z27" s="101">
        <v>20235000</v>
      </c>
    </row>
    <row r="28" spans="1:26" ht="13.5">
      <c r="A28" s="102" t="s">
        <v>44</v>
      </c>
      <c r="B28" s="18">
        <v>0</v>
      </c>
      <c r="C28" s="18">
        <v>0</v>
      </c>
      <c r="D28" s="58">
        <v>20235000</v>
      </c>
      <c r="E28" s="59">
        <v>20235000</v>
      </c>
      <c r="F28" s="59">
        <v>0</v>
      </c>
      <c r="G28" s="59">
        <v>353905</v>
      </c>
      <c r="H28" s="59">
        <v>0</v>
      </c>
      <c r="I28" s="59">
        <v>353905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353905</v>
      </c>
      <c r="W28" s="59">
        <v>5058750</v>
      </c>
      <c r="X28" s="59">
        <v>-4704845</v>
      </c>
      <c r="Y28" s="60">
        <v>-93</v>
      </c>
      <c r="Z28" s="61">
        <v>20235000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20235000</v>
      </c>
      <c r="E32" s="99">
        <f t="shared" si="5"/>
        <v>20235000</v>
      </c>
      <c r="F32" s="99">
        <f t="shared" si="5"/>
        <v>0</v>
      </c>
      <c r="G32" s="99">
        <f t="shared" si="5"/>
        <v>353905</v>
      </c>
      <c r="H32" s="99">
        <f t="shared" si="5"/>
        <v>0</v>
      </c>
      <c r="I32" s="99">
        <f t="shared" si="5"/>
        <v>353905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353905</v>
      </c>
      <c r="W32" s="99">
        <f t="shared" si="5"/>
        <v>5058750</v>
      </c>
      <c r="X32" s="99">
        <f t="shared" si="5"/>
        <v>-4704845</v>
      </c>
      <c r="Y32" s="100">
        <f>+IF(W32&lt;&gt;0,(X32/W32)*100,0)</f>
        <v>-93.00410180380528</v>
      </c>
      <c r="Z32" s="101">
        <f t="shared" si="5"/>
        <v>20235000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12817000</v>
      </c>
      <c r="E35" s="59">
        <v>12817000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3204250</v>
      </c>
      <c r="X35" s="59">
        <v>-3204250</v>
      </c>
      <c r="Y35" s="60">
        <v>-100</v>
      </c>
      <c r="Z35" s="61">
        <v>12817000</v>
      </c>
    </row>
    <row r="36" spans="1:26" ht="13.5">
      <c r="A36" s="57" t="s">
        <v>53</v>
      </c>
      <c r="B36" s="18">
        <v>0</v>
      </c>
      <c r="C36" s="18">
        <v>0</v>
      </c>
      <c r="D36" s="58">
        <v>176100000</v>
      </c>
      <c r="E36" s="59">
        <v>176100000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44025000</v>
      </c>
      <c r="X36" s="59">
        <v>-44025000</v>
      </c>
      <c r="Y36" s="60">
        <v>-100</v>
      </c>
      <c r="Z36" s="61">
        <v>176100000</v>
      </c>
    </row>
    <row r="37" spans="1:26" ht="13.5">
      <c r="A37" s="57" t="s">
        <v>54</v>
      </c>
      <c r="B37" s="18">
        <v>0</v>
      </c>
      <c r="C37" s="18">
        <v>0</v>
      </c>
      <c r="D37" s="58">
        <v>57500000</v>
      </c>
      <c r="E37" s="59">
        <v>57500000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14375000</v>
      </c>
      <c r="X37" s="59">
        <v>-14375000</v>
      </c>
      <c r="Y37" s="60">
        <v>-100</v>
      </c>
      <c r="Z37" s="61">
        <v>57500000</v>
      </c>
    </row>
    <row r="38" spans="1:26" ht="13.5">
      <c r="A38" s="57" t="s">
        <v>55</v>
      </c>
      <c r="B38" s="18">
        <v>0</v>
      </c>
      <c r="C38" s="18">
        <v>0</v>
      </c>
      <c r="D38" s="58">
        <v>9982000</v>
      </c>
      <c r="E38" s="59">
        <v>9982000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2495500</v>
      </c>
      <c r="X38" s="59">
        <v>-2495500</v>
      </c>
      <c r="Y38" s="60">
        <v>-100</v>
      </c>
      <c r="Z38" s="61">
        <v>9982000</v>
      </c>
    </row>
    <row r="39" spans="1:26" ht="13.5">
      <c r="A39" s="57" t="s">
        <v>56</v>
      </c>
      <c r="B39" s="18">
        <v>0</v>
      </c>
      <c r="C39" s="18">
        <v>0</v>
      </c>
      <c r="D39" s="58">
        <v>121435000</v>
      </c>
      <c r="E39" s="59">
        <v>121435000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30358750</v>
      </c>
      <c r="X39" s="59">
        <v>-30358750</v>
      </c>
      <c r="Y39" s="60">
        <v>-100</v>
      </c>
      <c r="Z39" s="61">
        <v>121435000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14614424</v>
      </c>
      <c r="E42" s="59">
        <v>14614424</v>
      </c>
      <c r="F42" s="59">
        <v>-3030715</v>
      </c>
      <c r="G42" s="59">
        <v>17388678</v>
      </c>
      <c r="H42" s="59">
        <v>5378549</v>
      </c>
      <c r="I42" s="59">
        <v>19736512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19736512</v>
      </c>
      <c r="W42" s="59">
        <v>5658072</v>
      </c>
      <c r="X42" s="59">
        <v>14078440</v>
      </c>
      <c r="Y42" s="60">
        <v>248.82</v>
      </c>
      <c r="Z42" s="61">
        <v>14614424</v>
      </c>
    </row>
    <row r="43" spans="1:26" ht="13.5">
      <c r="A43" s="57" t="s">
        <v>59</v>
      </c>
      <c r="B43" s="18">
        <v>0</v>
      </c>
      <c r="C43" s="18">
        <v>0</v>
      </c>
      <c r="D43" s="58">
        <v>-12435000</v>
      </c>
      <c r="E43" s="59">
        <v>-12435000</v>
      </c>
      <c r="F43" s="59">
        <v>0</v>
      </c>
      <c r="G43" s="59">
        <v>-365140</v>
      </c>
      <c r="H43" s="59">
        <v>0</v>
      </c>
      <c r="I43" s="59">
        <v>-365140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-365140</v>
      </c>
      <c r="W43" s="59">
        <v>-3108750</v>
      </c>
      <c r="X43" s="59">
        <v>2743610</v>
      </c>
      <c r="Y43" s="60">
        <v>-88.25</v>
      </c>
      <c r="Z43" s="61">
        <v>-12435000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6454424</v>
      </c>
      <c r="E45" s="99">
        <v>6454424</v>
      </c>
      <c r="F45" s="99">
        <v>-3030715</v>
      </c>
      <c r="G45" s="99">
        <v>13992823</v>
      </c>
      <c r="H45" s="99">
        <v>19371372</v>
      </c>
      <c r="I45" s="99">
        <v>19371372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19371372</v>
      </c>
      <c r="W45" s="99">
        <v>6824322</v>
      </c>
      <c r="X45" s="99">
        <v>12547050</v>
      </c>
      <c r="Y45" s="100">
        <v>183.86</v>
      </c>
      <c r="Z45" s="101">
        <v>6454424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0</v>
      </c>
      <c r="C49" s="51">
        <v>0</v>
      </c>
      <c r="D49" s="128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0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0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58.26912579085608</v>
      </c>
      <c r="E58" s="7">
        <f t="shared" si="6"/>
        <v>58.26912579085608</v>
      </c>
      <c r="F58" s="7">
        <f t="shared" si="6"/>
        <v>35.36716539277631</v>
      </c>
      <c r="G58" s="7">
        <f t="shared" si="6"/>
        <v>29.59835009511523</v>
      </c>
      <c r="H58" s="7">
        <f t="shared" si="6"/>
        <v>89.90825908472414</v>
      </c>
      <c r="I58" s="7">
        <f t="shared" si="6"/>
        <v>47.74972281472883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47.74972281472883</v>
      </c>
      <c r="W58" s="7">
        <f t="shared" si="6"/>
        <v>58.26911117399457</v>
      </c>
      <c r="X58" s="7">
        <f t="shared" si="6"/>
        <v>0</v>
      </c>
      <c r="Y58" s="7">
        <f t="shared" si="6"/>
        <v>0</v>
      </c>
      <c r="Z58" s="8">
        <f t="shared" si="6"/>
        <v>58.26912579085608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99.99578142420458</v>
      </c>
      <c r="E59" s="10">
        <f t="shared" si="7"/>
        <v>99.99578142420458</v>
      </c>
      <c r="F59" s="10">
        <f t="shared" si="7"/>
        <v>44.4231610706013</v>
      </c>
      <c r="G59" s="10">
        <f t="shared" si="7"/>
        <v>49.693219240499666</v>
      </c>
      <c r="H59" s="10">
        <f t="shared" si="7"/>
        <v>52.51630254577607</v>
      </c>
      <c r="I59" s="10">
        <f t="shared" si="7"/>
        <v>48.853929905926485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48.853929905926485</v>
      </c>
      <c r="W59" s="10">
        <f t="shared" si="7"/>
        <v>99.99580374377481</v>
      </c>
      <c r="X59" s="10">
        <f t="shared" si="7"/>
        <v>0</v>
      </c>
      <c r="Y59" s="10">
        <f t="shared" si="7"/>
        <v>0</v>
      </c>
      <c r="Z59" s="11">
        <f t="shared" si="7"/>
        <v>99.99578142420458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59.8469165254774</v>
      </c>
      <c r="E60" s="13">
        <f t="shared" si="7"/>
        <v>59.8469165254774</v>
      </c>
      <c r="F60" s="13">
        <f t="shared" si="7"/>
        <v>39.097528781678946</v>
      </c>
      <c r="G60" s="13">
        <f t="shared" si="7"/>
        <v>31.172070792388258</v>
      </c>
      <c r="H60" s="13">
        <f t="shared" si="7"/>
        <v>96.70788774806167</v>
      </c>
      <c r="I60" s="13">
        <f t="shared" si="7"/>
        <v>52.46717145363712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52.46717145363712</v>
      </c>
      <c r="W60" s="13">
        <f t="shared" si="7"/>
        <v>59.8469081683608</v>
      </c>
      <c r="X60" s="13">
        <f t="shared" si="7"/>
        <v>0</v>
      </c>
      <c r="Y60" s="13">
        <f t="shared" si="7"/>
        <v>0</v>
      </c>
      <c r="Z60" s="14">
        <f t="shared" si="7"/>
        <v>59.8469165254774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29.02611821073307</v>
      </c>
      <c r="E61" s="13">
        <f t="shared" si="7"/>
        <v>29.02611821073307</v>
      </c>
      <c r="F61" s="13">
        <f t="shared" si="7"/>
        <v>48.83890949561439</v>
      </c>
      <c r="G61" s="13">
        <f t="shared" si="7"/>
        <v>32.80530709232274</v>
      </c>
      <c r="H61" s="13">
        <f t="shared" si="7"/>
        <v>78.86607604073055</v>
      </c>
      <c r="I61" s="13">
        <f t="shared" si="7"/>
        <v>52.10055645898625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52.10055645898625</v>
      </c>
      <c r="W61" s="13">
        <f t="shared" si="7"/>
        <v>29.02611821073307</v>
      </c>
      <c r="X61" s="13">
        <f t="shared" si="7"/>
        <v>0</v>
      </c>
      <c r="Y61" s="13">
        <f t="shared" si="7"/>
        <v>0</v>
      </c>
      <c r="Z61" s="14">
        <f t="shared" si="7"/>
        <v>29.02611821073307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84.53521751599362</v>
      </c>
      <c r="E62" s="13">
        <f t="shared" si="7"/>
        <v>84.53521751599362</v>
      </c>
      <c r="F62" s="13">
        <f t="shared" si="7"/>
        <v>35.8599627483013</v>
      </c>
      <c r="G62" s="13">
        <f t="shared" si="7"/>
        <v>30.62304086757588</v>
      </c>
      <c r="H62" s="13">
        <f t="shared" si="7"/>
        <v>529.3807320834347</v>
      </c>
      <c r="I62" s="13">
        <f t="shared" si="7"/>
        <v>49.71660383806239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49.71660383806239</v>
      </c>
      <c r="W62" s="13">
        <f t="shared" si="7"/>
        <v>84.53519136340238</v>
      </c>
      <c r="X62" s="13">
        <f t="shared" si="7"/>
        <v>0</v>
      </c>
      <c r="Y62" s="13">
        <f t="shared" si="7"/>
        <v>0</v>
      </c>
      <c r="Z62" s="14">
        <f t="shared" si="7"/>
        <v>84.53521751599362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100.00175046825026</v>
      </c>
      <c r="E63" s="13">
        <f t="shared" si="7"/>
        <v>100.00175046825026</v>
      </c>
      <c r="F63" s="13">
        <f t="shared" si="7"/>
        <v>5.698822857587831</v>
      </c>
      <c r="G63" s="13">
        <f t="shared" si="7"/>
        <v>5.98090992780658</v>
      </c>
      <c r="H63" s="13">
        <f t="shared" si="7"/>
        <v>7.140934547919173</v>
      </c>
      <c r="I63" s="13">
        <f t="shared" si="7"/>
        <v>6.273268318807281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6.273268318807281</v>
      </c>
      <c r="W63" s="13">
        <f t="shared" si="7"/>
        <v>100.00170045402122</v>
      </c>
      <c r="X63" s="13">
        <f t="shared" si="7"/>
        <v>0</v>
      </c>
      <c r="Y63" s="13">
        <f t="shared" si="7"/>
        <v>0</v>
      </c>
      <c r="Z63" s="14">
        <f t="shared" si="7"/>
        <v>100.00175046825026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99.99893618152998</v>
      </c>
      <c r="E64" s="13">
        <f t="shared" si="7"/>
        <v>99.99893618152998</v>
      </c>
      <c r="F64" s="13">
        <f t="shared" si="7"/>
        <v>13.506453543037866</v>
      </c>
      <c r="G64" s="13">
        <f t="shared" si="7"/>
        <v>12.376851509296941</v>
      </c>
      <c r="H64" s="13">
        <f t="shared" si="7"/>
        <v>15.773418386079532</v>
      </c>
      <c r="I64" s="13">
        <f t="shared" si="7"/>
        <v>13.88426468271095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13.88426468271095</v>
      </c>
      <c r="W64" s="13">
        <f t="shared" si="7"/>
        <v>99.99893618152998</v>
      </c>
      <c r="X64" s="13">
        <f t="shared" si="7"/>
        <v>0</v>
      </c>
      <c r="Y64" s="13">
        <f t="shared" si="7"/>
        <v>0</v>
      </c>
      <c r="Z64" s="14">
        <f t="shared" si="7"/>
        <v>99.99893618152998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5328.779840848806</v>
      </c>
      <c r="G65" s="13">
        <f t="shared" si="7"/>
        <v>3847.568854131248</v>
      </c>
      <c r="H65" s="13">
        <f t="shared" si="7"/>
        <v>19701.09783661608</v>
      </c>
      <c r="I65" s="13">
        <f t="shared" si="7"/>
        <v>10650.119268486615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10650.119268486615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20.82741935483871</v>
      </c>
      <c r="E66" s="16">
        <f t="shared" si="7"/>
        <v>20.82741935483871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20.827354838709677</v>
      </c>
      <c r="X66" s="16">
        <f t="shared" si="7"/>
        <v>0</v>
      </c>
      <c r="Y66" s="16">
        <f t="shared" si="7"/>
        <v>0</v>
      </c>
      <c r="Z66" s="17">
        <f t="shared" si="7"/>
        <v>20.82741935483871</v>
      </c>
    </row>
    <row r="67" spans="1:26" ht="13.5" hidden="1">
      <c r="A67" s="40" t="s">
        <v>121</v>
      </c>
      <c r="B67" s="23"/>
      <c r="C67" s="23"/>
      <c r="D67" s="24">
        <v>39324949</v>
      </c>
      <c r="E67" s="25">
        <v>39324949</v>
      </c>
      <c r="F67" s="25">
        <v>2754685</v>
      </c>
      <c r="G67" s="25">
        <v>2954837</v>
      </c>
      <c r="H67" s="25">
        <v>2081296</v>
      </c>
      <c r="I67" s="25">
        <v>7790818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7790818</v>
      </c>
      <c r="W67" s="25">
        <v>9831238</v>
      </c>
      <c r="X67" s="25"/>
      <c r="Y67" s="24"/>
      <c r="Z67" s="26">
        <v>39324949</v>
      </c>
    </row>
    <row r="68" spans="1:26" ht="13.5" hidden="1">
      <c r="A68" s="36" t="s">
        <v>31</v>
      </c>
      <c r="B68" s="18"/>
      <c r="C68" s="18"/>
      <c r="D68" s="19">
        <v>4480185</v>
      </c>
      <c r="E68" s="20">
        <v>4480185</v>
      </c>
      <c r="F68" s="20">
        <v>326807</v>
      </c>
      <c r="G68" s="20">
        <v>303963</v>
      </c>
      <c r="H68" s="20">
        <v>325716</v>
      </c>
      <c r="I68" s="20">
        <v>956486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956486</v>
      </c>
      <c r="W68" s="20">
        <v>1120046</v>
      </c>
      <c r="X68" s="20"/>
      <c r="Y68" s="19"/>
      <c r="Z68" s="22">
        <v>4480185</v>
      </c>
    </row>
    <row r="69" spans="1:26" ht="13.5" hidden="1">
      <c r="A69" s="37" t="s">
        <v>32</v>
      </c>
      <c r="B69" s="18"/>
      <c r="C69" s="18"/>
      <c r="D69" s="19">
        <v>28644764</v>
      </c>
      <c r="E69" s="20">
        <v>28644764</v>
      </c>
      <c r="F69" s="20">
        <v>2120533</v>
      </c>
      <c r="G69" s="20">
        <v>2321097</v>
      </c>
      <c r="H69" s="20">
        <v>1758081</v>
      </c>
      <c r="I69" s="20">
        <v>6199711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6199711</v>
      </c>
      <c r="W69" s="20">
        <v>7161192</v>
      </c>
      <c r="X69" s="20"/>
      <c r="Y69" s="19"/>
      <c r="Z69" s="22">
        <v>28644764</v>
      </c>
    </row>
    <row r="70" spans="1:26" ht="13.5" hidden="1">
      <c r="A70" s="38" t="s">
        <v>115</v>
      </c>
      <c r="B70" s="18"/>
      <c r="C70" s="18"/>
      <c r="D70" s="19">
        <v>14797032</v>
      </c>
      <c r="E70" s="20">
        <v>14797032</v>
      </c>
      <c r="F70" s="20">
        <v>1133934</v>
      </c>
      <c r="G70" s="20">
        <v>1376573</v>
      </c>
      <c r="H70" s="20">
        <v>1130552</v>
      </c>
      <c r="I70" s="20">
        <v>3641059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3641059</v>
      </c>
      <c r="W70" s="20">
        <v>3699258</v>
      </c>
      <c r="X70" s="20"/>
      <c r="Y70" s="19"/>
      <c r="Z70" s="22">
        <v>14797032</v>
      </c>
    </row>
    <row r="71" spans="1:26" ht="13.5" hidden="1">
      <c r="A71" s="38" t="s">
        <v>116</v>
      </c>
      <c r="B71" s="18"/>
      <c r="C71" s="18"/>
      <c r="D71" s="19">
        <v>6464766</v>
      </c>
      <c r="E71" s="20">
        <v>6464766</v>
      </c>
      <c r="F71" s="20">
        <v>384412</v>
      </c>
      <c r="G71" s="20">
        <v>340074</v>
      </c>
      <c r="H71" s="20">
        <v>24642</v>
      </c>
      <c r="I71" s="20">
        <v>749128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749128</v>
      </c>
      <c r="W71" s="20">
        <v>1616192</v>
      </c>
      <c r="X71" s="20"/>
      <c r="Y71" s="19"/>
      <c r="Z71" s="22">
        <v>6464766</v>
      </c>
    </row>
    <row r="72" spans="1:26" ht="13.5" hidden="1">
      <c r="A72" s="38" t="s">
        <v>117</v>
      </c>
      <c r="B72" s="18"/>
      <c r="C72" s="18"/>
      <c r="D72" s="19">
        <v>3998930</v>
      </c>
      <c r="E72" s="20">
        <v>3998930</v>
      </c>
      <c r="F72" s="20">
        <v>308204</v>
      </c>
      <c r="G72" s="20">
        <v>309585</v>
      </c>
      <c r="H72" s="20">
        <v>308363</v>
      </c>
      <c r="I72" s="20">
        <v>926152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926152</v>
      </c>
      <c r="W72" s="20">
        <v>999733</v>
      </c>
      <c r="X72" s="20"/>
      <c r="Y72" s="19"/>
      <c r="Z72" s="22">
        <v>3998930</v>
      </c>
    </row>
    <row r="73" spans="1:26" ht="13.5" hidden="1">
      <c r="A73" s="38" t="s">
        <v>118</v>
      </c>
      <c r="B73" s="18"/>
      <c r="C73" s="18"/>
      <c r="D73" s="19">
        <v>3384036</v>
      </c>
      <c r="E73" s="20">
        <v>3384036</v>
      </c>
      <c r="F73" s="20">
        <v>292475</v>
      </c>
      <c r="G73" s="20">
        <v>291924</v>
      </c>
      <c r="H73" s="20">
        <v>291427</v>
      </c>
      <c r="I73" s="20">
        <v>875826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875826</v>
      </c>
      <c r="W73" s="20">
        <v>846009</v>
      </c>
      <c r="X73" s="20"/>
      <c r="Y73" s="19"/>
      <c r="Z73" s="22">
        <v>3384036</v>
      </c>
    </row>
    <row r="74" spans="1:26" ht="13.5" hidden="1">
      <c r="A74" s="38" t="s">
        <v>119</v>
      </c>
      <c r="B74" s="18"/>
      <c r="C74" s="18"/>
      <c r="D74" s="19"/>
      <c r="E74" s="20"/>
      <c r="F74" s="20">
        <v>1508</v>
      </c>
      <c r="G74" s="20">
        <v>2941</v>
      </c>
      <c r="H74" s="20">
        <v>3097</v>
      </c>
      <c r="I74" s="20">
        <v>7546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7546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6200000</v>
      </c>
      <c r="E75" s="29">
        <v>6200000</v>
      </c>
      <c r="F75" s="29">
        <v>307345</v>
      </c>
      <c r="G75" s="29">
        <v>329777</v>
      </c>
      <c r="H75" s="29">
        <v>-2501</v>
      </c>
      <c r="I75" s="29">
        <v>634621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634621</v>
      </c>
      <c r="W75" s="29">
        <v>1550000</v>
      </c>
      <c r="X75" s="29"/>
      <c r="Y75" s="28"/>
      <c r="Z75" s="30">
        <v>6200000</v>
      </c>
    </row>
    <row r="76" spans="1:26" ht="13.5" hidden="1">
      <c r="A76" s="41" t="s">
        <v>122</v>
      </c>
      <c r="B76" s="31"/>
      <c r="C76" s="31"/>
      <c r="D76" s="32">
        <v>22914304</v>
      </c>
      <c r="E76" s="33">
        <v>22914304</v>
      </c>
      <c r="F76" s="33">
        <v>974254</v>
      </c>
      <c r="G76" s="33">
        <v>874583</v>
      </c>
      <c r="H76" s="33">
        <v>1871257</v>
      </c>
      <c r="I76" s="33">
        <v>3720094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3720094</v>
      </c>
      <c r="W76" s="33">
        <v>5728575</v>
      </c>
      <c r="X76" s="33"/>
      <c r="Y76" s="32"/>
      <c r="Z76" s="34">
        <v>22914304</v>
      </c>
    </row>
    <row r="77" spans="1:26" ht="13.5" hidden="1">
      <c r="A77" s="36" t="s">
        <v>31</v>
      </c>
      <c r="B77" s="18"/>
      <c r="C77" s="18"/>
      <c r="D77" s="19">
        <v>4479996</v>
      </c>
      <c r="E77" s="20">
        <v>4479996</v>
      </c>
      <c r="F77" s="20">
        <v>145178</v>
      </c>
      <c r="G77" s="20">
        <v>151049</v>
      </c>
      <c r="H77" s="20">
        <v>171054</v>
      </c>
      <c r="I77" s="20">
        <v>467281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467281</v>
      </c>
      <c r="W77" s="20">
        <v>1119999</v>
      </c>
      <c r="X77" s="20"/>
      <c r="Y77" s="19"/>
      <c r="Z77" s="22">
        <v>4479996</v>
      </c>
    </row>
    <row r="78" spans="1:26" ht="13.5" hidden="1">
      <c r="A78" s="37" t="s">
        <v>32</v>
      </c>
      <c r="B78" s="18"/>
      <c r="C78" s="18"/>
      <c r="D78" s="19">
        <v>17143008</v>
      </c>
      <c r="E78" s="20">
        <v>17143008</v>
      </c>
      <c r="F78" s="20">
        <v>829076</v>
      </c>
      <c r="G78" s="20">
        <v>723534</v>
      </c>
      <c r="H78" s="20">
        <v>1700203</v>
      </c>
      <c r="I78" s="20">
        <v>3252813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3252813</v>
      </c>
      <c r="W78" s="20">
        <v>4285752</v>
      </c>
      <c r="X78" s="20"/>
      <c r="Y78" s="19"/>
      <c r="Z78" s="22">
        <v>17143008</v>
      </c>
    </row>
    <row r="79" spans="1:26" ht="13.5" hidden="1">
      <c r="A79" s="38" t="s">
        <v>115</v>
      </c>
      <c r="B79" s="18"/>
      <c r="C79" s="18"/>
      <c r="D79" s="19">
        <v>4295004</v>
      </c>
      <c r="E79" s="20">
        <v>4295004</v>
      </c>
      <c r="F79" s="20">
        <v>553801</v>
      </c>
      <c r="G79" s="20">
        <v>451589</v>
      </c>
      <c r="H79" s="20">
        <v>891622</v>
      </c>
      <c r="I79" s="20">
        <v>1897012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1897012</v>
      </c>
      <c r="W79" s="20">
        <v>1073751</v>
      </c>
      <c r="X79" s="20"/>
      <c r="Y79" s="19"/>
      <c r="Z79" s="22">
        <v>4295004</v>
      </c>
    </row>
    <row r="80" spans="1:26" ht="13.5" hidden="1">
      <c r="A80" s="38" t="s">
        <v>116</v>
      </c>
      <c r="B80" s="18"/>
      <c r="C80" s="18"/>
      <c r="D80" s="19">
        <v>5465004</v>
      </c>
      <c r="E80" s="20">
        <v>5465004</v>
      </c>
      <c r="F80" s="20">
        <v>137850</v>
      </c>
      <c r="G80" s="20">
        <v>104141</v>
      </c>
      <c r="H80" s="20">
        <v>130450</v>
      </c>
      <c r="I80" s="20">
        <v>372441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372441</v>
      </c>
      <c r="W80" s="20">
        <v>1366251</v>
      </c>
      <c r="X80" s="20"/>
      <c r="Y80" s="19"/>
      <c r="Z80" s="22">
        <v>5465004</v>
      </c>
    </row>
    <row r="81" spans="1:26" ht="13.5" hidden="1">
      <c r="A81" s="38" t="s">
        <v>117</v>
      </c>
      <c r="B81" s="18"/>
      <c r="C81" s="18"/>
      <c r="D81" s="19">
        <v>3999000</v>
      </c>
      <c r="E81" s="20">
        <v>3999000</v>
      </c>
      <c r="F81" s="20">
        <v>17564</v>
      </c>
      <c r="G81" s="20">
        <v>18516</v>
      </c>
      <c r="H81" s="20">
        <v>22020</v>
      </c>
      <c r="I81" s="20">
        <v>58100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58100</v>
      </c>
      <c r="W81" s="20">
        <v>999750</v>
      </c>
      <c r="X81" s="20"/>
      <c r="Y81" s="19"/>
      <c r="Z81" s="22">
        <v>3999000</v>
      </c>
    </row>
    <row r="82" spans="1:26" ht="13.5" hidden="1">
      <c r="A82" s="38" t="s">
        <v>118</v>
      </c>
      <c r="B82" s="18"/>
      <c r="C82" s="18"/>
      <c r="D82" s="19">
        <v>3384000</v>
      </c>
      <c r="E82" s="20">
        <v>3384000</v>
      </c>
      <c r="F82" s="20">
        <v>39503</v>
      </c>
      <c r="G82" s="20">
        <v>36131</v>
      </c>
      <c r="H82" s="20">
        <v>45968</v>
      </c>
      <c r="I82" s="20">
        <v>121602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121602</v>
      </c>
      <c r="W82" s="20">
        <v>846000</v>
      </c>
      <c r="X82" s="20"/>
      <c r="Y82" s="19"/>
      <c r="Z82" s="22">
        <v>3384000</v>
      </c>
    </row>
    <row r="83" spans="1:26" ht="13.5" hidden="1">
      <c r="A83" s="38" t="s">
        <v>119</v>
      </c>
      <c r="B83" s="18"/>
      <c r="C83" s="18"/>
      <c r="D83" s="19"/>
      <c r="E83" s="20"/>
      <c r="F83" s="20">
        <v>80358</v>
      </c>
      <c r="G83" s="20">
        <v>113157</v>
      </c>
      <c r="H83" s="20">
        <v>610143</v>
      </c>
      <c r="I83" s="20">
        <v>803658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803658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1291300</v>
      </c>
      <c r="E84" s="29">
        <v>1291300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322824</v>
      </c>
      <c r="X84" s="29"/>
      <c r="Y84" s="28"/>
      <c r="Z84" s="30">
        <v>1291300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12216054</v>
      </c>
      <c r="E5" s="59">
        <v>12216054</v>
      </c>
      <c r="F5" s="59">
        <v>1135852</v>
      </c>
      <c r="G5" s="59">
        <v>769887</v>
      </c>
      <c r="H5" s="59">
        <v>852409</v>
      </c>
      <c r="I5" s="59">
        <v>2758148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2758148</v>
      </c>
      <c r="W5" s="59">
        <v>3054014</v>
      </c>
      <c r="X5" s="59">
        <v>-295866</v>
      </c>
      <c r="Y5" s="60">
        <v>-9.69</v>
      </c>
      <c r="Z5" s="61">
        <v>12216054</v>
      </c>
    </row>
    <row r="6" spans="1:26" ht="13.5">
      <c r="A6" s="57" t="s">
        <v>32</v>
      </c>
      <c r="B6" s="18">
        <v>0</v>
      </c>
      <c r="C6" s="18">
        <v>0</v>
      </c>
      <c r="D6" s="58">
        <v>93259200</v>
      </c>
      <c r="E6" s="59">
        <v>93259200</v>
      </c>
      <c r="F6" s="59">
        <v>5185471</v>
      </c>
      <c r="G6" s="59">
        <v>6491434</v>
      </c>
      <c r="H6" s="59">
        <v>5959620</v>
      </c>
      <c r="I6" s="59">
        <v>17636525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17636525</v>
      </c>
      <c r="W6" s="59">
        <v>23314800</v>
      </c>
      <c r="X6" s="59">
        <v>-5678275</v>
      </c>
      <c r="Y6" s="60">
        <v>-24.35</v>
      </c>
      <c r="Z6" s="61">
        <v>93259200</v>
      </c>
    </row>
    <row r="7" spans="1:26" ht="13.5">
      <c r="A7" s="57" t="s">
        <v>33</v>
      </c>
      <c r="B7" s="18">
        <v>0</v>
      </c>
      <c r="C7" s="18">
        <v>0</v>
      </c>
      <c r="D7" s="58">
        <v>2162824</v>
      </c>
      <c r="E7" s="59">
        <v>2162824</v>
      </c>
      <c r="F7" s="59">
        <v>105424</v>
      </c>
      <c r="G7" s="59">
        <v>257655</v>
      </c>
      <c r="H7" s="59">
        <v>357334</v>
      </c>
      <c r="I7" s="59">
        <v>720413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720413</v>
      </c>
      <c r="W7" s="59">
        <v>540706</v>
      </c>
      <c r="X7" s="59">
        <v>179707</v>
      </c>
      <c r="Y7" s="60">
        <v>33.24</v>
      </c>
      <c r="Z7" s="61">
        <v>2162824</v>
      </c>
    </row>
    <row r="8" spans="1:26" ht="13.5">
      <c r="A8" s="57" t="s">
        <v>34</v>
      </c>
      <c r="B8" s="18">
        <v>0</v>
      </c>
      <c r="C8" s="18">
        <v>0</v>
      </c>
      <c r="D8" s="58">
        <v>71781000</v>
      </c>
      <c r="E8" s="59">
        <v>71781000</v>
      </c>
      <c r="F8" s="59">
        <v>27714000</v>
      </c>
      <c r="G8" s="59">
        <v>0</v>
      </c>
      <c r="H8" s="59">
        <v>0</v>
      </c>
      <c r="I8" s="59">
        <v>27714000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27714000</v>
      </c>
      <c r="W8" s="59">
        <v>17945250</v>
      </c>
      <c r="X8" s="59">
        <v>9768750</v>
      </c>
      <c r="Y8" s="60">
        <v>54.44</v>
      </c>
      <c r="Z8" s="61">
        <v>71781000</v>
      </c>
    </row>
    <row r="9" spans="1:26" ht="13.5">
      <c r="A9" s="57" t="s">
        <v>35</v>
      </c>
      <c r="B9" s="18">
        <v>0</v>
      </c>
      <c r="C9" s="18">
        <v>0</v>
      </c>
      <c r="D9" s="58">
        <v>12607012</v>
      </c>
      <c r="E9" s="59">
        <v>12607012</v>
      </c>
      <c r="F9" s="59">
        <v>1021686</v>
      </c>
      <c r="G9" s="59">
        <v>1198481</v>
      </c>
      <c r="H9" s="59">
        <v>1065022</v>
      </c>
      <c r="I9" s="59">
        <v>3285189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3285189</v>
      </c>
      <c r="W9" s="59">
        <v>3151753</v>
      </c>
      <c r="X9" s="59">
        <v>133436</v>
      </c>
      <c r="Y9" s="60">
        <v>4.23</v>
      </c>
      <c r="Z9" s="61">
        <v>12607012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192026090</v>
      </c>
      <c r="E10" s="65">
        <f t="shared" si="0"/>
        <v>192026090</v>
      </c>
      <c r="F10" s="65">
        <f t="shared" si="0"/>
        <v>35162433</v>
      </c>
      <c r="G10" s="65">
        <f t="shared" si="0"/>
        <v>8717457</v>
      </c>
      <c r="H10" s="65">
        <f t="shared" si="0"/>
        <v>8234385</v>
      </c>
      <c r="I10" s="65">
        <f t="shared" si="0"/>
        <v>52114275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52114275</v>
      </c>
      <c r="W10" s="65">
        <f t="shared" si="0"/>
        <v>48006523</v>
      </c>
      <c r="X10" s="65">
        <f t="shared" si="0"/>
        <v>4107752</v>
      </c>
      <c r="Y10" s="66">
        <f>+IF(W10&lt;&gt;0,(X10/W10)*100,0)</f>
        <v>8.55665385306076</v>
      </c>
      <c r="Z10" s="67">
        <f t="shared" si="0"/>
        <v>192026090</v>
      </c>
    </row>
    <row r="11" spans="1:26" ht="13.5">
      <c r="A11" s="57" t="s">
        <v>36</v>
      </c>
      <c r="B11" s="18">
        <v>0</v>
      </c>
      <c r="C11" s="18">
        <v>0</v>
      </c>
      <c r="D11" s="58">
        <v>44375646</v>
      </c>
      <c r="E11" s="59">
        <v>44375646</v>
      </c>
      <c r="F11" s="59">
        <v>3774171</v>
      </c>
      <c r="G11" s="59">
        <v>3816178</v>
      </c>
      <c r="H11" s="59">
        <v>3689009</v>
      </c>
      <c r="I11" s="59">
        <v>11279358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11279358</v>
      </c>
      <c r="W11" s="59">
        <v>11093912</v>
      </c>
      <c r="X11" s="59">
        <v>185446</v>
      </c>
      <c r="Y11" s="60">
        <v>1.67</v>
      </c>
      <c r="Z11" s="61">
        <v>44375646</v>
      </c>
    </row>
    <row r="12" spans="1:26" ht="13.5">
      <c r="A12" s="57" t="s">
        <v>37</v>
      </c>
      <c r="B12" s="18">
        <v>0</v>
      </c>
      <c r="C12" s="18">
        <v>0</v>
      </c>
      <c r="D12" s="58">
        <v>4302658</v>
      </c>
      <c r="E12" s="59">
        <v>4302658</v>
      </c>
      <c r="F12" s="59">
        <v>337605</v>
      </c>
      <c r="G12" s="59">
        <v>337605</v>
      </c>
      <c r="H12" s="59">
        <v>337855</v>
      </c>
      <c r="I12" s="59">
        <v>1013065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1013065</v>
      </c>
      <c r="W12" s="59">
        <v>1075665</v>
      </c>
      <c r="X12" s="59">
        <v>-62600</v>
      </c>
      <c r="Y12" s="60">
        <v>-5.82</v>
      </c>
      <c r="Z12" s="61">
        <v>4302658</v>
      </c>
    </row>
    <row r="13" spans="1:26" ht="13.5">
      <c r="A13" s="57" t="s">
        <v>108</v>
      </c>
      <c r="B13" s="18">
        <v>0</v>
      </c>
      <c r="C13" s="18">
        <v>0</v>
      </c>
      <c r="D13" s="58">
        <v>7293103</v>
      </c>
      <c r="E13" s="59">
        <v>7293103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1823276</v>
      </c>
      <c r="X13" s="59">
        <v>-1823276</v>
      </c>
      <c r="Y13" s="60">
        <v>-100</v>
      </c>
      <c r="Z13" s="61">
        <v>7293103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60451984</v>
      </c>
      <c r="E15" s="59">
        <v>60451984</v>
      </c>
      <c r="F15" s="59">
        <v>4541741</v>
      </c>
      <c r="G15" s="59">
        <v>6011624</v>
      </c>
      <c r="H15" s="59">
        <v>7631476</v>
      </c>
      <c r="I15" s="59">
        <v>18184841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18184841</v>
      </c>
      <c r="W15" s="59">
        <v>15112996</v>
      </c>
      <c r="X15" s="59">
        <v>3071845</v>
      </c>
      <c r="Y15" s="60">
        <v>20.33</v>
      </c>
      <c r="Z15" s="61">
        <v>60451984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0</v>
      </c>
      <c r="G16" s="59">
        <v>71027</v>
      </c>
      <c r="H16" s="59">
        <v>63357</v>
      </c>
      <c r="I16" s="59">
        <v>134384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134384</v>
      </c>
      <c r="W16" s="59">
        <v>0</v>
      </c>
      <c r="X16" s="59">
        <v>134384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71121895</v>
      </c>
      <c r="E17" s="59">
        <v>71121895</v>
      </c>
      <c r="F17" s="59">
        <v>2406082</v>
      </c>
      <c r="G17" s="59">
        <v>2875102</v>
      </c>
      <c r="H17" s="59">
        <v>2720977</v>
      </c>
      <c r="I17" s="59">
        <v>8002161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8002161</v>
      </c>
      <c r="W17" s="59">
        <v>17780474</v>
      </c>
      <c r="X17" s="59">
        <v>-9778313</v>
      </c>
      <c r="Y17" s="60">
        <v>-54.99</v>
      </c>
      <c r="Z17" s="61">
        <v>71121895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187545286</v>
      </c>
      <c r="E18" s="72">
        <f t="shared" si="1"/>
        <v>187545286</v>
      </c>
      <c r="F18" s="72">
        <f t="shared" si="1"/>
        <v>11059599</v>
      </c>
      <c r="G18" s="72">
        <f t="shared" si="1"/>
        <v>13111536</v>
      </c>
      <c r="H18" s="72">
        <f t="shared" si="1"/>
        <v>14442674</v>
      </c>
      <c r="I18" s="72">
        <f t="shared" si="1"/>
        <v>38613809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38613809</v>
      </c>
      <c r="W18" s="72">
        <f t="shared" si="1"/>
        <v>46886323</v>
      </c>
      <c r="X18" s="72">
        <f t="shared" si="1"/>
        <v>-8272514</v>
      </c>
      <c r="Y18" s="66">
        <f>+IF(W18&lt;&gt;0,(X18/W18)*100,0)</f>
        <v>-17.643767885146378</v>
      </c>
      <c r="Z18" s="73">
        <f t="shared" si="1"/>
        <v>187545286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4480804</v>
      </c>
      <c r="E19" s="76">
        <f t="shared" si="2"/>
        <v>4480804</v>
      </c>
      <c r="F19" s="76">
        <f t="shared" si="2"/>
        <v>24102834</v>
      </c>
      <c r="G19" s="76">
        <f t="shared" si="2"/>
        <v>-4394079</v>
      </c>
      <c r="H19" s="76">
        <f t="shared" si="2"/>
        <v>-6208289</v>
      </c>
      <c r="I19" s="76">
        <f t="shared" si="2"/>
        <v>13500466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13500466</v>
      </c>
      <c r="W19" s="76">
        <f>IF(E10=E18,0,W10-W18)</f>
        <v>1120200</v>
      </c>
      <c r="X19" s="76">
        <f t="shared" si="2"/>
        <v>12380266</v>
      </c>
      <c r="Y19" s="77">
        <f>+IF(W19&lt;&gt;0,(X19/W19)*100,0)</f>
        <v>1105.1835386538119</v>
      </c>
      <c r="Z19" s="78">
        <f t="shared" si="2"/>
        <v>4480804</v>
      </c>
    </row>
    <row r="20" spans="1:26" ht="13.5">
      <c r="A20" s="57" t="s">
        <v>44</v>
      </c>
      <c r="B20" s="18">
        <v>0</v>
      </c>
      <c r="C20" s="18">
        <v>0</v>
      </c>
      <c r="D20" s="58">
        <v>45593500</v>
      </c>
      <c r="E20" s="59">
        <v>45593500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11398375</v>
      </c>
      <c r="X20" s="59">
        <v>-11398375</v>
      </c>
      <c r="Y20" s="60">
        <v>-100</v>
      </c>
      <c r="Z20" s="61">
        <v>45593500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50074304</v>
      </c>
      <c r="E22" s="87">
        <f t="shared" si="3"/>
        <v>50074304</v>
      </c>
      <c r="F22" s="87">
        <f t="shared" si="3"/>
        <v>24102834</v>
      </c>
      <c r="G22" s="87">
        <f t="shared" si="3"/>
        <v>-4394079</v>
      </c>
      <c r="H22" s="87">
        <f t="shared" si="3"/>
        <v>-6208289</v>
      </c>
      <c r="I22" s="87">
        <f t="shared" si="3"/>
        <v>13500466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13500466</v>
      </c>
      <c r="W22" s="87">
        <f t="shared" si="3"/>
        <v>12518575</v>
      </c>
      <c r="X22" s="87">
        <f t="shared" si="3"/>
        <v>981891</v>
      </c>
      <c r="Y22" s="88">
        <f>+IF(W22&lt;&gt;0,(X22/W22)*100,0)</f>
        <v>7.84347259971682</v>
      </c>
      <c r="Z22" s="89">
        <f t="shared" si="3"/>
        <v>50074304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50074304</v>
      </c>
      <c r="E24" s="76">
        <f t="shared" si="4"/>
        <v>50074304</v>
      </c>
      <c r="F24" s="76">
        <f t="shared" si="4"/>
        <v>24102834</v>
      </c>
      <c r="G24" s="76">
        <f t="shared" si="4"/>
        <v>-4394079</v>
      </c>
      <c r="H24" s="76">
        <f t="shared" si="4"/>
        <v>-6208289</v>
      </c>
      <c r="I24" s="76">
        <f t="shared" si="4"/>
        <v>13500466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13500466</v>
      </c>
      <c r="W24" s="76">
        <f t="shared" si="4"/>
        <v>12518575</v>
      </c>
      <c r="X24" s="76">
        <f t="shared" si="4"/>
        <v>981891</v>
      </c>
      <c r="Y24" s="77">
        <f>+IF(W24&lt;&gt;0,(X24/W24)*100,0)</f>
        <v>7.84347259971682</v>
      </c>
      <c r="Z24" s="78">
        <f t="shared" si="4"/>
        <v>50074304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45594000</v>
      </c>
      <c r="E27" s="99">
        <v>45594000</v>
      </c>
      <c r="F27" s="99">
        <v>865589</v>
      </c>
      <c r="G27" s="99">
        <v>6554018</v>
      </c>
      <c r="H27" s="99">
        <v>4155414</v>
      </c>
      <c r="I27" s="99">
        <v>11575021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11575021</v>
      </c>
      <c r="W27" s="99">
        <v>11398500</v>
      </c>
      <c r="X27" s="99">
        <v>176521</v>
      </c>
      <c r="Y27" s="100">
        <v>1.55</v>
      </c>
      <c r="Z27" s="101">
        <v>45594000</v>
      </c>
    </row>
    <row r="28" spans="1:26" ht="13.5">
      <c r="A28" s="102" t="s">
        <v>44</v>
      </c>
      <c r="B28" s="18">
        <v>0</v>
      </c>
      <c r="C28" s="18">
        <v>0</v>
      </c>
      <c r="D28" s="58">
        <v>39582000</v>
      </c>
      <c r="E28" s="59">
        <v>39582000</v>
      </c>
      <c r="F28" s="59">
        <v>865589</v>
      </c>
      <c r="G28" s="59">
        <v>6537835</v>
      </c>
      <c r="H28" s="59">
        <v>3269699</v>
      </c>
      <c r="I28" s="59">
        <v>10673123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10673123</v>
      </c>
      <c r="W28" s="59">
        <v>9895500</v>
      </c>
      <c r="X28" s="59">
        <v>777623</v>
      </c>
      <c r="Y28" s="60">
        <v>7.86</v>
      </c>
      <c r="Z28" s="61">
        <v>39582000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6012000</v>
      </c>
      <c r="E31" s="59">
        <v>6012000</v>
      </c>
      <c r="F31" s="59">
        <v>0</v>
      </c>
      <c r="G31" s="59">
        <v>16183</v>
      </c>
      <c r="H31" s="59">
        <v>885715</v>
      </c>
      <c r="I31" s="59">
        <v>901898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901898</v>
      </c>
      <c r="W31" s="59">
        <v>1503000</v>
      </c>
      <c r="X31" s="59">
        <v>-601102</v>
      </c>
      <c r="Y31" s="60">
        <v>-39.99</v>
      </c>
      <c r="Z31" s="61">
        <v>6012000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45594000</v>
      </c>
      <c r="E32" s="99">
        <f t="shared" si="5"/>
        <v>45594000</v>
      </c>
      <c r="F32" s="99">
        <f t="shared" si="5"/>
        <v>865589</v>
      </c>
      <c r="G32" s="99">
        <f t="shared" si="5"/>
        <v>6554018</v>
      </c>
      <c r="H32" s="99">
        <f t="shared" si="5"/>
        <v>4155414</v>
      </c>
      <c r="I32" s="99">
        <f t="shared" si="5"/>
        <v>11575021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11575021</v>
      </c>
      <c r="W32" s="99">
        <f t="shared" si="5"/>
        <v>11398500</v>
      </c>
      <c r="X32" s="99">
        <f t="shared" si="5"/>
        <v>176521</v>
      </c>
      <c r="Y32" s="100">
        <f>+IF(W32&lt;&gt;0,(X32/W32)*100,0)</f>
        <v>1.5486335921393166</v>
      </c>
      <c r="Z32" s="101">
        <f t="shared" si="5"/>
        <v>45594000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72026734</v>
      </c>
      <c r="E35" s="59">
        <v>72026734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18006684</v>
      </c>
      <c r="X35" s="59">
        <v>-18006684</v>
      </c>
      <c r="Y35" s="60">
        <v>-100</v>
      </c>
      <c r="Z35" s="61">
        <v>72026734</v>
      </c>
    </row>
    <row r="36" spans="1:26" ht="13.5">
      <c r="A36" s="57" t="s">
        <v>53</v>
      </c>
      <c r="B36" s="18">
        <v>0</v>
      </c>
      <c r="C36" s="18">
        <v>0</v>
      </c>
      <c r="D36" s="58">
        <v>251842743</v>
      </c>
      <c r="E36" s="59">
        <v>251842743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62960686</v>
      </c>
      <c r="X36" s="59">
        <v>-62960686</v>
      </c>
      <c r="Y36" s="60">
        <v>-100</v>
      </c>
      <c r="Z36" s="61">
        <v>251842743</v>
      </c>
    </row>
    <row r="37" spans="1:26" ht="13.5">
      <c r="A37" s="57" t="s">
        <v>54</v>
      </c>
      <c r="B37" s="18">
        <v>0</v>
      </c>
      <c r="C37" s="18">
        <v>0</v>
      </c>
      <c r="D37" s="58">
        <v>3820651</v>
      </c>
      <c r="E37" s="59">
        <v>3820651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955163</v>
      </c>
      <c r="X37" s="59">
        <v>-955163</v>
      </c>
      <c r="Y37" s="60">
        <v>-100</v>
      </c>
      <c r="Z37" s="61">
        <v>3820651</v>
      </c>
    </row>
    <row r="38" spans="1:26" ht="13.5">
      <c r="A38" s="57" t="s">
        <v>55</v>
      </c>
      <c r="B38" s="18">
        <v>0</v>
      </c>
      <c r="C38" s="18">
        <v>0</v>
      </c>
      <c r="D38" s="58">
        <v>16397099</v>
      </c>
      <c r="E38" s="59">
        <v>16397099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4099275</v>
      </c>
      <c r="X38" s="59">
        <v>-4099275</v>
      </c>
      <c r="Y38" s="60">
        <v>-100</v>
      </c>
      <c r="Z38" s="61">
        <v>16397099</v>
      </c>
    </row>
    <row r="39" spans="1:26" ht="13.5">
      <c r="A39" s="57" t="s">
        <v>56</v>
      </c>
      <c r="B39" s="18">
        <v>0</v>
      </c>
      <c r="C39" s="18">
        <v>0</v>
      </c>
      <c r="D39" s="58">
        <v>303651727</v>
      </c>
      <c r="E39" s="59">
        <v>303651727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75912932</v>
      </c>
      <c r="X39" s="59">
        <v>-75912932</v>
      </c>
      <c r="Y39" s="60">
        <v>-100</v>
      </c>
      <c r="Z39" s="61">
        <v>303651727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75335029</v>
      </c>
      <c r="E42" s="59">
        <v>75335029</v>
      </c>
      <c r="F42" s="59">
        <v>39787141</v>
      </c>
      <c r="G42" s="59">
        <v>-2250492</v>
      </c>
      <c r="H42" s="59">
        <v>-6384383</v>
      </c>
      <c r="I42" s="59">
        <v>31152266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31152266</v>
      </c>
      <c r="W42" s="59">
        <v>31301875</v>
      </c>
      <c r="X42" s="59">
        <v>-149609</v>
      </c>
      <c r="Y42" s="60">
        <v>-0.48</v>
      </c>
      <c r="Z42" s="61">
        <v>75335029</v>
      </c>
    </row>
    <row r="43" spans="1:26" ht="13.5">
      <c r="A43" s="57" t="s">
        <v>59</v>
      </c>
      <c r="B43" s="18">
        <v>0</v>
      </c>
      <c r="C43" s="18">
        <v>0</v>
      </c>
      <c r="D43" s="58">
        <v>-45593500</v>
      </c>
      <c r="E43" s="59">
        <v>-45593500</v>
      </c>
      <c r="F43" s="59">
        <v>-986771</v>
      </c>
      <c r="G43" s="59">
        <v>-7263696</v>
      </c>
      <c r="H43" s="59">
        <v>-4730207</v>
      </c>
      <c r="I43" s="59">
        <v>-12980674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-12980674</v>
      </c>
      <c r="W43" s="59">
        <v>-5797885</v>
      </c>
      <c r="X43" s="59">
        <v>-7182789</v>
      </c>
      <c r="Y43" s="60">
        <v>123.89</v>
      </c>
      <c r="Z43" s="61">
        <v>-45593500</v>
      </c>
    </row>
    <row r="44" spans="1:26" ht="13.5">
      <c r="A44" s="57" t="s">
        <v>60</v>
      </c>
      <c r="B44" s="18">
        <v>0</v>
      </c>
      <c r="C44" s="18">
        <v>0</v>
      </c>
      <c r="D44" s="58">
        <v>195706</v>
      </c>
      <c r="E44" s="59">
        <v>195706</v>
      </c>
      <c r="F44" s="59">
        <v>-9604</v>
      </c>
      <c r="G44" s="59">
        <v>32963</v>
      </c>
      <c r="H44" s="59">
        <v>-13727</v>
      </c>
      <c r="I44" s="59">
        <v>9632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9632</v>
      </c>
      <c r="W44" s="59">
        <v>195706</v>
      </c>
      <c r="X44" s="59">
        <v>-186074</v>
      </c>
      <c r="Y44" s="60">
        <v>-95.08</v>
      </c>
      <c r="Z44" s="61">
        <v>195706</v>
      </c>
    </row>
    <row r="45" spans="1:26" ht="13.5">
      <c r="A45" s="69" t="s">
        <v>61</v>
      </c>
      <c r="B45" s="21">
        <v>0</v>
      </c>
      <c r="C45" s="21">
        <v>0</v>
      </c>
      <c r="D45" s="98">
        <v>49238552</v>
      </c>
      <c r="E45" s="99">
        <v>49238552</v>
      </c>
      <c r="F45" s="99">
        <v>80758385</v>
      </c>
      <c r="G45" s="99">
        <v>71277160</v>
      </c>
      <c r="H45" s="99">
        <v>60148843</v>
      </c>
      <c r="I45" s="99">
        <v>60148843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60148843</v>
      </c>
      <c r="W45" s="99">
        <v>45001013</v>
      </c>
      <c r="X45" s="99">
        <v>15147830</v>
      </c>
      <c r="Y45" s="100">
        <v>33.66</v>
      </c>
      <c r="Z45" s="101">
        <v>49238552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6638575</v>
      </c>
      <c r="C49" s="51">
        <v>0</v>
      </c>
      <c r="D49" s="128">
        <v>4230864</v>
      </c>
      <c r="E49" s="53">
        <v>3720427</v>
      </c>
      <c r="F49" s="53">
        <v>0</v>
      </c>
      <c r="G49" s="53">
        <v>0</v>
      </c>
      <c r="H49" s="53">
        <v>0</v>
      </c>
      <c r="I49" s="53">
        <v>150416271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165006137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236762</v>
      </c>
      <c r="C51" s="51">
        <v>0</v>
      </c>
      <c r="D51" s="128">
        <v>128717</v>
      </c>
      <c r="E51" s="53">
        <v>9488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374967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99.99999824447195</v>
      </c>
      <c r="E58" s="7">
        <f t="shared" si="6"/>
        <v>99.99999824447195</v>
      </c>
      <c r="F58" s="7">
        <f t="shared" si="6"/>
        <v>89.88618127101468</v>
      </c>
      <c r="G58" s="7">
        <f t="shared" si="6"/>
        <v>91.24854214206877</v>
      </c>
      <c r="H58" s="7">
        <f t="shared" si="6"/>
        <v>90.61542527938413</v>
      </c>
      <c r="I58" s="7">
        <f t="shared" si="6"/>
        <v>90.61141362298648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90.61141362298648</v>
      </c>
      <c r="W58" s="7">
        <f t="shared" si="6"/>
        <v>81.56985761475306</v>
      </c>
      <c r="X58" s="7">
        <f t="shared" si="6"/>
        <v>0</v>
      </c>
      <c r="Y58" s="7">
        <f t="shared" si="6"/>
        <v>0</v>
      </c>
      <c r="Z58" s="8">
        <f t="shared" si="6"/>
        <v>99.99999824447195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69.52315870195748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99.99996919016661</v>
      </c>
      <c r="H60" s="13">
        <f t="shared" si="7"/>
        <v>100.00001677959334</v>
      </c>
      <c r="I60" s="13">
        <f t="shared" si="7"/>
        <v>99.99999432994878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99.99999432994878</v>
      </c>
      <c r="W60" s="13">
        <f t="shared" si="7"/>
        <v>82.19527663155792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99.84635566417481</v>
      </c>
      <c r="G61" s="13">
        <f t="shared" si="7"/>
        <v>100.26929580646946</v>
      </c>
      <c r="H61" s="13">
        <f t="shared" si="7"/>
        <v>100.30033047288039</v>
      </c>
      <c r="I61" s="13">
        <f t="shared" si="7"/>
        <v>100.17408829652238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100.17408829652238</v>
      </c>
      <c r="W61" s="13">
        <f t="shared" si="7"/>
        <v>75.9417737972869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100.21139790888405</v>
      </c>
      <c r="G62" s="13">
        <f t="shared" si="7"/>
        <v>99.47946790052053</v>
      </c>
      <c r="H62" s="13">
        <f t="shared" si="7"/>
        <v>99.49439508065055</v>
      </c>
      <c r="I62" s="13">
        <f t="shared" si="7"/>
        <v>99.72770330983396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99.72770330983396</v>
      </c>
      <c r="W62" s="13">
        <f t="shared" si="7"/>
        <v>92.0454974556469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97.12848093569788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99.9994253049715</v>
      </c>
      <c r="H64" s="13">
        <f t="shared" si="7"/>
        <v>100.00020438194899</v>
      </c>
      <c r="I64" s="13">
        <f t="shared" si="7"/>
        <v>99.99986948560361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99.99986948560361</v>
      </c>
      <c r="W64" s="13">
        <f t="shared" si="7"/>
        <v>93.90915055927003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99.99997633299103</v>
      </c>
      <c r="E66" s="16">
        <f t="shared" si="7"/>
        <v>99.99997633299103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92.08239335884953</v>
      </c>
      <c r="X66" s="16">
        <f t="shared" si="7"/>
        <v>0</v>
      </c>
      <c r="Y66" s="16">
        <f t="shared" si="7"/>
        <v>0</v>
      </c>
      <c r="Z66" s="17">
        <f t="shared" si="7"/>
        <v>99.99997633299103</v>
      </c>
    </row>
    <row r="67" spans="1:26" ht="13.5" hidden="1">
      <c r="A67" s="40" t="s">
        <v>121</v>
      </c>
      <c r="B67" s="23"/>
      <c r="C67" s="23"/>
      <c r="D67" s="24">
        <v>113925836</v>
      </c>
      <c r="E67" s="25">
        <v>113925836</v>
      </c>
      <c r="F67" s="25">
        <v>7032586</v>
      </c>
      <c r="G67" s="25">
        <v>7957737</v>
      </c>
      <c r="H67" s="25">
        <v>7517517</v>
      </c>
      <c r="I67" s="25">
        <v>22507840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22507840</v>
      </c>
      <c r="W67" s="25">
        <v>28481462</v>
      </c>
      <c r="X67" s="25"/>
      <c r="Y67" s="24"/>
      <c r="Z67" s="26">
        <v>113925836</v>
      </c>
    </row>
    <row r="68" spans="1:26" ht="13.5" hidden="1">
      <c r="A68" s="36" t="s">
        <v>31</v>
      </c>
      <c r="B68" s="18"/>
      <c r="C68" s="18"/>
      <c r="D68" s="19">
        <v>12216054</v>
      </c>
      <c r="E68" s="20">
        <v>12216054</v>
      </c>
      <c r="F68" s="20">
        <v>1135852</v>
      </c>
      <c r="G68" s="20">
        <v>769887</v>
      </c>
      <c r="H68" s="20">
        <v>852409</v>
      </c>
      <c r="I68" s="20">
        <v>2758148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2758148</v>
      </c>
      <c r="W68" s="20">
        <v>3054014</v>
      </c>
      <c r="X68" s="20"/>
      <c r="Y68" s="19"/>
      <c r="Z68" s="22">
        <v>12216054</v>
      </c>
    </row>
    <row r="69" spans="1:26" ht="13.5" hidden="1">
      <c r="A69" s="37" t="s">
        <v>32</v>
      </c>
      <c r="B69" s="18"/>
      <c r="C69" s="18"/>
      <c r="D69" s="19">
        <v>93259200</v>
      </c>
      <c r="E69" s="20">
        <v>93259200</v>
      </c>
      <c r="F69" s="20">
        <v>5185471</v>
      </c>
      <c r="G69" s="20">
        <v>6491434</v>
      </c>
      <c r="H69" s="20">
        <v>5959620</v>
      </c>
      <c r="I69" s="20">
        <v>17636525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17636525</v>
      </c>
      <c r="W69" s="20">
        <v>23314802</v>
      </c>
      <c r="X69" s="20"/>
      <c r="Y69" s="19"/>
      <c r="Z69" s="22">
        <v>93259200</v>
      </c>
    </row>
    <row r="70" spans="1:26" ht="13.5" hidden="1">
      <c r="A70" s="38" t="s">
        <v>115</v>
      </c>
      <c r="B70" s="18"/>
      <c r="C70" s="18"/>
      <c r="D70" s="19">
        <v>60745158</v>
      </c>
      <c r="E70" s="20">
        <v>60745158</v>
      </c>
      <c r="F70" s="20">
        <v>2114624</v>
      </c>
      <c r="G70" s="20">
        <v>3399236</v>
      </c>
      <c r="H70" s="20">
        <v>2926110</v>
      </c>
      <c r="I70" s="20">
        <v>8439970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8439970</v>
      </c>
      <c r="W70" s="20">
        <v>15186290</v>
      </c>
      <c r="X70" s="20"/>
      <c r="Y70" s="19"/>
      <c r="Z70" s="22">
        <v>60745158</v>
      </c>
    </row>
    <row r="71" spans="1:26" ht="13.5" hidden="1">
      <c r="A71" s="38" t="s">
        <v>116</v>
      </c>
      <c r="B71" s="18"/>
      <c r="C71" s="18"/>
      <c r="D71" s="19">
        <v>16842786</v>
      </c>
      <c r="E71" s="20">
        <v>16842786</v>
      </c>
      <c r="F71" s="20">
        <v>1740793</v>
      </c>
      <c r="G71" s="20">
        <v>1758393</v>
      </c>
      <c r="H71" s="20">
        <v>1738116</v>
      </c>
      <c r="I71" s="20">
        <v>5237302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5237302</v>
      </c>
      <c r="W71" s="20">
        <v>4210697</v>
      </c>
      <c r="X71" s="20"/>
      <c r="Y71" s="19"/>
      <c r="Z71" s="22">
        <v>16842786</v>
      </c>
    </row>
    <row r="72" spans="1:26" ht="13.5" hidden="1">
      <c r="A72" s="38" t="s">
        <v>117</v>
      </c>
      <c r="B72" s="18"/>
      <c r="C72" s="18"/>
      <c r="D72" s="19">
        <v>9440994</v>
      </c>
      <c r="E72" s="20">
        <v>9440994</v>
      </c>
      <c r="F72" s="20">
        <v>808521</v>
      </c>
      <c r="G72" s="20">
        <v>811789</v>
      </c>
      <c r="H72" s="20">
        <v>806114</v>
      </c>
      <c r="I72" s="20">
        <v>2426424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2426424</v>
      </c>
      <c r="W72" s="20">
        <v>2360249</v>
      </c>
      <c r="X72" s="20"/>
      <c r="Y72" s="19"/>
      <c r="Z72" s="22">
        <v>9440994</v>
      </c>
    </row>
    <row r="73" spans="1:26" ht="13.5" hidden="1">
      <c r="A73" s="38" t="s">
        <v>118</v>
      </c>
      <c r="B73" s="18"/>
      <c r="C73" s="18"/>
      <c r="D73" s="19">
        <v>6230262</v>
      </c>
      <c r="E73" s="20">
        <v>6230262</v>
      </c>
      <c r="F73" s="20">
        <v>521102</v>
      </c>
      <c r="G73" s="20">
        <v>522016</v>
      </c>
      <c r="H73" s="20">
        <v>489280</v>
      </c>
      <c r="I73" s="20">
        <v>1532398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1532398</v>
      </c>
      <c r="W73" s="20">
        <v>1557566</v>
      </c>
      <c r="X73" s="20"/>
      <c r="Y73" s="19"/>
      <c r="Z73" s="22">
        <v>6230262</v>
      </c>
    </row>
    <row r="74" spans="1:26" ht="13.5" hidden="1">
      <c r="A74" s="38" t="s">
        <v>119</v>
      </c>
      <c r="B74" s="18"/>
      <c r="C74" s="18"/>
      <c r="D74" s="19"/>
      <c r="E74" s="20"/>
      <c r="F74" s="20">
        <v>431</v>
      </c>
      <c r="G74" s="20"/>
      <c r="H74" s="20"/>
      <c r="I74" s="20">
        <v>431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431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8450582</v>
      </c>
      <c r="E75" s="29">
        <v>8450582</v>
      </c>
      <c r="F75" s="29">
        <v>711263</v>
      </c>
      <c r="G75" s="29">
        <v>696416</v>
      </c>
      <c r="H75" s="29">
        <v>705488</v>
      </c>
      <c r="I75" s="29">
        <v>2113167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2113167</v>
      </c>
      <c r="W75" s="29">
        <v>2112646</v>
      </c>
      <c r="X75" s="29"/>
      <c r="Y75" s="28"/>
      <c r="Z75" s="30">
        <v>8450582</v>
      </c>
    </row>
    <row r="76" spans="1:26" ht="13.5" hidden="1">
      <c r="A76" s="41" t="s">
        <v>122</v>
      </c>
      <c r="B76" s="31"/>
      <c r="C76" s="31"/>
      <c r="D76" s="32">
        <v>113925834</v>
      </c>
      <c r="E76" s="33">
        <v>113925834</v>
      </c>
      <c r="F76" s="33">
        <v>6321323</v>
      </c>
      <c r="G76" s="33">
        <v>7261319</v>
      </c>
      <c r="H76" s="33">
        <v>6812030</v>
      </c>
      <c r="I76" s="33">
        <v>20394672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20394672</v>
      </c>
      <c r="W76" s="33">
        <v>23232288</v>
      </c>
      <c r="X76" s="33"/>
      <c r="Y76" s="32"/>
      <c r="Z76" s="34">
        <v>113925834</v>
      </c>
    </row>
    <row r="77" spans="1:26" ht="13.5" hidden="1">
      <c r="A77" s="36" t="s">
        <v>31</v>
      </c>
      <c r="B77" s="18"/>
      <c r="C77" s="18"/>
      <c r="D77" s="19">
        <v>12216054</v>
      </c>
      <c r="E77" s="20">
        <v>12216054</v>
      </c>
      <c r="F77" s="20">
        <v>1135852</v>
      </c>
      <c r="G77" s="20">
        <v>769887</v>
      </c>
      <c r="H77" s="20">
        <v>852409</v>
      </c>
      <c r="I77" s="20">
        <v>2758148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2758148</v>
      </c>
      <c r="W77" s="20">
        <v>2123247</v>
      </c>
      <c r="X77" s="20"/>
      <c r="Y77" s="19"/>
      <c r="Z77" s="22">
        <v>12216054</v>
      </c>
    </row>
    <row r="78" spans="1:26" ht="13.5" hidden="1">
      <c r="A78" s="37" t="s">
        <v>32</v>
      </c>
      <c r="B78" s="18"/>
      <c r="C78" s="18"/>
      <c r="D78" s="19">
        <v>93259200</v>
      </c>
      <c r="E78" s="20">
        <v>93259200</v>
      </c>
      <c r="F78" s="20">
        <v>5185471</v>
      </c>
      <c r="G78" s="20">
        <v>6491432</v>
      </c>
      <c r="H78" s="20">
        <v>5959621</v>
      </c>
      <c r="I78" s="20">
        <v>17636524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17636524</v>
      </c>
      <c r="W78" s="20">
        <v>19163666</v>
      </c>
      <c r="X78" s="20"/>
      <c r="Y78" s="19"/>
      <c r="Z78" s="22">
        <v>93259200</v>
      </c>
    </row>
    <row r="79" spans="1:26" ht="13.5" hidden="1">
      <c r="A79" s="38" t="s">
        <v>115</v>
      </c>
      <c r="B79" s="18"/>
      <c r="C79" s="18"/>
      <c r="D79" s="19">
        <v>60745158</v>
      </c>
      <c r="E79" s="20">
        <v>60745158</v>
      </c>
      <c r="F79" s="20">
        <v>2111375</v>
      </c>
      <c r="G79" s="20">
        <v>3408390</v>
      </c>
      <c r="H79" s="20">
        <v>2934898</v>
      </c>
      <c r="I79" s="20">
        <v>8454663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8454663</v>
      </c>
      <c r="W79" s="20">
        <v>11532738</v>
      </c>
      <c r="X79" s="20"/>
      <c r="Y79" s="19"/>
      <c r="Z79" s="22">
        <v>60745158</v>
      </c>
    </row>
    <row r="80" spans="1:26" ht="13.5" hidden="1">
      <c r="A80" s="38" t="s">
        <v>116</v>
      </c>
      <c r="B80" s="18"/>
      <c r="C80" s="18"/>
      <c r="D80" s="19">
        <v>16842786</v>
      </c>
      <c r="E80" s="20">
        <v>16842786</v>
      </c>
      <c r="F80" s="20">
        <v>1744473</v>
      </c>
      <c r="G80" s="20">
        <v>1749240</v>
      </c>
      <c r="H80" s="20">
        <v>1729328</v>
      </c>
      <c r="I80" s="20">
        <v>5223041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5223041</v>
      </c>
      <c r="W80" s="20">
        <v>3875757</v>
      </c>
      <c r="X80" s="20"/>
      <c r="Y80" s="19"/>
      <c r="Z80" s="22">
        <v>16842786</v>
      </c>
    </row>
    <row r="81" spans="1:26" ht="13.5" hidden="1">
      <c r="A81" s="38" t="s">
        <v>117</v>
      </c>
      <c r="B81" s="18"/>
      <c r="C81" s="18"/>
      <c r="D81" s="19">
        <v>9440994</v>
      </c>
      <c r="E81" s="20">
        <v>9440994</v>
      </c>
      <c r="F81" s="20">
        <v>808521</v>
      </c>
      <c r="G81" s="20">
        <v>811789</v>
      </c>
      <c r="H81" s="20">
        <v>806114</v>
      </c>
      <c r="I81" s="20">
        <v>2426424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2426424</v>
      </c>
      <c r="W81" s="20">
        <v>2292474</v>
      </c>
      <c r="X81" s="20"/>
      <c r="Y81" s="19"/>
      <c r="Z81" s="22">
        <v>9440994</v>
      </c>
    </row>
    <row r="82" spans="1:26" ht="13.5" hidden="1">
      <c r="A82" s="38" t="s">
        <v>118</v>
      </c>
      <c r="B82" s="18"/>
      <c r="C82" s="18"/>
      <c r="D82" s="19">
        <v>6230262</v>
      </c>
      <c r="E82" s="20">
        <v>6230262</v>
      </c>
      <c r="F82" s="20">
        <v>521102</v>
      </c>
      <c r="G82" s="20">
        <v>522013</v>
      </c>
      <c r="H82" s="20">
        <v>489281</v>
      </c>
      <c r="I82" s="20">
        <v>1532396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1532396</v>
      </c>
      <c r="W82" s="20">
        <v>1462697</v>
      </c>
      <c r="X82" s="20"/>
      <c r="Y82" s="19"/>
      <c r="Z82" s="22">
        <v>6230262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8450580</v>
      </c>
      <c r="E84" s="29">
        <v>8450580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1945375</v>
      </c>
      <c r="X84" s="29"/>
      <c r="Y84" s="28"/>
      <c r="Z84" s="30">
        <v>8450580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5672199</v>
      </c>
      <c r="C7" s="18">
        <v>0</v>
      </c>
      <c r="D7" s="58">
        <v>4619200</v>
      </c>
      <c r="E7" s="59">
        <v>4619200</v>
      </c>
      <c r="F7" s="59">
        <v>170826</v>
      </c>
      <c r="G7" s="59">
        <v>453681</v>
      </c>
      <c r="H7" s="59">
        <v>511288</v>
      </c>
      <c r="I7" s="59">
        <v>1135795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1135795</v>
      </c>
      <c r="W7" s="59">
        <v>1154800</v>
      </c>
      <c r="X7" s="59">
        <v>-19005</v>
      </c>
      <c r="Y7" s="60">
        <v>-1.65</v>
      </c>
      <c r="Z7" s="61">
        <v>4619200</v>
      </c>
    </row>
    <row r="8" spans="1:26" ht="13.5">
      <c r="A8" s="57" t="s">
        <v>34</v>
      </c>
      <c r="B8" s="18">
        <v>94578831</v>
      </c>
      <c r="C8" s="18">
        <v>0</v>
      </c>
      <c r="D8" s="58">
        <v>93815000</v>
      </c>
      <c r="E8" s="59">
        <v>93815000</v>
      </c>
      <c r="F8" s="59">
        <v>37612775</v>
      </c>
      <c r="G8" s="59">
        <v>-7014548</v>
      </c>
      <c r="H8" s="59">
        <v>882626</v>
      </c>
      <c r="I8" s="59">
        <v>31480853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31480853</v>
      </c>
      <c r="W8" s="59">
        <v>23453750</v>
      </c>
      <c r="X8" s="59">
        <v>8027103</v>
      </c>
      <c r="Y8" s="60">
        <v>34.23</v>
      </c>
      <c r="Z8" s="61">
        <v>93815000</v>
      </c>
    </row>
    <row r="9" spans="1:26" ht="13.5">
      <c r="A9" s="57" t="s">
        <v>35</v>
      </c>
      <c r="B9" s="18">
        <v>1778669</v>
      </c>
      <c r="C9" s="18">
        <v>0</v>
      </c>
      <c r="D9" s="58">
        <v>1045210</v>
      </c>
      <c r="E9" s="59">
        <v>1045210</v>
      </c>
      <c r="F9" s="59">
        <v>11842</v>
      </c>
      <c r="G9" s="59">
        <v>23183</v>
      </c>
      <c r="H9" s="59">
        <v>9906</v>
      </c>
      <c r="I9" s="59">
        <v>44931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44931</v>
      </c>
      <c r="W9" s="59">
        <v>261303</v>
      </c>
      <c r="X9" s="59">
        <v>-216372</v>
      </c>
      <c r="Y9" s="60">
        <v>-82.81</v>
      </c>
      <c r="Z9" s="61">
        <v>1045210</v>
      </c>
    </row>
    <row r="10" spans="1:26" ht="25.5">
      <c r="A10" s="62" t="s">
        <v>107</v>
      </c>
      <c r="B10" s="63">
        <f>SUM(B5:B9)</f>
        <v>102029699</v>
      </c>
      <c r="C10" s="63">
        <f>SUM(C5:C9)</f>
        <v>0</v>
      </c>
      <c r="D10" s="64">
        <f aca="true" t="shared" si="0" ref="D10:Z10">SUM(D5:D9)</f>
        <v>99479410</v>
      </c>
      <c r="E10" s="65">
        <f t="shared" si="0"/>
        <v>99479410</v>
      </c>
      <c r="F10" s="65">
        <f t="shared" si="0"/>
        <v>37795443</v>
      </c>
      <c r="G10" s="65">
        <f t="shared" si="0"/>
        <v>-6537684</v>
      </c>
      <c r="H10" s="65">
        <f t="shared" si="0"/>
        <v>1403820</v>
      </c>
      <c r="I10" s="65">
        <f t="shared" si="0"/>
        <v>32661579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32661579</v>
      </c>
      <c r="W10" s="65">
        <f t="shared" si="0"/>
        <v>24869853</v>
      </c>
      <c r="X10" s="65">
        <f t="shared" si="0"/>
        <v>7791726</v>
      </c>
      <c r="Y10" s="66">
        <f>+IF(W10&lt;&gt;0,(X10/W10)*100,0)</f>
        <v>31.33000424248587</v>
      </c>
      <c r="Z10" s="67">
        <f t="shared" si="0"/>
        <v>99479410</v>
      </c>
    </row>
    <row r="11" spans="1:26" ht="13.5">
      <c r="A11" s="57" t="s">
        <v>36</v>
      </c>
      <c r="B11" s="18">
        <v>39427229</v>
      </c>
      <c r="C11" s="18">
        <v>0</v>
      </c>
      <c r="D11" s="58">
        <v>47498130</v>
      </c>
      <c r="E11" s="59">
        <v>47498130</v>
      </c>
      <c r="F11" s="59">
        <v>3102449</v>
      </c>
      <c r="G11" s="59">
        <v>2998571</v>
      </c>
      <c r="H11" s="59">
        <v>3102112</v>
      </c>
      <c r="I11" s="59">
        <v>9203132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9203132</v>
      </c>
      <c r="W11" s="59">
        <v>11874533</v>
      </c>
      <c r="X11" s="59">
        <v>-2671401</v>
      </c>
      <c r="Y11" s="60">
        <v>-22.5</v>
      </c>
      <c r="Z11" s="61">
        <v>47498130</v>
      </c>
    </row>
    <row r="12" spans="1:26" ht="13.5">
      <c r="A12" s="57" t="s">
        <v>37</v>
      </c>
      <c r="B12" s="18">
        <v>5160197</v>
      </c>
      <c r="C12" s="18">
        <v>0</v>
      </c>
      <c r="D12" s="58">
        <v>5678840</v>
      </c>
      <c r="E12" s="59">
        <v>5678840</v>
      </c>
      <c r="F12" s="59">
        <v>437162</v>
      </c>
      <c r="G12" s="59">
        <v>428961</v>
      </c>
      <c r="H12" s="59">
        <v>418300</v>
      </c>
      <c r="I12" s="59">
        <v>1284423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1284423</v>
      </c>
      <c r="W12" s="59">
        <v>1419710</v>
      </c>
      <c r="X12" s="59">
        <v>-135287</v>
      </c>
      <c r="Y12" s="60">
        <v>-9.53</v>
      </c>
      <c r="Z12" s="61">
        <v>5678840</v>
      </c>
    </row>
    <row r="13" spans="1:26" ht="13.5">
      <c r="A13" s="57" t="s">
        <v>108</v>
      </c>
      <c r="B13" s="18">
        <v>4118564</v>
      </c>
      <c r="C13" s="18">
        <v>0</v>
      </c>
      <c r="D13" s="58">
        <v>5050000</v>
      </c>
      <c r="E13" s="59">
        <v>5050000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1262500</v>
      </c>
      <c r="X13" s="59">
        <v>-1262500</v>
      </c>
      <c r="Y13" s="60">
        <v>-100</v>
      </c>
      <c r="Z13" s="61">
        <v>5050000</v>
      </c>
    </row>
    <row r="14" spans="1:26" ht="13.5">
      <c r="A14" s="57" t="s">
        <v>38</v>
      </c>
      <c r="B14" s="18">
        <v>2317815</v>
      </c>
      <c r="C14" s="18">
        <v>0</v>
      </c>
      <c r="D14" s="58">
        <v>2215200</v>
      </c>
      <c r="E14" s="59">
        <v>2215200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553800</v>
      </c>
      <c r="X14" s="59">
        <v>-553800</v>
      </c>
      <c r="Y14" s="60">
        <v>-100</v>
      </c>
      <c r="Z14" s="61">
        <v>2215200</v>
      </c>
    </row>
    <row r="15" spans="1:26" ht="13.5">
      <c r="A15" s="57" t="s">
        <v>39</v>
      </c>
      <c r="B15" s="18">
        <v>2560508</v>
      </c>
      <c r="C15" s="18">
        <v>0</v>
      </c>
      <c r="D15" s="58">
        <v>3983410</v>
      </c>
      <c r="E15" s="59">
        <v>3983410</v>
      </c>
      <c r="F15" s="59">
        <v>114396</v>
      </c>
      <c r="G15" s="59">
        <v>350670</v>
      </c>
      <c r="H15" s="59">
        <v>364304</v>
      </c>
      <c r="I15" s="59">
        <v>829370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829370</v>
      </c>
      <c r="W15" s="59">
        <v>995853</v>
      </c>
      <c r="X15" s="59">
        <v>-166483</v>
      </c>
      <c r="Y15" s="60">
        <v>-16.72</v>
      </c>
      <c r="Z15" s="61">
        <v>3983410</v>
      </c>
    </row>
    <row r="16" spans="1:26" ht="13.5">
      <c r="A16" s="68" t="s">
        <v>40</v>
      </c>
      <c r="B16" s="18">
        <v>35342225</v>
      </c>
      <c r="C16" s="18">
        <v>0</v>
      </c>
      <c r="D16" s="58">
        <v>42937480</v>
      </c>
      <c r="E16" s="59">
        <v>42937480</v>
      </c>
      <c r="F16" s="59">
        <v>447262</v>
      </c>
      <c r="G16" s="59">
        <v>955132</v>
      </c>
      <c r="H16" s="59">
        <v>2776650</v>
      </c>
      <c r="I16" s="59">
        <v>4179044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4179044</v>
      </c>
      <c r="W16" s="59">
        <v>10734370</v>
      </c>
      <c r="X16" s="59">
        <v>-6555326</v>
      </c>
      <c r="Y16" s="60">
        <v>-61.07</v>
      </c>
      <c r="Z16" s="61">
        <v>42937480</v>
      </c>
    </row>
    <row r="17" spans="1:26" ht="13.5">
      <c r="A17" s="57" t="s">
        <v>41</v>
      </c>
      <c r="B17" s="18">
        <v>10919070</v>
      </c>
      <c r="C17" s="18">
        <v>0</v>
      </c>
      <c r="D17" s="58">
        <v>13797730</v>
      </c>
      <c r="E17" s="59">
        <v>13797730</v>
      </c>
      <c r="F17" s="59">
        <v>488614</v>
      </c>
      <c r="G17" s="59">
        <v>638906</v>
      </c>
      <c r="H17" s="59">
        <v>900685</v>
      </c>
      <c r="I17" s="59">
        <v>2028205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2028205</v>
      </c>
      <c r="W17" s="59">
        <v>3449433</v>
      </c>
      <c r="X17" s="59">
        <v>-1421228</v>
      </c>
      <c r="Y17" s="60">
        <v>-41.2</v>
      </c>
      <c r="Z17" s="61">
        <v>13797730</v>
      </c>
    </row>
    <row r="18" spans="1:26" ht="13.5">
      <c r="A18" s="69" t="s">
        <v>42</v>
      </c>
      <c r="B18" s="70">
        <f>SUM(B11:B17)</f>
        <v>99845608</v>
      </c>
      <c r="C18" s="70">
        <f>SUM(C11:C17)</f>
        <v>0</v>
      </c>
      <c r="D18" s="71">
        <f aca="true" t="shared" si="1" ref="D18:Z18">SUM(D11:D17)</f>
        <v>121160790</v>
      </c>
      <c r="E18" s="72">
        <f t="shared" si="1"/>
        <v>121160790</v>
      </c>
      <c r="F18" s="72">
        <f t="shared" si="1"/>
        <v>4589883</v>
      </c>
      <c r="G18" s="72">
        <f t="shared" si="1"/>
        <v>5372240</v>
      </c>
      <c r="H18" s="72">
        <f t="shared" si="1"/>
        <v>7562051</v>
      </c>
      <c r="I18" s="72">
        <f t="shared" si="1"/>
        <v>17524174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17524174</v>
      </c>
      <c r="W18" s="72">
        <f t="shared" si="1"/>
        <v>30290199</v>
      </c>
      <c r="X18" s="72">
        <f t="shared" si="1"/>
        <v>-12766025</v>
      </c>
      <c r="Y18" s="66">
        <f>+IF(W18&lt;&gt;0,(X18/W18)*100,0)</f>
        <v>-42.145728392210295</v>
      </c>
      <c r="Z18" s="73">
        <f t="shared" si="1"/>
        <v>121160790</v>
      </c>
    </row>
    <row r="19" spans="1:26" ht="13.5">
      <c r="A19" s="69" t="s">
        <v>43</v>
      </c>
      <c r="B19" s="74">
        <f>+B10-B18</f>
        <v>2184091</v>
      </c>
      <c r="C19" s="74">
        <f>+C10-C18</f>
        <v>0</v>
      </c>
      <c r="D19" s="75">
        <f aca="true" t="shared" si="2" ref="D19:Z19">+D10-D18</f>
        <v>-21681380</v>
      </c>
      <c r="E19" s="76">
        <f t="shared" si="2"/>
        <v>-21681380</v>
      </c>
      <c r="F19" s="76">
        <f t="shared" si="2"/>
        <v>33205560</v>
      </c>
      <c r="G19" s="76">
        <f t="shared" si="2"/>
        <v>-11909924</v>
      </c>
      <c r="H19" s="76">
        <f t="shared" si="2"/>
        <v>-6158231</v>
      </c>
      <c r="I19" s="76">
        <f t="shared" si="2"/>
        <v>15137405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15137405</v>
      </c>
      <c r="W19" s="76">
        <f>IF(E10=E18,0,W10-W18)</f>
        <v>-5420346</v>
      </c>
      <c r="X19" s="76">
        <f t="shared" si="2"/>
        <v>20557751</v>
      </c>
      <c r="Y19" s="77">
        <f>+IF(W19&lt;&gt;0,(X19/W19)*100,0)</f>
        <v>-379.2700871863162</v>
      </c>
      <c r="Z19" s="78">
        <f t="shared" si="2"/>
        <v>-21681380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2184091</v>
      </c>
      <c r="C22" s="85">
        <f>SUM(C19:C21)</f>
        <v>0</v>
      </c>
      <c r="D22" s="86">
        <f aca="true" t="shared" si="3" ref="D22:Z22">SUM(D19:D21)</f>
        <v>-21681380</v>
      </c>
      <c r="E22" s="87">
        <f t="shared" si="3"/>
        <v>-21681380</v>
      </c>
      <c r="F22" s="87">
        <f t="shared" si="3"/>
        <v>33205560</v>
      </c>
      <c r="G22" s="87">
        <f t="shared" si="3"/>
        <v>-11909924</v>
      </c>
      <c r="H22" s="87">
        <f t="shared" si="3"/>
        <v>-6158231</v>
      </c>
      <c r="I22" s="87">
        <f t="shared" si="3"/>
        <v>15137405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15137405</v>
      </c>
      <c r="W22" s="87">
        <f t="shared" si="3"/>
        <v>-5420346</v>
      </c>
      <c r="X22" s="87">
        <f t="shared" si="3"/>
        <v>20557751</v>
      </c>
      <c r="Y22" s="88">
        <f>+IF(W22&lt;&gt;0,(X22/W22)*100,0)</f>
        <v>-379.2700871863162</v>
      </c>
      <c r="Z22" s="89">
        <f t="shared" si="3"/>
        <v>-21681380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2184091</v>
      </c>
      <c r="C24" s="74">
        <f>SUM(C22:C23)</f>
        <v>0</v>
      </c>
      <c r="D24" s="75">
        <f aca="true" t="shared" si="4" ref="D24:Z24">SUM(D22:D23)</f>
        <v>-21681380</v>
      </c>
      <c r="E24" s="76">
        <f t="shared" si="4"/>
        <v>-21681380</v>
      </c>
      <c r="F24" s="76">
        <f t="shared" si="4"/>
        <v>33205560</v>
      </c>
      <c r="G24" s="76">
        <f t="shared" si="4"/>
        <v>-11909924</v>
      </c>
      <c r="H24" s="76">
        <f t="shared" si="4"/>
        <v>-6158231</v>
      </c>
      <c r="I24" s="76">
        <f t="shared" si="4"/>
        <v>15137405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15137405</v>
      </c>
      <c r="W24" s="76">
        <f t="shared" si="4"/>
        <v>-5420346</v>
      </c>
      <c r="X24" s="76">
        <f t="shared" si="4"/>
        <v>20557751</v>
      </c>
      <c r="Y24" s="77">
        <f>+IF(W24&lt;&gt;0,(X24/W24)*100,0)</f>
        <v>-379.2700871863162</v>
      </c>
      <c r="Z24" s="78">
        <f t="shared" si="4"/>
        <v>-21681380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5952740</v>
      </c>
      <c r="C27" s="21">
        <v>0</v>
      </c>
      <c r="D27" s="98">
        <v>4289690</v>
      </c>
      <c r="E27" s="99">
        <v>4289690</v>
      </c>
      <c r="F27" s="99">
        <v>12846</v>
      </c>
      <c r="G27" s="99">
        <v>33904</v>
      </c>
      <c r="H27" s="99">
        <v>305045</v>
      </c>
      <c r="I27" s="99">
        <v>351795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351795</v>
      </c>
      <c r="W27" s="99">
        <v>1072423</v>
      </c>
      <c r="X27" s="99">
        <v>-720628</v>
      </c>
      <c r="Y27" s="100">
        <v>-67.2</v>
      </c>
      <c r="Z27" s="101">
        <v>4289690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5952740</v>
      </c>
      <c r="C31" s="18">
        <v>0</v>
      </c>
      <c r="D31" s="58">
        <v>4289690</v>
      </c>
      <c r="E31" s="59">
        <v>4289690</v>
      </c>
      <c r="F31" s="59">
        <v>12846</v>
      </c>
      <c r="G31" s="59">
        <v>33904</v>
      </c>
      <c r="H31" s="59">
        <v>305045</v>
      </c>
      <c r="I31" s="59">
        <v>351795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351795</v>
      </c>
      <c r="W31" s="59">
        <v>1072423</v>
      </c>
      <c r="X31" s="59">
        <v>-720628</v>
      </c>
      <c r="Y31" s="60">
        <v>-67.2</v>
      </c>
      <c r="Z31" s="61">
        <v>4289690</v>
      </c>
    </row>
    <row r="32" spans="1:26" ht="13.5">
      <c r="A32" s="69" t="s">
        <v>50</v>
      </c>
      <c r="B32" s="21">
        <f>SUM(B28:B31)</f>
        <v>5952740</v>
      </c>
      <c r="C32" s="21">
        <f>SUM(C28:C31)</f>
        <v>0</v>
      </c>
      <c r="D32" s="98">
        <f aca="true" t="shared" si="5" ref="D32:Z32">SUM(D28:D31)</f>
        <v>4289690</v>
      </c>
      <c r="E32" s="99">
        <f t="shared" si="5"/>
        <v>4289690</v>
      </c>
      <c r="F32" s="99">
        <f t="shared" si="5"/>
        <v>12846</v>
      </c>
      <c r="G32" s="99">
        <f t="shared" si="5"/>
        <v>33904</v>
      </c>
      <c r="H32" s="99">
        <f t="shared" si="5"/>
        <v>305045</v>
      </c>
      <c r="I32" s="99">
        <f t="shared" si="5"/>
        <v>351795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351795</v>
      </c>
      <c r="W32" s="99">
        <f t="shared" si="5"/>
        <v>1072423</v>
      </c>
      <c r="X32" s="99">
        <f t="shared" si="5"/>
        <v>-720628</v>
      </c>
      <c r="Y32" s="100">
        <f>+IF(W32&lt;&gt;0,(X32/W32)*100,0)</f>
        <v>-67.19624625730705</v>
      </c>
      <c r="Z32" s="101">
        <f t="shared" si="5"/>
        <v>4289690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91122359</v>
      </c>
      <c r="C35" s="18">
        <v>0</v>
      </c>
      <c r="D35" s="58">
        <v>61659341</v>
      </c>
      <c r="E35" s="59">
        <v>61659341</v>
      </c>
      <c r="F35" s="59">
        <v>117482221</v>
      </c>
      <c r="G35" s="59">
        <v>112173736</v>
      </c>
      <c r="H35" s="59">
        <v>106457745</v>
      </c>
      <c r="I35" s="59">
        <v>106457745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106457745</v>
      </c>
      <c r="W35" s="59">
        <v>15414835</v>
      </c>
      <c r="X35" s="59">
        <v>91042910</v>
      </c>
      <c r="Y35" s="60">
        <v>590.62</v>
      </c>
      <c r="Z35" s="61">
        <v>61659341</v>
      </c>
    </row>
    <row r="36" spans="1:26" ht="13.5">
      <c r="A36" s="57" t="s">
        <v>53</v>
      </c>
      <c r="B36" s="18">
        <v>58276458</v>
      </c>
      <c r="C36" s="18">
        <v>0</v>
      </c>
      <c r="D36" s="58">
        <v>53249704</v>
      </c>
      <c r="E36" s="59">
        <v>53249704</v>
      </c>
      <c r="F36" s="59">
        <v>53175932</v>
      </c>
      <c r="G36" s="59">
        <v>52271946</v>
      </c>
      <c r="H36" s="59">
        <v>63291424</v>
      </c>
      <c r="I36" s="59">
        <v>63291424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63291424</v>
      </c>
      <c r="W36" s="59">
        <v>13312426</v>
      </c>
      <c r="X36" s="59">
        <v>49978998</v>
      </c>
      <c r="Y36" s="60">
        <v>375.43</v>
      </c>
      <c r="Z36" s="61">
        <v>53249704</v>
      </c>
    </row>
    <row r="37" spans="1:26" ht="13.5">
      <c r="A37" s="57" t="s">
        <v>54</v>
      </c>
      <c r="B37" s="18">
        <v>12593836</v>
      </c>
      <c r="C37" s="18">
        <v>0</v>
      </c>
      <c r="D37" s="58">
        <v>10665191</v>
      </c>
      <c r="E37" s="59">
        <v>10665191</v>
      </c>
      <c r="F37" s="59">
        <v>10483140</v>
      </c>
      <c r="G37" s="59">
        <v>17059499</v>
      </c>
      <c r="H37" s="59">
        <v>17893510</v>
      </c>
      <c r="I37" s="59">
        <v>17893510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17893510</v>
      </c>
      <c r="W37" s="59">
        <v>2666298</v>
      </c>
      <c r="X37" s="59">
        <v>15227212</v>
      </c>
      <c r="Y37" s="60">
        <v>571.1</v>
      </c>
      <c r="Z37" s="61">
        <v>10665191</v>
      </c>
    </row>
    <row r="38" spans="1:26" ht="13.5">
      <c r="A38" s="57" t="s">
        <v>55</v>
      </c>
      <c r="B38" s="18">
        <v>33042415</v>
      </c>
      <c r="C38" s="18">
        <v>0</v>
      </c>
      <c r="D38" s="58">
        <v>26441733</v>
      </c>
      <c r="E38" s="59">
        <v>26441733</v>
      </c>
      <c r="F38" s="59">
        <v>33042415</v>
      </c>
      <c r="G38" s="59">
        <v>33042415</v>
      </c>
      <c r="H38" s="59">
        <v>33042415</v>
      </c>
      <c r="I38" s="59">
        <v>33042415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33042415</v>
      </c>
      <c r="W38" s="59">
        <v>6610433</v>
      </c>
      <c r="X38" s="59">
        <v>26431982</v>
      </c>
      <c r="Y38" s="60">
        <v>399.85</v>
      </c>
      <c r="Z38" s="61">
        <v>26441733</v>
      </c>
    </row>
    <row r="39" spans="1:26" ht="13.5">
      <c r="A39" s="57" t="s">
        <v>56</v>
      </c>
      <c r="B39" s="18">
        <v>103762566</v>
      </c>
      <c r="C39" s="18">
        <v>0</v>
      </c>
      <c r="D39" s="58">
        <v>77802121</v>
      </c>
      <c r="E39" s="59">
        <v>77802121</v>
      </c>
      <c r="F39" s="59">
        <v>127132598</v>
      </c>
      <c r="G39" s="59">
        <v>114343768</v>
      </c>
      <c r="H39" s="59">
        <v>118813244</v>
      </c>
      <c r="I39" s="59">
        <v>118813244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118813244</v>
      </c>
      <c r="W39" s="59">
        <v>19450530</v>
      </c>
      <c r="X39" s="59">
        <v>99362714</v>
      </c>
      <c r="Y39" s="60">
        <v>510.85</v>
      </c>
      <c r="Z39" s="61">
        <v>77802121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4540992</v>
      </c>
      <c r="C42" s="18">
        <v>0</v>
      </c>
      <c r="D42" s="58">
        <v>-11891462</v>
      </c>
      <c r="E42" s="59">
        <v>-11891462</v>
      </c>
      <c r="F42" s="59">
        <v>31250928</v>
      </c>
      <c r="G42" s="59">
        <v>-4532944</v>
      </c>
      <c r="H42" s="59">
        <v>-6045707</v>
      </c>
      <c r="I42" s="59">
        <v>20672277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20672277</v>
      </c>
      <c r="W42" s="59">
        <v>9879435</v>
      </c>
      <c r="X42" s="59">
        <v>10792842</v>
      </c>
      <c r="Y42" s="60">
        <v>109.25</v>
      </c>
      <c r="Z42" s="61">
        <v>-11891462</v>
      </c>
    </row>
    <row r="43" spans="1:26" ht="13.5">
      <c r="A43" s="57" t="s">
        <v>59</v>
      </c>
      <c r="B43" s="18">
        <v>-5857809</v>
      </c>
      <c r="C43" s="18">
        <v>0</v>
      </c>
      <c r="D43" s="58">
        <v>-3860721</v>
      </c>
      <c r="E43" s="59">
        <v>-3860721</v>
      </c>
      <c r="F43" s="59">
        <v>-255526</v>
      </c>
      <c r="G43" s="59">
        <v>-373090</v>
      </c>
      <c r="H43" s="59">
        <v>-345969</v>
      </c>
      <c r="I43" s="59">
        <v>-974585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-974585</v>
      </c>
      <c r="W43" s="59">
        <v>-289000</v>
      </c>
      <c r="X43" s="59">
        <v>-685585</v>
      </c>
      <c r="Y43" s="60">
        <v>237.23</v>
      </c>
      <c r="Z43" s="61">
        <v>-3860721</v>
      </c>
    </row>
    <row r="44" spans="1:26" ht="13.5">
      <c r="A44" s="57" t="s">
        <v>60</v>
      </c>
      <c r="B44" s="18">
        <v>-1333194</v>
      </c>
      <c r="C44" s="18">
        <v>0</v>
      </c>
      <c r="D44" s="58">
        <v>-1605705</v>
      </c>
      <c r="E44" s="59">
        <v>-1605705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-1605705</v>
      </c>
    </row>
    <row r="45" spans="1:26" ht="13.5">
      <c r="A45" s="69" t="s">
        <v>61</v>
      </c>
      <c r="B45" s="21">
        <v>83564153</v>
      </c>
      <c r="C45" s="21">
        <v>0</v>
      </c>
      <c r="D45" s="98">
        <v>59959509</v>
      </c>
      <c r="E45" s="99">
        <v>59959509</v>
      </c>
      <c r="F45" s="99">
        <v>114559556</v>
      </c>
      <c r="G45" s="99">
        <v>109653522</v>
      </c>
      <c r="H45" s="99">
        <v>103261846</v>
      </c>
      <c r="I45" s="99">
        <v>103261846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103261846</v>
      </c>
      <c r="W45" s="99">
        <v>86907832</v>
      </c>
      <c r="X45" s="99">
        <v>16354014</v>
      </c>
      <c r="Y45" s="100">
        <v>18.82</v>
      </c>
      <c r="Z45" s="101">
        <v>59959509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2652224</v>
      </c>
      <c r="C49" s="51">
        <v>0</v>
      </c>
      <c r="D49" s="128">
        <v>131910</v>
      </c>
      <c r="E49" s="53">
        <v>116840</v>
      </c>
      <c r="F49" s="53">
        <v>0</v>
      </c>
      <c r="G49" s="53">
        <v>0</v>
      </c>
      <c r="H49" s="53">
        <v>0</v>
      </c>
      <c r="I49" s="53">
        <v>960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603</v>
      </c>
      <c r="W49" s="53">
        <v>0</v>
      </c>
      <c r="X49" s="53">
        <v>0</v>
      </c>
      <c r="Y49" s="53">
        <v>7211</v>
      </c>
      <c r="Z49" s="129">
        <v>2909748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9748676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9748676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/>
      <c r="E76" s="33"/>
      <c r="F76" s="33"/>
      <c r="G76" s="33">
        <v>24261</v>
      </c>
      <c r="H76" s="33"/>
      <c r="I76" s="33">
        <v>24261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24261</v>
      </c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>
        <v>24261</v>
      </c>
      <c r="H78" s="20"/>
      <c r="I78" s="20">
        <v>24261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24261</v>
      </c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>
        <v>24261</v>
      </c>
      <c r="H83" s="20"/>
      <c r="I83" s="20">
        <v>24261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24261</v>
      </c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20320910</v>
      </c>
      <c r="C5" s="18">
        <v>0</v>
      </c>
      <c r="D5" s="58">
        <v>21344000</v>
      </c>
      <c r="E5" s="59">
        <v>21344000</v>
      </c>
      <c r="F5" s="59">
        <v>-1310472</v>
      </c>
      <c r="G5" s="59">
        <v>1940916</v>
      </c>
      <c r="H5" s="59">
        <v>1920892</v>
      </c>
      <c r="I5" s="59">
        <v>2551336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2551336</v>
      </c>
      <c r="W5" s="59">
        <v>5336000</v>
      </c>
      <c r="X5" s="59">
        <v>-2784664</v>
      </c>
      <c r="Y5" s="60">
        <v>-52.19</v>
      </c>
      <c r="Z5" s="61">
        <v>21344000</v>
      </c>
    </row>
    <row r="6" spans="1:26" ht="13.5">
      <c r="A6" s="57" t="s">
        <v>32</v>
      </c>
      <c r="B6" s="18">
        <v>153275346</v>
      </c>
      <c r="C6" s="18">
        <v>0</v>
      </c>
      <c r="D6" s="58">
        <v>192790171</v>
      </c>
      <c r="E6" s="59">
        <v>192790171</v>
      </c>
      <c r="F6" s="59">
        <v>8352005</v>
      </c>
      <c r="G6" s="59">
        <v>17157104</v>
      </c>
      <c r="H6" s="59">
        <v>12727780</v>
      </c>
      <c r="I6" s="59">
        <v>38236889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38236889</v>
      </c>
      <c r="W6" s="59">
        <v>48197543</v>
      </c>
      <c r="X6" s="59">
        <v>-9960654</v>
      </c>
      <c r="Y6" s="60">
        <v>-20.67</v>
      </c>
      <c r="Z6" s="61">
        <v>192790171</v>
      </c>
    </row>
    <row r="7" spans="1:26" ht="13.5">
      <c r="A7" s="57" t="s">
        <v>33</v>
      </c>
      <c r="B7" s="18">
        <v>136800</v>
      </c>
      <c r="C7" s="18">
        <v>0</v>
      </c>
      <c r="D7" s="58">
        <v>500000</v>
      </c>
      <c r="E7" s="59">
        <v>500000</v>
      </c>
      <c r="F7" s="59">
        <v>0</v>
      </c>
      <c r="G7" s="59">
        <v>29893</v>
      </c>
      <c r="H7" s="59">
        <v>5766</v>
      </c>
      <c r="I7" s="59">
        <v>35659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35659</v>
      </c>
      <c r="W7" s="59">
        <v>125000</v>
      </c>
      <c r="X7" s="59">
        <v>-89341</v>
      </c>
      <c r="Y7" s="60">
        <v>-71.47</v>
      </c>
      <c r="Z7" s="61">
        <v>500000</v>
      </c>
    </row>
    <row r="8" spans="1:26" ht="13.5">
      <c r="A8" s="57" t="s">
        <v>34</v>
      </c>
      <c r="B8" s="18">
        <v>43362632</v>
      </c>
      <c r="C8" s="18">
        <v>0</v>
      </c>
      <c r="D8" s="58">
        <v>33313967</v>
      </c>
      <c r="E8" s="59">
        <v>33313967</v>
      </c>
      <c r="F8" s="59">
        <v>0</v>
      </c>
      <c r="G8" s="59">
        <v>8895086</v>
      </c>
      <c r="H8" s="59">
        <v>0</v>
      </c>
      <c r="I8" s="59">
        <v>8895086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8895086</v>
      </c>
      <c r="W8" s="59">
        <v>8328492</v>
      </c>
      <c r="X8" s="59">
        <v>566594</v>
      </c>
      <c r="Y8" s="60">
        <v>6.8</v>
      </c>
      <c r="Z8" s="61">
        <v>33313967</v>
      </c>
    </row>
    <row r="9" spans="1:26" ht="13.5">
      <c r="A9" s="57" t="s">
        <v>35</v>
      </c>
      <c r="B9" s="18">
        <v>12491004</v>
      </c>
      <c r="C9" s="18">
        <v>0</v>
      </c>
      <c r="D9" s="58">
        <v>23502673</v>
      </c>
      <c r="E9" s="59">
        <v>23502673</v>
      </c>
      <c r="F9" s="59">
        <v>710440</v>
      </c>
      <c r="G9" s="59">
        <v>501970</v>
      </c>
      <c r="H9" s="59">
        <v>4870942</v>
      </c>
      <c r="I9" s="59">
        <v>6083352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6083352</v>
      </c>
      <c r="W9" s="59">
        <v>5875668</v>
      </c>
      <c r="X9" s="59">
        <v>207684</v>
      </c>
      <c r="Y9" s="60">
        <v>3.53</v>
      </c>
      <c r="Z9" s="61">
        <v>23502673</v>
      </c>
    </row>
    <row r="10" spans="1:26" ht="25.5">
      <c r="A10" s="62" t="s">
        <v>107</v>
      </c>
      <c r="B10" s="63">
        <f>SUM(B5:B9)</f>
        <v>229586692</v>
      </c>
      <c r="C10" s="63">
        <f>SUM(C5:C9)</f>
        <v>0</v>
      </c>
      <c r="D10" s="64">
        <f aca="true" t="shared" si="0" ref="D10:Z10">SUM(D5:D9)</f>
        <v>271450811</v>
      </c>
      <c r="E10" s="65">
        <f t="shared" si="0"/>
        <v>271450811</v>
      </c>
      <c r="F10" s="65">
        <f t="shared" si="0"/>
        <v>7751973</v>
      </c>
      <c r="G10" s="65">
        <f t="shared" si="0"/>
        <v>28524969</v>
      </c>
      <c r="H10" s="65">
        <f t="shared" si="0"/>
        <v>19525380</v>
      </c>
      <c r="I10" s="65">
        <f t="shared" si="0"/>
        <v>55802322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55802322</v>
      </c>
      <c r="W10" s="65">
        <f t="shared" si="0"/>
        <v>67862703</v>
      </c>
      <c r="X10" s="65">
        <f t="shared" si="0"/>
        <v>-12060381</v>
      </c>
      <c r="Y10" s="66">
        <f>+IF(W10&lt;&gt;0,(X10/W10)*100,0)</f>
        <v>-17.771736855220755</v>
      </c>
      <c r="Z10" s="67">
        <f t="shared" si="0"/>
        <v>271450811</v>
      </c>
    </row>
    <row r="11" spans="1:26" ht="13.5">
      <c r="A11" s="57" t="s">
        <v>36</v>
      </c>
      <c r="B11" s="18">
        <v>68477995</v>
      </c>
      <c r="C11" s="18">
        <v>0</v>
      </c>
      <c r="D11" s="58">
        <v>67888519</v>
      </c>
      <c r="E11" s="59">
        <v>67888519</v>
      </c>
      <c r="F11" s="59">
        <v>5520881</v>
      </c>
      <c r="G11" s="59">
        <v>5781678</v>
      </c>
      <c r="H11" s="59">
        <v>5784031</v>
      </c>
      <c r="I11" s="59">
        <v>17086590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17086590</v>
      </c>
      <c r="W11" s="59">
        <v>16972130</v>
      </c>
      <c r="X11" s="59">
        <v>114460</v>
      </c>
      <c r="Y11" s="60">
        <v>0.67</v>
      </c>
      <c r="Z11" s="61">
        <v>67888519</v>
      </c>
    </row>
    <row r="12" spans="1:26" ht="13.5">
      <c r="A12" s="57" t="s">
        <v>37</v>
      </c>
      <c r="B12" s="18">
        <v>2367938</v>
      </c>
      <c r="C12" s="18">
        <v>0</v>
      </c>
      <c r="D12" s="58">
        <v>2504553</v>
      </c>
      <c r="E12" s="59">
        <v>2504553</v>
      </c>
      <c r="F12" s="59">
        <v>255847</v>
      </c>
      <c r="G12" s="59">
        <v>183192</v>
      </c>
      <c r="H12" s="59">
        <v>183192</v>
      </c>
      <c r="I12" s="59">
        <v>622231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622231</v>
      </c>
      <c r="W12" s="59">
        <v>626138</v>
      </c>
      <c r="X12" s="59">
        <v>-3907</v>
      </c>
      <c r="Y12" s="60">
        <v>-0.62</v>
      </c>
      <c r="Z12" s="61">
        <v>2504553</v>
      </c>
    </row>
    <row r="13" spans="1:26" ht="13.5">
      <c r="A13" s="57" t="s">
        <v>108</v>
      </c>
      <c r="B13" s="18">
        <v>54210098</v>
      </c>
      <c r="C13" s="18">
        <v>0</v>
      </c>
      <c r="D13" s="58">
        <v>10139553</v>
      </c>
      <c r="E13" s="59">
        <v>10139553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2534888</v>
      </c>
      <c r="X13" s="59">
        <v>-2534888</v>
      </c>
      <c r="Y13" s="60">
        <v>-100</v>
      </c>
      <c r="Z13" s="61">
        <v>10139553</v>
      </c>
    </row>
    <row r="14" spans="1:26" ht="13.5">
      <c r="A14" s="57" t="s">
        <v>38</v>
      </c>
      <c r="B14" s="18">
        <v>5234273</v>
      </c>
      <c r="C14" s="18">
        <v>0</v>
      </c>
      <c r="D14" s="58">
        <v>3022366</v>
      </c>
      <c r="E14" s="59">
        <v>3022366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755592</v>
      </c>
      <c r="X14" s="59">
        <v>-755592</v>
      </c>
      <c r="Y14" s="60">
        <v>-100</v>
      </c>
      <c r="Z14" s="61">
        <v>3022366</v>
      </c>
    </row>
    <row r="15" spans="1:26" ht="13.5">
      <c r="A15" s="57" t="s">
        <v>39</v>
      </c>
      <c r="B15" s="18">
        <v>67462251</v>
      </c>
      <c r="C15" s="18">
        <v>0</v>
      </c>
      <c r="D15" s="58">
        <v>64090037</v>
      </c>
      <c r="E15" s="59">
        <v>64090037</v>
      </c>
      <c r="F15" s="59">
        <v>919701</v>
      </c>
      <c r="G15" s="59">
        <v>10145989</v>
      </c>
      <c r="H15" s="59">
        <v>8952306</v>
      </c>
      <c r="I15" s="59">
        <v>20017996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20017996</v>
      </c>
      <c r="W15" s="59">
        <v>16022509</v>
      </c>
      <c r="X15" s="59">
        <v>3995487</v>
      </c>
      <c r="Y15" s="60">
        <v>24.94</v>
      </c>
      <c r="Z15" s="61">
        <v>64090037</v>
      </c>
    </row>
    <row r="16" spans="1:26" ht="13.5">
      <c r="A16" s="68" t="s">
        <v>40</v>
      </c>
      <c r="B16" s="18">
        <v>13063534</v>
      </c>
      <c r="C16" s="18">
        <v>0</v>
      </c>
      <c r="D16" s="58">
        <v>11464600</v>
      </c>
      <c r="E16" s="59">
        <v>11464600</v>
      </c>
      <c r="F16" s="59">
        <v>28138</v>
      </c>
      <c r="G16" s="59">
        <v>114361</v>
      </c>
      <c r="H16" s="59">
        <v>1159884</v>
      </c>
      <c r="I16" s="59">
        <v>1302383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1302383</v>
      </c>
      <c r="W16" s="59">
        <v>2866150</v>
      </c>
      <c r="X16" s="59">
        <v>-1563767</v>
      </c>
      <c r="Y16" s="60">
        <v>-54.56</v>
      </c>
      <c r="Z16" s="61">
        <v>11464600</v>
      </c>
    </row>
    <row r="17" spans="1:26" ht="13.5">
      <c r="A17" s="57" t="s">
        <v>41</v>
      </c>
      <c r="B17" s="18">
        <v>46909529</v>
      </c>
      <c r="C17" s="18">
        <v>0</v>
      </c>
      <c r="D17" s="58">
        <v>55585264</v>
      </c>
      <c r="E17" s="59">
        <v>55585264</v>
      </c>
      <c r="F17" s="59">
        <v>3243971</v>
      </c>
      <c r="G17" s="59">
        <v>3408793</v>
      </c>
      <c r="H17" s="59">
        <v>3776673</v>
      </c>
      <c r="I17" s="59">
        <v>10429437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10429437</v>
      </c>
      <c r="W17" s="59">
        <v>13896316</v>
      </c>
      <c r="X17" s="59">
        <v>-3466879</v>
      </c>
      <c r="Y17" s="60">
        <v>-24.95</v>
      </c>
      <c r="Z17" s="61">
        <v>55585264</v>
      </c>
    </row>
    <row r="18" spans="1:26" ht="13.5">
      <c r="A18" s="69" t="s">
        <v>42</v>
      </c>
      <c r="B18" s="70">
        <f>SUM(B11:B17)</f>
        <v>257725618</v>
      </c>
      <c r="C18" s="70">
        <f>SUM(C11:C17)</f>
        <v>0</v>
      </c>
      <c r="D18" s="71">
        <f aca="true" t="shared" si="1" ref="D18:Z18">SUM(D11:D17)</f>
        <v>214694892</v>
      </c>
      <c r="E18" s="72">
        <f t="shared" si="1"/>
        <v>214694892</v>
      </c>
      <c r="F18" s="72">
        <f t="shared" si="1"/>
        <v>9968538</v>
      </c>
      <c r="G18" s="72">
        <f t="shared" si="1"/>
        <v>19634013</v>
      </c>
      <c r="H18" s="72">
        <f t="shared" si="1"/>
        <v>19856086</v>
      </c>
      <c r="I18" s="72">
        <f t="shared" si="1"/>
        <v>49458637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49458637</v>
      </c>
      <c r="W18" s="72">
        <f t="shared" si="1"/>
        <v>53673723</v>
      </c>
      <c r="X18" s="72">
        <f t="shared" si="1"/>
        <v>-4215086</v>
      </c>
      <c r="Y18" s="66">
        <f>+IF(W18&lt;&gt;0,(X18/W18)*100,0)</f>
        <v>-7.853164946281069</v>
      </c>
      <c r="Z18" s="73">
        <f t="shared" si="1"/>
        <v>214694892</v>
      </c>
    </row>
    <row r="19" spans="1:26" ht="13.5">
      <c r="A19" s="69" t="s">
        <v>43</v>
      </c>
      <c r="B19" s="74">
        <f>+B10-B18</f>
        <v>-28138926</v>
      </c>
      <c r="C19" s="74">
        <f>+C10-C18</f>
        <v>0</v>
      </c>
      <c r="D19" s="75">
        <f aca="true" t="shared" si="2" ref="D19:Z19">+D10-D18</f>
        <v>56755919</v>
      </c>
      <c r="E19" s="76">
        <f t="shared" si="2"/>
        <v>56755919</v>
      </c>
      <c r="F19" s="76">
        <f t="shared" si="2"/>
        <v>-2216565</v>
      </c>
      <c r="G19" s="76">
        <f t="shared" si="2"/>
        <v>8890956</v>
      </c>
      <c r="H19" s="76">
        <f t="shared" si="2"/>
        <v>-330706</v>
      </c>
      <c r="I19" s="76">
        <f t="shared" si="2"/>
        <v>6343685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6343685</v>
      </c>
      <c r="W19" s="76">
        <f>IF(E10=E18,0,W10-W18)</f>
        <v>14188980</v>
      </c>
      <c r="X19" s="76">
        <f t="shared" si="2"/>
        <v>-7845295</v>
      </c>
      <c r="Y19" s="77">
        <f>+IF(W19&lt;&gt;0,(X19/W19)*100,0)</f>
        <v>-55.29146563036949</v>
      </c>
      <c r="Z19" s="78">
        <f t="shared" si="2"/>
        <v>56755919</v>
      </c>
    </row>
    <row r="20" spans="1:26" ht="13.5">
      <c r="A20" s="57" t="s">
        <v>44</v>
      </c>
      <c r="B20" s="18">
        <v>49751248</v>
      </c>
      <c r="C20" s="18">
        <v>0</v>
      </c>
      <c r="D20" s="58">
        <v>74054200</v>
      </c>
      <c r="E20" s="59">
        <v>74054200</v>
      </c>
      <c r="F20" s="59">
        <v>0</v>
      </c>
      <c r="G20" s="59">
        <v>6426081</v>
      </c>
      <c r="H20" s="59">
        <v>1157058</v>
      </c>
      <c r="I20" s="59">
        <v>7583139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7583139</v>
      </c>
      <c r="W20" s="59">
        <v>18513550</v>
      </c>
      <c r="X20" s="59">
        <v>-10930411</v>
      </c>
      <c r="Y20" s="60">
        <v>-59.04</v>
      </c>
      <c r="Z20" s="61">
        <v>74054200</v>
      </c>
    </row>
    <row r="21" spans="1:26" ht="13.5">
      <c r="A21" s="57" t="s">
        <v>109</v>
      </c>
      <c r="B21" s="79">
        <v>0</v>
      </c>
      <c r="C21" s="79">
        <v>0</v>
      </c>
      <c r="D21" s="80">
        <v>49220000</v>
      </c>
      <c r="E21" s="81">
        <v>49220000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12305000</v>
      </c>
      <c r="X21" s="81">
        <v>-12305000</v>
      </c>
      <c r="Y21" s="82">
        <v>-100</v>
      </c>
      <c r="Z21" s="83">
        <v>49220000</v>
      </c>
    </row>
    <row r="22" spans="1:26" ht="25.5">
      <c r="A22" s="84" t="s">
        <v>110</v>
      </c>
      <c r="B22" s="85">
        <f>SUM(B19:B21)</f>
        <v>21612322</v>
      </c>
      <c r="C22" s="85">
        <f>SUM(C19:C21)</f>
        <v>0</v>
      </c>
      <c r="D22" s="86">
        <f aca="true" t="shared" si="3" ref="D22:Z22">SUM(D19:D21)</f>
        <v>180030119</v>
      </c>
      <c r="E22" s="87">
        <f t="shared" si="3"/>
        <v>180030119</v>
      </c>
      <c r="F22" s="87">
        <f t="shared" si="3"/>
        <v>-2216565</v>
      </c>
      <c r="G22" s="87">
        <f t="shared" si="3"/>
        <v>15317037</v>
      </c>
      <c r="H22" s="87">
        <f t="shared" si="3"/>
        <v>826352</v>
      </c>
      <c r="I22" s="87">
        <f t="shared" si="3"/>
        <v>13926824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13926824</v>
      </c>
      <c r="W22" s="87">
        <f t="shared" si="3"/>
        <v>45007530</v>
      </c>
      <c r="X22" s="87">
        <f t="shared" si="3"/>
        <v>-31080706</v>
      </c>
      <c r="Y22" s="88">
        <f>+IF(W22&lt;&gt;0,(X22/W22)*100,0)</f>
        <v>-69.05668007109033</v>
      </c>
      <c r="Z22" s="89">
        <f t="shared" si="3"/>
        <v>180030119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21612322</v>
      </c>
      <c r="C24" s="74">
        <f>SUM(C22:C23)</f>
        <v>0</v>
      </c>
      <c r="D24" s="75">
        <f aca="true" t="shared" si="4" ref="D24:Z24">SUM(D22:D23)</f>
        <v>180030119</v>
      </c>
      <c r="E24" s="76">
        <f t="shared" si="4"/>
        <v>180030119</v>
      </c>
      <c r="F24" s="76">
        <f t="shared" si="4"/>
        <v>-2216565</v>
      </c>
      <c r="G24" s="76">
        <f t="shared" si="4"/>
        <v>15317037</v>
      </c>
      <c r="H24" s="76">
        <f t="shared" si="4"/>
        <v>826352</v>
      </c>
      <c r="I24" s="76">
        <f t="shared" si="4"/>
        <v>13926824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13926824</v>
      </c>
      <c r="W24" s="76">
        <f t="shared" si="4"/>
        <v>45007530</v>
      </c>
      <c r="X24" s="76">
        <f t="shared" si="4"/>
        <v>-31080706</v>
      </c>
      <c r="Y24" s="77">
        <f>+IF(W24&lt;&gt;0,(X24/W24)*100,0)</f>
        <v>-69.05668007109033</v>
      </c>
      <c r="Z24" s="78">
        <f t="shared" si="4"/>
        <v>180030119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71000188</v>
      </c>
      <c r="C27" s="21">
        <v>0</v>
      </c>
      <c r="D27" s="98">
        <v>180030143</v>
      </c>
      <c r="E27" s="99">
        <v>180030143</v>
      </c>
      <c r="F27" s="99">
        <v>63291</v>
      </c>
      <c r="G27" s="99">
        <v>8488336</v>
      </c>
      <c r="H27" s="99">
        <v>2843733</v>
      </c>
      <c r="I27" s="99">
        <v>11395360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11395360</v>
      </c>
      <c r="W27" s="99">
        <v>45007536</v>
      </c>
      <c r="X27" s="99">
        <v>-33612176</v>
      </c>
      <c r="Y27" s="100">
        <v>-74.68</v>
      </c>
      <c r="Z27" s="101">
        <v>180030143</v>
      </c>
    </row>
    <row r="28" spans="1:26" ht="13.5">
      <c r="A28" s="102" t="s">
        <v>44</v>
      </c>
      <c r="B28" s="18">
        <v>53618098</v>
      </c>
      <c r="C28" s="18">
        <v>0</v>
      </c>
      <c r="D28" s="58">
        <v>74054200</v>
      </c>
      <c r="E28" s="59">
        <v>74054200</v>
      </c>
      <c r="F28" s="59">
        <v>0</v>
      </c>
      <c r="G28" s="59">
        <v>1200713</v>
      </c>
      <c r="H28" s="59">
        <v>76897</v>
      </c>
      <c r="I28" s="59">
        <v>1277610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1277610</v>
      </c>
      <c r="W28" s="59">
        <v>18513550</v>
      </c>
      <c r="X28" s="59">
        <v>-17235940</v>
      </c>
      <c r="Y28" s="60">
        <v>-93.1</v>
      </c>
      <c r="Z28" s="61">
        <v>74054200</v>
      </c>
    </row>
    <row r="29" spans="1:26" ht="13.5">
      <c r="A29" s="57" t="s">
        <v>112</v>
      </c>
      <c r="B29" s="18">
        <v>0</v>
      </c>
      <c r="C29" s="18">
        <v>0</v>
      </c>
      <c r="D29" s="58">
        <v>49220000</v>
      </c>
      <c r="E29" s="59">
        <v>49220000</v>
      </c>
      <c r="F29" s="59">
        <v>0</v>
      </c>
      <c r="G29" s="59">
        <v>5757432</v>
      </c>
      <c r="H29" s="59">
        <v>1587031</v>
      </c>
      <c r="I29" s="59">
        <v>7344463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7344463</v>
      </c>
      <c r="W29" s="59">
        <v>12305000</v>
      </c>
      <c r="X29" s="59">
        <v>-4960537</v>
      </c>
      <c r="Y29" s="60">
        <v>-40.31</v>
      </c>
      <c r="Z29" s="61">
        <v>49220000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17382090</v>
      </c>
      <c r="C31" s="18">
        <v>0</v>
      </c>
      <c r="D31" s="58">
        <v>56755943</v>
      </c>
      <c r="E31" s="59">
        <v>56755943</v>
      </c>
      <c r="F31" s="59">
        <v>63291</v>
      </c>
      <c r="G31" s="59">
        <v>1530191</v>
      </c>
      <c r="H31" s="59">
        <v>1179805</v>
      </c>
      <c r="I31" s="59">
        <v>2773287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2773287</v>
      </c>
      <c r="W31" s="59">
        <v>14188986</v>
      </c>
      <c r="X31" s="59">
        <v>-11415699</v>
      </c>
      <c r="Y31" s="60">
        <v>-80.45</v>
      </c>
      <c r="Z31" s="61">
        <v>56755943</v>
      </c>
    </row>
    <row r="32" spans="1:26" ht="13.5">
      <c r="A32" s="69" t="s">
        <v>50</v>
      </c>
      <c r="B32" s="21">
        <f>SUM(B28:B31)</f>
        <v>71000188</v>
      </c>
      <c r="C32" s="21">
        <f>SUM(C28:C31)</f>
        <v>0</v>
      </c>
      <c r="D32" s="98">
        <f aca="true" t="shared" si="5" ref="D32:Z32">SUM(D28:D31)</f>
        <v>180030143</v>
      </c>
      <c r="E32" s="99">
        <f t="shared" si="5"/>
        <v>180030143</v>
      </c>
      <c r="F32" s="99">
        <f t="shared" si="5"/>
        <v>63291</v>
      </c>
      <c r="G32" s="99">
        <f t="shared" si="5"/>
        <v>8488336</v>
      </c>
      <c r="H32" s="99">
        <f t="shared" si="5"/>
        <v>2843733</v>
      </c>
      <c r="I32" s="99">
        <f t="shared" si="5"/>
        <v>11395360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11395360</v>
      </c>
      <c r="W32" s="99">
        <f t="shared" si="5"/>
        <v>45007536</v>
      </c>
      <c r="X32" s="99">
        <f t="shared" si="5"/>
        <v>-33612176</v>
      </c>
      <c r="Y32" s="100">
        <f>+IF(W32&lt;&gt;0,(X32/W32)*100,0)</f>
        <v>-74.68121782983188</v>
      </c>
      <c r="Z32" s="101">
        <f t="shared" si="5"/>
        <v>180030143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62840415</v>
      </c>
      <c r="C35" s="18">
        <v>0</v>
      </c>
      <c r="D35" s="58">
        <v>58893064</v>
      </c>
      <c r="E35" s="59">
        <v>58893064</v>
      </c>
      <c r="F35" s="59">
        <v>59879021</v>
      </c>
      <c r="G35" s="59">
        <v>53590822</v>
      </c>
      <c r="H35" s="59">
        <v>59613314</v>
      </c>
      <c r="I35" s="59">
        <v>59613314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59613314</v>
      </c>
      <c r="W35" s="59">
        <v>14723266</v>
      </c>
      <c r="X35" s="59">
        <v>44890048</v>
      </c>
      <c r="Y35" s="60">
        <v>304.89</v>
      </c>
      <c r="Z35" s="61">
        <v>58893064</v>
      </c>
    </row>
    <row r="36" spans="1:26" ht="13.5">
      <c r="A36" s="57" t="s">
        <v>53</v>
      </c>
      <c r="B36" s="18">
        <v>1066858170</v>
      </c>
      <c r="C36" s="18">
        <v>0</v>
      </c>
      <c r="D36" s="58">
        <v>994963200</v>
      </c>
      <c r="E36" s="59">
        <v>994963200</v>
      </c>
      <c r="F36" s="59">
        <v>1075409796</v>
      </c>
      <c r="G36" s="59">
        <v>1083898132</v>
      </c>
      <c r="H36" s="59">
        <v>1078253529</v>
      </c>
      <c r="I36" s="59">
        <v>1078253529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1078253529</v>
      </c>
      <c r="W36" s="59">
        <v>248740800</v>
      </c>
      <c r="X36" s="59">
        <v>829512729</v>
      </c>
      <c r="Y36" s="60">
        <v>333.48</v>
      </c>
      <c r="Z36" s="61">
        <v>994963200</v>
      </c>
    </row>
    <row r="37" spans="1:26" ht="13.5">
      <c r="A37" s="57" t="s">
        <v>54</v>
      </c>
      <c r="B37" s="18">
        <v>47954800</v>
      </c>
      <c r="C37" s="18">
        <v>0</v>
      </c>
      <c r="D37" s="58">
        <v>32184768</v>
      </c>
      <c r="E37" s="59">
        <v>32184768</v>
      </c>
      <c r="F37" s="59">
        <v>36943795</v>
      </c>
      <c r="G37" s="59">
        <v>39087697</v>
      </c>
      <c r="H37" s="59">
        <v>42675997</v>
      </c>
      <c r="I37" s="59">
        <v>42675997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42675997</v>
      </c>
      <c r="W37" s="59">
        <v>8046192</v>
      </c>
      <c r="X37" s="59">
        <v>34629805</v>
      </c>
      <c r="Y37" s="60">
        <v>430.39</v>
      </c>
      <c r="Z37" s="61">
        <v>32184768</v>
      </c>
    </row>
    <row r="38" spans="1:26" ht="13.5">
      <c r="A38" s="57" t="s">
        <v>55</v>
      </c>
      <c r="B38" s="18">
        <v>62059823</v>
      </c>
      <c r="C38" s="18">
        <v>0</v>
      </c>
      <c r="D38" s="58">
        <v>59235264</v>
      </c>
      <c r="E38" s="59">
        <v>59235264</v>
      </c>
      <c r="F38" s="59">
        <v>62059823</v>
      </c>
      <c r="G38" s="59">
        <v>62059823</v>
      </c>
      <c r="H38" s="59">
        <v>62059823</v>
      </c>
      <c r="I38" s="59">
        <v>62059823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62059823</v>
      </c>
      <c r="W38" s="59">
        <v>14808816</v>
      </c>
      <c r="X38" s="59">
        <v>47251007</v>
      </c>
      <c r="Y38" s="60">
        <v>319.07</v>
      </c>
      <c r="Z38" s="61">
        <v>59235264</v>
      </c>
    </row>
    <row r="39" spans="1:26" ht="13.5">
      <c r="A39" s="57" t="s">
        <v>56</v>
      </c>
      <c r="B39" s="18">
        <v>1019683962</v>
      </c>
      <c r="C39" s="18">
        <v>0</v>
      </c>
      <c r="D39" s="58">
        <v>962436232</v>
      </c>
      <c r="E39" s="59">
        <v>962436232</v>
      </c>
      <c r="F39" s="59">
        <v>1036285199</v>
      </c>
      <c r="G39" s="59">
        <v>1036341434</v>
      </c>
      <c r="H39" s="59">
        <v>1033131023</v>
      </c>
      <c r="I39" s="59">
        <v>1033131023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1033131023</v>
      </c>
      <c r="W39" s="59">
        <v>240609058</v>
      </c>
      <c r="X39" s="59">
        <v>792521965</v>
      </c>
      <c r="Y39" s="60">
        <v>329.38</v>
      </c>
      <c r="Z39" s="61">
        <v>962436232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60209158</v>
      </c>
      <c r="C42" s="18">
        <v>0</v>
      </c>
      <c r="D42" s="58">
        <v>146517773</v>
      </c>
      <c r="E42" s="59">
        <v>146517773</v>
      </c>
      <c r="F42" s="59">
        <v>2978308</v>
      </c>
      <c r="G42" s="59">
        <v>8908494</v>
      </c>
      <c r="H42" s="59">
        <v>-7242417</v>
      </c>
      <c r="I42" s="59">
        <v>4644385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4644385</v>
      </c>
      <c r="W42" s="59">
        <v>39735463</v>
      </c>
      <c r="X42" s="59">
        <v>-35091078</v>
      </c>
      <c r="Y42" s="60">
        <v>-88.31</v>
      </c>
      <c r="Z42" s="61">
        <v>146517773</v>
      </c>
    </row>
    <row r="43" spans="1:26" ht="13.5">
      <c r="A43" s="57" t="s">
        <v>59</v>
      </c>
      <c r="B43" s="18">
        <v>-67009561</v>
      </c>
      <c r="C43" s="18">
        <v>0</v>
      </c>
      <c r="D43" s="58">
        <v>-118765508</v>
      </c>
      <c r="E43" s="59">
        <v>-118765508</v>
      </c>
      <c r="F43" s="59">
        <v>85255</v>
      </c>
      <c r="G43" s="59">
        <v>-3943602</v>
      </c>
      <c r="H43" s="59">
        <v>-2837084</v>
      </c>
      <c r="I43" s="59">
        <v>-6695431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-6695431</v>
      </c>
      <c r="W43" s="59">
        <v>-29691378</v>
      </c>
      <c r="X43" s="59">
        <v>22995947</v>
      </c>
      <c r="Y43" s="60">
        <v>-77.45</v>
      </c>
      <c r="Z43" s="61">
        <v>-118765508</v>
      </c>
    </row>
    <row r="44" spans="1:26" ht="13.5">
      <c r="A44" s="57" t="s">
        <v>60</v>
      </c>
      <c r="B44" s="18">
        <v>-4611758</v>
      </c>
      <c r="C44" s="18">
        <v>0</v>
      </c>
      <c r="D44" s="58">
        <v>-2622000</v>
      </c>
      <c r="E44" s="59">
        <v>-2622000</v>
      </c>
      <c r="F44" s="59">
        <v>150452</v>
      </c>
      <c r="G44" s="59">
        <v>128083</v>
      </c>
      <c r="H44" s="59">
        <v>101327</v>
      </c>
      <c r="I44" s="59">
        <v>379862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379862</v>
      </c>
      <c r="W44" s="59">
        <v>-655500</v>
      </c>
      <c r="X44" s="59">
        <v>1035362</v>
      </c>
      <c r="Y44" s="60">
        <v>-157.95</v>
      </c>
      <c r="Z44" s="61">
        <v>-2622000</v>
      </c>
    </row>
    <row r="45" spans="1:26" ht="13.5">
      <c r="A45" s="69" t="s">
        <v>61</v>
      </c>
      <c r="B45" s="21">
        <v>-20890421</v>
      </c>
      <c r="C45" s="21">
        <v>0</v>
      </c>
      <c r="D45" s="98">
        <v>53605265</v>
      </c>
      <c r="E45" s="99">
        <v>53605265</v>
      </c>
      <c r="F45" s="99">
        <v>3214015</v>
      </c>
      <c r="G45" s="99">
        <v>8306990</v>
      </c>
      <c r="H45" s="99">
        <v>-1671184</v>
      </c>
      <c r="I45" s="99">
        <v>-1671184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-1671184</v>
      </c>
      <c r="W45" s="99">
        <v>37863585</v>
      </c>
      <c r="X45" s="99">
        <v>-39534769</v>
      </c>
      <c r="Y45" s="100">
        <v>-104.41</v>
      </c>
      <c r="Z45" s="101">
        <v>53605265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13573504</v>
      </c>
      <c r="C49" s="51">
        <v>0</v>
      </c>
      <c r="D49" s="128">
        <v>5835514</v>
      </c>
      <c r="E49" s="53">
        <v>1527858</v>
      </c>
      <c r="F49" s="53">
        <v>0</v>
      </c>
      <c r="G49" s="53">
        <v>0</v>
      </c>
      <c r="H49" s="53">
        <v>0</v>
      </c>
      <c r="I49" s="53">
        <v>-1739085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994137</v>
      </c>
      <c r="W49" s="53">
        <v>727671</v>
      </c>
      <c r="X49" s="53">
        <v>1304117</v>
      </c>
      <c r="Y49" s="53">
        <v>31894554</v>
      </c>
      <c r="Z49" s="129">
        <v>54118270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64319</v>
      </c>
      <c r="C51" s="51">
        <v>0</v>
      </c>
      <c r="D51" s="128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64319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103.35317617289583</v>
      </c>
      <c r="E58" s="7">
        <f t="shared" si="6"/>
        <v>103.35317617289583</v>
      </c>
      <c r="F58" s="7">
        <f t="shared" si="6"/>
        <v>163.53231604538388</v>
      </c>
      <c r="G58" s="7">
        <f t="shared" si="6"/>
        <v>62.277476932163644</v>
      </c>
      <c r="H58" s="7">
        <f t="shared" si="6"/>
        <v>58.736805629889176</v>
      </c>
      <c r="I58" s="7">
        <f t="shared" si="6"/>
        <v>78.4861537858046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78.4861537858046</v>
      </c>
      <c r="W58" s="7">
        <f t="shared" si="6"/>
        <v>103.35367671529463</v>
      </c>
      <c r="X58" s="7">
        <f t="shared" si="6"/>
        <v>0</v>
      </c>
      <c r="Y58" s="7">
        <f t="shared" si="6"/>
        <v>0</v>
      </c>
      <c r="Z58" s="8">
        <f t="shared" si="6"/>
        <v>103.35317617289583</v>
      </c>
    </row>
    <row r="59" spans="1:26" ht="13.5">
      <c r="A59" s="36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95</v>
      </c>
      <c r="E59" s="10">
        <f t="shared" si="7"/>
        <v>95</v>
      </c>
      <c r="F59" s="10">
        <f t="shared" si="7"/>
        <v>-122.43443583685878</v>
      </c>
      <c r="G59" s="10">
        <f t="shared" si="7"/>
        <v>94.96490316943134</v>
      </c>
      <c r="H59" s="10">
        <f t="shared" si="7"/>
        <v>80.6636187771098</v>
      </c>
      <c r="I59" s="10">
        <f t="shared" si="7"/>
        <v>195.86283421705335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195.86283421705335</v>
      </c>
      <c r="W59" s="10">
        <f t="shared" si="7"/>
        <v>94.99998125937032</v>
      </c>
      <c r="X59" s="10">
        <f t="shared" si="7"/>
        <v>0</v>
      </c>
      <c r="Y59" s="10">
        <f t="shared" si="7"/>
        <v>0</v>
      </c>
      <c r="Z59" s="11">
        <f t="shared" si="7"/>
        <v>95</v>
      </c>
    </row>
    <row r="60" spans="1:26" ht="13.5">
      <c r="A60" s="37" t="s">
        <v>32</v>
      </c>
      <c r="B60" s="12">
        <f t="shared" si="7"/>
        <v>100</v>
      </c>
      <c r="C60" s="12">
        <f t="shared" si="7"/>
        <v>0</v>
      </c>
      <c r="D60" s="3">
        <f t="shared" si="7"/>
        <v>104.27796497986404</v>
      </c>
      <c r="E60" s="13">
        <f t="shared" si="7"/>
        <v>104.27796497986404</v>
      </c>
      <c r="F60" s="13">
        <f t="shared" si="7"/>
        <v>118.66268039829957</v>
      </c>
      <c r="G60" s="13">
        <f t="shared" si="7"/>
        <v>58.57967638361345</v>
      </c>
      <c r="H60" s="13">
        <f t="shared" si="7"/>
        <v>55.42758438627946</v>
      </c>
      <c r="I60" s="13">
        <f t="shared" si="7"/>
        <v>70.65425746325754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70.65425746325754</v>
      </c>
      <c r="W60" s="13">
        <f t="shared" si="7"/>
        <v>104.27852298864025</v>
      </c>
      <c r="X60" s="13">
        <f t="shared" si="7"/>
        <v>0</v>
      </c>
      <c r="Y60" s="13">
        <f t="shared" si="7"/>
        <v>0</v>
      </c>
      <c r="Z60" s="14">
        <f t="shared" si="7"/>
        <v>104.27796497986404</v>
      </c>
    </row>
    <row r="61" spans="1:26" ht="13.5">
      <c r="A61" s="38" t="s">
        <v>115</v>
      </c>
      <c r="B61" s="12">
        <f t="shared" si="7"/>
        <v>77.67418130304439</v>
      </c>
      <c r="C61" s="12">
        <f t="shared" si="7"/>
        <v>0</v>
      </c>
      <c r="D61" s="3">
        <f t="shared" si="7"/>
        <v>96.17951881578915</v>
      </c>
      <c r="E61" s="13">
        <f t="shared" si="7"/>
        <v>96.17951881578915</v>
      </c>
      <c r="F61" s="13">
        <f t="shared" si="7"/>
        <v>54.671139615705236</v>
      </c>
      <c r="G61" s="13">
        <f t="shared" si="7"/>
        <v>45.45753608619057</v>
      </c>
      <c r="H61" s="13">
        <f t="shared" si="7"/>
        <v>44.038485166809224</v>
      </c>
      <c r="I61" s="13">
        <f t="shared" si="7"/>
        <v>47.993812235443514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47.993812235443514</v>
      </c>
      <c r="W61" s="13">
        <f t="shared" si="7"/>
        <v>96.17951785766081</v>
      </c>
      <c r="X61" s="13">
        <f t="shared" si="7"/>
        <v>0</v>
      </c>
      <c r="Y61" s="13">
        <f t="shared" si="7"/>
        <v>0</v>
      </c>
      <c r="Z61" s="14">
        <f t="shared" si="7"/>
        <v>96.17951881578915</v>
      </c>
    </row>
    <row r="62" spans="1:26" ht="13.5">
      <c r="A62" s="38" t="s">
        <v>116</v>
      </c>
      <c r="B62" s="12">
        <f t="shared" si="7"/>
        <v>95.78796064148104</v>
      </c>
      <c r="C62" s="12">
        <f t="shared" si="7"/>
        <v>0</v>
      </c>
      <c r="D62" s="3">
        <f t="shared" si="7"/>
        <v>94.99999923348847</v>
      </c>
      <c r="E62" s="13">
        <f t="shared" si="7"/>
        <v>94.99999923348847</v>
      </c>
      <c r="F62" s="13">
        <f t="shared" si="7"/>
        <v>-179.45819344721642</v>
      </c>
      <c r="G62" s="13">
        <f t="shared" si="7"/>
        <v>131.82113580803033</v>
      </c>
      <c r="H62" s="13">
        <f t="shared" si="7"/>
        <v>60.13531827943538</v>
      </c>
      <c r="I62" s="13">
        <f t="shared" si="7"/>
        <v>204.54932091461865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204.54932091461865</v>
      </c>
      <c r="W62" s="13">
        <f t="shared" si="7"/>
        <v>95.00275382031887</v>
      </c>
      <c r="X62" s="13">
        <f t="shared" si="7"/>
        <v>0</v>
      </c>
      <c r="Y62" s="13">
        <f t="shared" si="7"/>
        <v>0</v>
      </c>
      <c r="Z62" s="14">
        <f t="shared" si="7"/>
        <v>94.99999923348847</v>
      </c>
    </row>
    <row r="63" spans="1:26" ht="13.5">
      <c r="A63" s="38" t="s">
        <v>117</v>
      </c>
      <c r="B63" s="12">
        <f t="shared" si="7"/>
        <v>62.41757409057207</v>
      </c>
      <c r="C63" s="12">
        <f t="shared" si="7"/>
        <v>0</v>
      </c>
      <c r="D63" s="3">
        <f t="shared" si="7"/>
        <v>95.00000258036415</v>
      </c>
      <c r="E63" s="13">
        <f t="shared" si="7"/>
        <v>95.00000258036415</v>
      </c>
      <c r="F63" s="13">
        <f t="shared" si="7"/>
        <v>192.7322101957554</v>
      </c>
      <c r="G63" s="13">
        <f t="shared" si="7"/>
        <v>30.90638752033407</v>
      </c>
      <c r="H63" s="13">
        <f t="shared" si="7"/>
        <v>138.74298721983246</v>
      </c>
      <c r="I63" s="13">
        <f t="shared" si="7"/>
        <v>66.79004776822988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66.79004776822988</v>
      </c>
      <c r="W63" s="13">
        <f t="shared" si="7"/>
        <v>95.0000120416973</v>
      </c>
      <c r="X63" s="13">
        <f t="shared" si="7"/>
        <v>0</v>
      </c>
      <c r="Y63" s="13">
        <f t="shared" si="7"/>
        <v>0</v>
      </c>
      <c r="Z63" s="14">
        <f t="shared" si="7"/>
        <v>95.00000258036415</v>
      </c>
    </row>
    <row r="64" spans="1:26" ht="13.5">
      <c r="A64" s="38" t="s">
        <v>118</v>
      </c>
      <c r="B64" s="12">
        <f t="shared" si="7"/>
        <v>99.69555989735616</v>
      </c>
      <c r="C64" s="12">
        <f t="shared" si="7"/>
        <v>0</v>
      </c>
      <c r="D64" s="3">
        <f t="shared" si="7"/>
        <v>95.00000235177137</v>
      </c>
      <c r="E64" s="13">
        <f t="shared" si="7"/>
        <v>95.00000235177137</v>
      </c>
      <c r="F64" s="13">
        <f t="shared" si="7"/>
        <v>96.37099413867469</v>
      </c>
      <c r="G64" s="13">
        <f t="shared" si="7"/>
        <v>81.29673804758119</v>
      </c>
      <c r="H64" s="13">
        <f t="shared" si="7"/>
        <v>70.00235748546973</v>
      </c>
      <c r="I64" s="13">
        <f t="shared" si="7"/>
        <v>82.48300278495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82.48300278495</v>
      </c>
      <c r="W64" s="13">
        <f t="shared" si="7"/>
        <v>94.99998306724449</v>
      </c>
      <c r="X64" s="13">
        <f t="shared" si="7"/>
        <v>0</v>
      </c>
      <c r="Y64" s="13">
        <f t="shared" si="7"/>
        <v>0</v>
      </c>
      <c r="Z64" s="14">
        <f t="shared" si="7"/>
        <v>95.00000235177137</v>
      </c>
    </row>
    <row r="65" spans="1:26" ht="13.5">
      <c r="A65" s="38" t="s">
        <v>119</v>
      </c>
      <c r="B65" s="12">
        <f t="shared" si="7"/>
        <v>-561.6072935040589</v>
      </c>
      <c r="C65" s="12">
        <f t="shared" si="7"/>
        <v>0</v>
      </c>
      <c r="D65" s="3">
        <f t="shared" si="7"/>
        <v>142.85715428571427</v>
      </c>
      <c r="E65" s="13">
        <f t="shared" si="7"/>
        <v>142.85715428571427</v>
      </c>
      <c r="F65" s="13">
        <f t="shared" si="7"/>
        <v>0</v>
      </c>
      <c r="G65" s="13">
        <f t="shared" si="7"/>
        <v>78920.72072072072</v>
      </c>
      <c r="H65" s="13">
        <f t="shared" si="7"/>
        <v>0</v>
      </c>
      <c r="I65" s="13">
        <f t="shared" si="7"/>
        <v>130764.86486486488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130764.86486486488</v>
      </c>
      <c r="W65" s="13">
        <f t="shared" si="7"/>
        <v>142.85715428571427</v>
      </c>
      <c r="X65" s="13">
        <f t="shared" si="7"/>
        <v>0</v>
      </c>
      <c r="Y65" s="13">
        <f t="shared" si="7"/>
        <v>0</v>
      </c>
      <c r="Z65" s="14">
        <f t="shared" si="7"/>
        <v>142.85715428571427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173596256</v>
      </c>
      <c r="C67" s="23"/>
      <c r="D67" s="24">
        <v>214134171</v>
      </c>
      <c r="E67" s="25">
        <v>214134171</v>
      </c>
      <c r="F67" s="25">
        <v>7041533</v>
      </c>
      <c r="G67" s="25">
        <v>19098020</v>
      </c>
      <c r="H67" s="25">
        <v>14648672</v>
      </c>
      <c r="I67" s="25">
        <v>40788225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40788225</v>
      </c>
      <c r="W67" s="25">
        <v>53533544</v>
      </c>
      <c r="X67" s="25"/>
      <c r="Y67" s="24"/>
      <c r="Z67" s="26">
        <v>214134171</v>
      </c>
    </row>
    <row r="68" spans="1:26" ht="13.5" hidden="1">
      <c r="A68" s="36" t="s">
        <v>31</v>
      </c>
      <c r="B68" s="18">
        <v>20320910</v>
      </c>
      <c r="C68" s="18"/>
      <c r="D68" s="19">
        <v>21344000</v>
      </c>
      <c r="E68" s="20">
        <v>21344000</v>
      </c>
      <c r="F68" s="20">
        <v>-1310472</v>
      </c>
      <c r="G68" s="20">
        <v>1940916</v>
      </c>
      <c r="H68" s="20">
        <v>1920892</v>
      </c>
      <c r="I68" s="20">
        <v>2551336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2551336</v>
      </c>
      <c r="W68" s="20">
        <v>5336000</v>
      </c>
      <c r="X68" s="20"/>
      <c r="Y68" s="19"/>
      <c r="Z68" s="22">
        <v>21344000</v>
      </c>
    </row>
    <row r="69" spans="1:26" ht="13.5" hidden="1">
      <c r="A69" s="37" t="s">
        <v>32</v>
      </c>
      <c r="B69" s="18">
        <v>153275346</v>
      </c>
      <c r="C69" s="18"/>
      <c r="D69" s="19">
        <v>192790171</v>
      </c>
      <c r="E69" s="20">
        <v>192790171</v>
      </c>
      <c r="F69" s="20">
        <v>8352005</v>
      </c>
      <c r="G69" s="20">
        <v>17157104</v>
      </c>
      <c r="H69" s="20">
        <v>12727780</v>
      </c>
      <c r="I69" s="20">
        <v>38236889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38236889</v>
      </c>
      <c r="W69" s="20">
        <v>48197544</v>
      </c>
      <c r="X69" s="20"/>
      <c r="Y69" s="19"/>
      <c r="Z69" s="22">
        <v>192790171</v>
      </c>
    </row>
    <row r="70" spans="1:26" ht="13.5" hidden="1">
      <c r="A70" s="38" t="s">
        <v>115</v>
      </c>
      <c r="B70" s="18">
        <v>93026546</v>
      </c>
      <c r="C70" s="18"/>
      <c r="D70" s="19">
        <v>96395266</v>
      </c>
      <c r="E70" s="20">
        <v>96395266</v>
      </c>
      <c r="F70" s="20">
        <v>8506543</v>
      </c>
      <c r="G70" s="20">
        <v>10502494</v>
      </c>
      <c r="H70" s="20">
        <v>7626107</v>
      </c>
      <c r="I70" s="20">
        <v>26635144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26635144</v>
      </c>
      <c r="W70" s="20">
        <v>24098817</v>
      </c>
      <c r="X70" s="20"/>
      <c r="Y70" s="19"/>
      <c r="Z70" s="22">
        <v>96395266</v>
      </c>
    </row>
    <row r="71" spans="1:26" ht="13.5" hidden="1">
      <c r="A71" s="38" t="s">
        <v>116</v>
      </c>
      <c r="B71" s="18">
        <v>35861512</v>
      </c>
      <c r="C71" s="18"/>
      <c r="D71" s="19">
        <v>39138354</v>
      </c>
      <c r="E71" s="20">
        <v>39138354</v>
      </c>
      <c r="F71" s="20">
        <v>-1782998</v>
      </c>
      <c r="G71" s="20">
        <v>2557404</v>
      </c>
      <c r="H71" s="20">
        <v>3453192</v>
      </c>
      <c r="I71" s="20">
        <v>4227598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4227598</v>
      </c>
      <c r="W71" s="20">
        <v>9784589</v>
      </c>
      <c r="X71" s="20"/>
      <c r="Y71" s="19"/>
      <c r="Z71" s="22">
        <v>39138354</v>
      </c>
    </row>
    <row r="72" spans="1:26" ht="13.5" hidden="1">
      <c r="A72" s="38" t="s">
        <v>117</v>
      </c>
      <c r="B72" s="18">
        <v>17103087</v>
      </c>
      <c r="C72" s="18"/>
      <c r="D72" s="19">
        <v>11626266</v>
      </c>
      <c r="E72" s="20">
        <v>11626266</v>
      </c>
      <c r="F72" s="20">
        <v>543893</v>
      </c>
      <c r="G72" s="20">
        <v>3002965</v>
      </c>
      <c r="H72" s="20">
        <v>545611</v>
      </c>
      <c r="I72" s="20">
        <v>4092469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4092469</v>
      </c>
      <c r="W72" s="20">
        <v>2906567</v>
      </c>
      <c r="X72" s="20"/>
      <c r="Y72" s="19"/>
      <c r="Z72" s="22">
        <v>11626266</v>
      </c>
    </row>
    <row r="73" spans="1:26" ht="13.5" hidden="1">
      <c r="A73" s="38" t="s">
        <v>118</v>
      </c>
      <c r="B73" s="18">
        <v>11628560</v>
      </c>
      <c r="C73" s="18"/>
      <c r="D73" s="19">
        <v>10630285</v>
      </c>
      <c r="E73" s="20">
        <v>10630285</v>
      </c>
      <c r="F73" s="20">
        <v>1084567</v>
      </c>
      <c r="G73" s="20">
        <v>1094130</v>
      </c>
      <c r="H73" s="20">
        <v>1102870</v>
      </c>
      <c r="I73" s="20">
        <v>3281567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3281567</v>
      </c>
      <c r="W73" s="20">
        <v>2657571</v>
      </c>
      <c r="X73" s="20"/>
      <c r="Y73" s="19"/>
      <c r="Z73" s="22">
        <v>10630285</v>
      </c>
    </row>
    <row r="74" spans="1:26" ht="13.5" hidden="1">
      <c r="A74" s="38" t="s">
        <v>119</v>
      </c>
      <c r="B74" s="18">
        <v>-4344359</v>
      </c>
      <c r="C74" s="18"/>
      <c r="D74" s="19">
        <v>35000000</v>
      </c>
      <c r="E74" s="20">
        <v>35000000</v>
      </c>
      <c r="F74" s="20"/>
      <c r="G74" s="20">
        <v>111</v>
      </c>
      <c r="H74" s="20"/>
      <c r="I74" s="20">
        <v>111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111</v>
      </c>
      <c r="W74" s="20">
        <v>8750000</v>
      </c>
      <c r="X74" s="20"/>
      <c r="Y74" s="19"/>
      <c r="Z74" s="22">
        <v>35000000</v>
      </c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>
        <v>173596256</v>
      </c>
      <c r="C76" s="31"/>
      <c r="D76" s="32">
        <v>221314467</v>
      </c>
      <c r="E76" s="33">
        <v>221314467</v>
      </c>
      <c r="F76" s="33">
        <v>11515182</v>
      </c>
      <c r="G76" s="33">
        <v>11893765</v>
      </c>
      <c r="H76" s="33">
        <v>8604162</v>
      </c>
      <c r="I76" s="33">
        <v>32013109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32013109</v>
      </c>
      <c r="W76" s="33">
        <v>55328886</v>
      </c>
      <c r="X76" s="33"/>
      <c r="Y76" s="32"/>
      <c r="Z76" s="34">
        <v>221314467</v>
      </c>
    </row>
    <row r="77" spans="1:26" ht="13.5" hidden="1">
      <c r="A77" s="36" t="s">
        <v>31</v>
      </c>
      <c r="B77" s="18">
        <v>20320910</v>
      </c>
      <c r="C77" s="18"/>
      <c r="D77" s="19">
        <v>20276800</v>
      </c>
      <c r="E77" s="20">
        <v>20276800</v>
      </c>
      <c r="F77" s="20">
        <v>1604469</v>
      </c>
      <c r="G77" s="20">
        <v>1843189</v>
      </c>
      <c r="H77" s="20">
        <v>1549461</v>
      </c>
      <c r="I77" s="20">
        <v>4997119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4997119</v>
      </c>
      <c r="W77" s="20">
        <v>5069199</v>
      </c>
      <c r="X77" s="20"/>
      <c r="Y77" s="19"/>
      <c r="Z77" s="22">
        <v>20276800</v>
      </c>
    </row>
    <row r="78" spans="1:26" ht="13.5" hidden="1">
      <c r="A78" s="37" t="s">
        <v>32</v>
      </c>
      <c r="B78" s="18">
        <v>153275346</v>
      </c>
      <c r="C78" s="18"/>
      <c r="D78" s="19">
        <v>201037667</v>
      </c>
      <c r="E78" s="20">
        <v>201037667</v>
      </c>
      <c r="F78" s="20">
        <v>9910713</v>
      </c>
      <c r="G78" s="20">
        <v>10050576</v>
      </c>
      <c r="H78" s="20">
        <v>7054701</v>
      </c>
      <c r="I78" s="20">
        <v>27015990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27015990</v>
      </c>
      <c r="W78" s="20">
        <v>50259687</v>
      </c>
      <c r="X78" s="20"/>
      <c r="Y78" s="19"/>
      <c r="Z78" s="22">
        <v>201037667</v>
      </c>
    </row>
    <row r="79" spans="1:26" ht="13.5" hidden="1">
      <c r="A79" s="38" t="s">
        <v>115</v>
      </c>
      <c r="B79" s="18">
        <v>72257608</v>
      </c>
      <c r="C79" s="18"/>
      <c r="D79" s="19">
        <v>92712503</v>
      </c>
      <c r="E79" s="20">
        <v>92712503</v>
      </c>
      <c r="F79" s="20">
        <v>4650624</v>
      </c>
      <c r="G79" s="20">
        <v>4774175</v>
      </c>
      <c r="H79" s="20">
        <v>3358422</v>
      </c>
      <c r="I79" s="20">
        <v>12783221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12783221</v>
      </c>
      <c r="W79" s="20">
        <v>23178126</v>
      </c>
      <c r="X79" s="20"/>
      <c r="Y79" s="19"/>
      <c r="Z79" s="22">
        <v>92712503</v>
      </c>
    </row>
    <row r="80" spans="1:26" ht="13.5" hidden="1">
      <c r="A80" s="38" t="s">
        <v>116</v>
      </c>
      <c r="B80" s="18">
        <v>34351011</v>
      </c>
      <c r="C80" s="18"/>
      <c r="D80" s="19">
        <v>37181436</v>
      </c>
      <c r="E80" s="20">
        <v>37181436</v>
      </c>
      <c r="F80" s="20">
        <v>3199736</v>
      </c>
      <c r="G80" s="20">
        <v>3371199</v>
      </c>
      <c r="H80" s="20">
        <v>2076588</v>
      </c>
      <c r="I80" s="20">
        <v>8647523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8647523</v>
      </c>
      <c r="W80" s="20">
        <v>9295629</v>
      </c>
      <c r="X80" s="20"/>
      <c r="Y80" s="19"/>
      <c r="Z80" s="22">
        <v>37181436</v>
      </c>
    </row>
    <row r="81" spans="1:26" ht="13.5" hidden="1">
      <c r="A81" s="38" t="s">
        <v>117</v>
      </c>
      <c r="B81" s="18">
        <v>10675332</v>
      </c>
      <c r="C81" s="18"/>
      <c r="D81" s="19">
        <v>11044953</v>
      </c>
      <c r="E81" s="20">
        <v>11044953</v>
      </c>
      <c r="F81" s="20">
        <v>1048257</v>
      </c>
      <c r="G81" s="20">
        <v>928108</v>
      </c>
      <c r="H81" s="20">
        <v>756997</v>
      </c>
      <c r="I81" s="20">
        <v>2733362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2733362</v>
      </c>
      <c r="W81" s="20">
        <v>2761239</v>
      </c>
      <c r="X81" s="20"/>
      <c r="Y81" s="19"/>
      <c r="Z81" s="22">
        <v>11044953</v>
      </c>
    </row>
    <row r="82" spans="1:26" ht="13.5" hidden="1">
      <c r="A82" s="38" t="s">
        <v>118</v>
      </c>
      <c r="B82" s="18">
        <v>11593158</v>
      </c>
      <c r="C82" s="18"/>
      <c r="D82" s="19">
        <v>10098771</v>
      </c>
      <c r="E82" s="20">
        <v>10098771</v>
      </c>
      <c r="F82" s="20">
        <v>1045208</v>
      </c>
      <c r="G82" s="20">
        <v>889492</v>
      </c>
      <c r="H82" s="20">
        <v>772035</v>
      </c>
      <c r="I82" s="20">
        <v>2706735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2706735</v>
      </c>
      <c r="W82" s="20">
        <v>2524692</v>
      </c>
      <c r="X82" s="20"/>
      <c r="Y82" s="19"/>
      <c r="Z82" s="22">
        <v>10098771</v>
      </c>
    </row>
    <row r="83" spans="1:26" ht="13.5" hidden="1">
      <c r="A83" s="38" t="s">
        <v>119</v>
      </c>
      <c r="B83" s="18">
        <v>24398237</v>
      </c>
      <c r="C83" s="18"/>
      <c r="D83" s="19">
        <v>50000004</v>
      </c>
      <c r="E83" s="20">
        <v>50000004</v>
      </c>
      <c r="F83" s="20">
        <v>-33112</v>
      </c>
      <c r="G83" s="20">
        <v>87602</v>
      </c>
      <c r="H83" s="20">
        <v>90659</v>
      </c>
      <c r="I83" s="20">
        <v>145149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145149</v>
      </c>
      <c r="W83" s="20">
        <v>12500001</v>
      </c>
      <c r="X83" s="20"/>
      <c r="Y83" s="19"/>
      <c r="Z83" s="22">
        <v>50000004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0</v>
      </c>
      <c r="E5" s="59">
        <v>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60">
        <v>0</v>
      </c>
      <c r="Z5" s="61">
        <v>0</v>
      </c>
    </row>
    <row r="6" spans="1:26" ht="13.5">
      <c r="A6" s="57" t="s">
        <v>32</v>
      </c>
      <c r="B6" s="18">
        <v>0</v>
      </c>
      <c r="C6" s="18">
        <v>0</v>
      </c>
      <c r="D6" s="58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60">
        <v>0</v>
      </c>
      <c r="Z6" s="61">
        <v>0</v>
      </c>
    </row>
    <row r="7" spans="1:26" ht="13.5">
      <c r="A7" s="57" t="s">
        <v>33</v>
      </c>
      <c r="B7" s="18">
        <v>0</v>
      </c>
      <c r="C7" s="18">
        <v>0</v>
      </c>
      <c r="D7" s="58">
        <v>1000000</v>
      </c>
      <c r="E7" s="59">
        <v>1000000</v>
      </c>
      <c r="F7" s="59">
        <v>404</v>
      </c>
      <c r="G7" s="59">
        <v>141364</v>
      </c>
      <c r="H7" s="59">
        <v>161924</v>
      </c>
      <c r="I7" s="59">
        <v>303692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303692</v>
      </c>
      <c r="W7" s="59">
        <v>250000</v>
      </c>
      <c r="X7" s="59">
        <v>53692</v>
      </c>
      <c r="Y7" s="60">
        <v>21.48</v>
      </c>
      <c r="Z7" s="61">
        <v>1000000</v>
      </c>
    </row>
    <row r="8" spans="1:26" ht="13.5">
      <c r="A8" s="57" t="s">
        <v>34</v>
      </c>
      <c r="B8" s="18">
        <v>0</v>
      </c>
      <c r="C8" s="18">
        <v>0</v>
      </c>
      <c r="D8" s="58">
        <v>67214000</v>
      </c>
      <c r="E8" s="59">
        <v>67214000</v>
      </c>
      <c r="F8" s="59">
        <v>25125587</v>
      </c>
      <c r="G8" s="59">
        <v>2197427</v>
      </c>
      <c r="H8" s="59">
        <v>211497</v>
      </c>
      <c r="I8" s="59">
        <v>27534511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27534511</v>
      </c>
      <c r="W8" s="59">
        <v>16803500</v>
      </c>
      <c r="X8" s="59">
        <v>10731011</v>
      </c>
      <c r="Y8" s="60">
        <v>63.86</v>
      </c>
      <c r="Z8" s="61">
        <v>67214000</v>
      </c>
    </row>
    <row r="9" spans="1:26" ht="13.5">
      <c r="A9" s="57" t="s">
        <v>35</v>
      </c>
      <c r="B9" s="18">
        <v>0</v>
      </c>
      <c r="C9" s="18">
        <v>0</v>
      </c>
      <c r="D9" s="58">
        <v>11388000</v>
      </c>
      <c r="E9" s="59">
        <v>11388000</v>
      </c>
      <c r="F9" s="59">
        <v>63380</v>
      </c>
      <c r="G9" s="59">
        <v>65254</v>
      </c>
      <c r="H9" s="59">
        <v>356690</v>
      </c>
      <c r="I9" s="59">
        <v>485324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485324</v>
      </c>
      <c r="W9" s="59">
        <v>2847000</v>
      </c>
      <c r="X9" s="59">
        <v>-2361676</v>
      </c>
      <c r="Y9" s="60">
        <v>-82.95</v>
      </c>
      <c r="Z9" s="61">
        <v>11388000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79602000</v>
      </c>
      <c r="E10" s="65">
        <f t="shared" si="0"/>
        <v>79602000</v>
      </c>
      <c r="F10" s="65">
        <f t="shared" si="0"/>
        <v>25189371</v>
      </c>
      <c r="G10" s="65">
        <f t="shared" si="0"/>
        <v>2404045</v>
      </c>
      <c r="H10" s="65">
        <f t="shared" si="0"/>
        <v>730111</v>
      </c>
      <c r="I10" s="65">
        <f t="shared" si="0"/>
        <v>28323527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28323527</v>
      </c>
      <c r="W10" s="65">
        <f t="shared" si="0"/>
        <v>19900500</v>
      </c>
      <c r="X10" s="65">
        <f t="shared" si="0"/>
        <v>8423027</v>
      </c>
      <c r="Y10" s="66">
        <f>+IF(W10&lt;&gt;0,(X10/W10)*100,0)</f>
        <v>42.32570538428683</v>
      </c>
      <c r="Z10" s="67">
        <f t="shared" si="0"/>
        <v>79602000</v>
      </c>
    </row>
    <row r="11" spans="1:26" ht="13.5">
      <c r="A11" s="57" t="s">
        <v>36</v>
      </c>
      <c r="B11" s="18">
        <v>0</v>
      </c>
      <c r="C11" s="18">
        <v>0</v>
      </c>
      <c r="D11" s="58">
        <v>48973098</v>
      </c>
      <c r="E11" s="59">
        <v>48973098</v>
      </c>
      <c r="F11" s="59">
        <v>3507306</v>
      </c>
      <c r="G11" s="59">
        <v>3566106</v>
      </c>
      <c r="H11" s="59">
        <v>3905293</v>
      </c>
      <c r="I11" s="59">
        <v>10978705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10978705</v>
      </c>
      <c r="W11" s="59">
        <v>12243275</v>
      </c>
      <c r="X11" s="59">
        <v>-1264570</v>
      </c>
      <c r="Y11" s="60">
        <v>-10.33</v>
      </c>
      <c r="Z11" s="61">
        <v>48973098</v>
      </c>
    </row>
    <row r="12" spans="1:26" ht="13.5">
      <c r="A12" s="57" t="s">
        <v>37</v>
      </c>
      <c r="B12" s="18">
        <v>0</v>
      </c>
      <c r="C12" s="18">
        <v>0</v>
      </c>
      <c r="D12" s="58">
        <v>4562552</v>
      </c>
      <c r="E12" s="59">
        <v>4562552</v>
      </c>
      <c r="F12" s="59">
        <v>322269</v>
      </c>
      <c r="G12" s="59">
        <v>322269</v>
      </c>
      <c r="H12" s="59">
        <v>322269</v>
      </c>
      <c r="I12" s="59">
        <v>966807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966807</v>
      </c>
      <c r="W12" s="59">
        <v>1140638</v>
      </c>
      <c r="X12" s="59">
        <v>-173831</v>
      </c>
      <c r="Y12" s="60">
        <v>-15.24</v>
      </c>
      <c r="Z12" s="61">
        <v>4562552</v>
      </c>
    </row>
    <row r="13" spans="1:26" ht="13.5">
      <c r="A13" s="57" t="s">
        <v>108</v>
      </c>
      <c r="B13" s="18">
        <v>0</v>
      </c>
      <c r="C13" s="18">
        <v>0</v>
      </c>
      <c r="D13" s="58">
        <v>827000</v>
      </c>
      <c r="E13" s="59">
        <v>827000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206750</v>
      </c>
      <c r="X13" s="59">
        <v>-206750</v>
      </c>
      <c r="Y13" s="60">
        <v>-100</v>
      </c>
      <c r="Z13" s="61">
        <v>827000</v>
      </c>
    </row>
    <row r="14" spans="1:26" ht="13.5">
      <c r="A14" s="57" t="s">
        <v>38</v>
      </c>
      <c r="B14" s="18">
        <v>0</v>
      </c>
      <c r="C14" s="18">
        <v>0</v>
      </c>
      <c r="D14" s="58">
        <v>250000</v>
      </c>
      <c r="E14" s="59">
        <v>250000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62500</v>
      </c>
      <c r="X14" s="59">
        <v>-62500</v>
      </c>
      <c r="Y14" s="60">
        <v>-100</v>
      </c>
      <c r="Z14" s="61">
        <v>250000</v>
      </c>
    </row>
    <row r="15" spans="1:26" ht="13.5">
      <c r="A15" s="57" t="s">
        <v>39</v>
      </c>
      <c r="B15" s="18">
        <v>0</v>
      </c>
      <c r="C15" s="18">
        <v>0</v>
      </c>
      <c r="D15" s="58">
        <v>982000</v>
      </c>
      <c r="E15" s="59">
        <v>982000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245500</v>
      </c>
      <c r="X15" s="59">
        <v>-245500</v>
      </c>
      <c r="Y15" s="60">
        <v>-100</v>
      </c>
      <c r="Z15" s="61">
        <v>982000</v>
      </c>
    </row>
    <row r="16" spans="1:26" ht="13.5">
      <c r="A16" s="68" t="s">
        <v>40</v>
      </c>
      <c r="B16" s="18">
        <v>0</v>
      </c>
      <c r="C16" s="18">
        <v>0</v>
      </c>
      <c r="D16" s="58">
        <v>2278000</v>
      </c>
      <c r="E16" s="59">
        <v>2278000</v>
      </c>
      <c r="F16" s="59">
        <v>41503</v>
      </c>
      <c r="G16" s="59">
        <v>389860</v>
      </c>
      <c r="H16" s="59">
        <v>482130</v>
      </c>
      <c r="I16" s="59">
        <v>913493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913493</v>
      </c>
      <c r="W16" s="59">
        <v>569500</v>
      </c>
      <c r="X16" s="59">
        <v>343993</v>
      </c>
      <c r="Y16" s="60">
        <v>60.4</v>
      </c>
      <c r="Z16" s="61">
        <v>2278000</v>
      </c>
    </row>
    <row r="17" spans="1:26" ht="13.5">
      <c r="A17" s="57" t="s">
        <v>41</v>
      </c>
      <c r="B17" s="18">
        <v>0</v>
      </c>
      <c r="C17" s="18">
        <v>0</v>
      </c>
      <c r="D17" s="58">
        <v>21729001</v>
      </c>
      <c r="E17" s="59">
        <v>21729001</v>
      </c>
      <c r="F17" s="59">
        <v>1000544</v>
      </c>
      <c r="G17" s="59">
        <v>1126803</v>
      </c>
      <c r="H17" s="59">
        <v>1065033</v>
      </c>
      <c r="I17" s="59">
        <v>3192380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3192380</v>
      </c>
      <c r="W17" s="59">
        <v>5432250</v>
      </c>
      <c r="X17" s="59">
        <v>-2239870</v>
      </c>
      <c r="Y17" s="60">
        <v>-41.23</v>
      </c>
      <c r="Z17" s="61">
        <v>21729001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79601651</v>
      </c>
      <c r="E18" s="72">
        <f t="shared" si="1"/>
        <v>79601651</v>
      </c>
      <c r="F18" s="72">
        <f t="shared" si="1"/>
        <v>4871622</v>
      </c>
      <c r="G18" s="72">
        <f t="shared" si="1"/>
        <v>5405038</v>
      </c>
      <c r="H18" s="72">
        <f t="shared" si="1"/>
        <v>5774725</v>
      </c>
      <c r="I18" s="72">
        <f t="shared" si="1"/>
        <v>16051385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16051385</v>
      </c>
      <c r="W18" s="72">
        <f t="shared" si="1"/>
        <v>19900413</v>
      </c>
      <c r="X18" s="72">
        <f t="shared" si="1"/>
        <v>-3849028</v>
      </c>
      <c r="Y18" s="66">
        <f>+IF(W18&lt;&gt;0,(X18/W18)*100,0)</f>
        <v>-19.341447838293607</v>
      </c>
      <c r="Z18" s="73">
        <f t="shared" si="1"/>
        <v>79601651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349</v>
      </c>
      <c r="E19" s="76">
        <f t="shared" si="2"/>
        <v>349</v>
      </c>
      <c r="F19" s="76">
        <f t="shared" si="2"/>
        <v>20317749</v>
      </c>
      <c r="G19" s="76">
        <f t="shared" si="2"/>
        <v>-3000993</v>
      </c>
      <c r="H19" s="76">
        <f t="shared" si="2"/>
        <v>-5044614</v>
      </c>
      <c r="I19" s="76">
        <f t="shared" si="2"/>
        <v>12272142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12272142</v>
      </c>
      <c r="W19" s="76">
        <f>IF(E10=E18,0,W10-W18)</f>
        <v>87</v>
      </c>
      <c r="X19" s="76">
        <f t="shared" si="2"/>
        <v>12272055</v>
      </c>
      <c r="Y19" s="77">
        <f>+IF(W19&lt;&gt;0,(X19/W19)*100,0)</f>
        <v>14105810.344827585</v>
      </c>
      <c r="Z19" s="78">
        <f t="shared" si="2"/>
        <v>349</v>
      </c>
    </row>
    <row r="20" spans="1:26" ht="13.5">
      <c r="A20" s="57" t="s">
        <v>44</v>
      </c>
      <c r="B20" s="18">
        <v>0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3107000</v>
      </c>
      <c r="E21" s="81">
        <v>3107000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776750</v>
      </c>
      <c r="X21" s="81">
        <v>-776750</v>
      </c>
      <c r="Y21" s="82">
        <v>-100</v>
      </c>
      <c r="Z21" s="83">
        <v>3107000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3107349</v>
      </c>
      <c r="E22" s="87">
        <f t="shared" si="3"/>
        <v>3107349</v>
      </c>
      <c r="F22" s="87">
        <f t="shared" si="3"/>
        <v>20317749</v>
      </c>
      <c r="G22" s="87">
        <f t="shared" si="3"/>
        <v>-3000993</v>
      </c>
      <c r="H22" s="87">
        <f t="shared" si="3"/>
        <v>-5044614</v>
      </c>
      <c r="I22" s="87">
        <f t="shared" si="3"/>
        <v>12272142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12272142</v>
      </c>
      <c r="W22" s="87">
        <f t="shared" si="3"/>
        <v>776837</v>
      </c>
      <c r="X22" s="87">
        <f t="shared" si="3"/>
        <v>11495305</v>
      </c>
      <c r="Y22" s="88">
        <f>+IF(W22&lt;&gt;0,(X22/W22)*100,0)</f>
        <v>1479.7576582989739</v>
      </c>
      <c r="Z22" s="89">
        <f t="shared" si="3"/>
        <v>3107349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3107349</v>
      </c>
      <c r="E24" s="76">
        <f t="shared" si="4"/>
        <v>3107349</v>
      </c>
      <c r="F24" s="76">
        <f t="shared" si="4"/>
        <v>20317749</v>
      </c>
      <c r="G24" s="76">
        <f t="shared" si="4"/>
        <v>-3000993</v>
      </c>
      <c r="H24" s="76">
        <f t="shared" si="4"/>
        <v>-5044614</v>
      </c>
      <c r="I24" s="76">
        <f t="shared" si="4"/>
        <v>12272142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12272142</v>
      </c>
      <c r="W24" s="76">
        <f t="shared" si="4"/>
        <v>776837</v>
      </c>
      <c r="X24" s="76">
        <f t="shared" si="4"/>
        <v>11495305</v>
      </c>
      <c r="Y24" s="77">
        <f>+IF(W24&lt;&gt;0,(X24/W24)*100,0)</f>
        <v>1479.7576582989739</v>
      </c>
      <c r="Z24" s="78">
        <f t="shared" si="4"/>
        <v>3107349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3107000</v>
      </c>
      <c r="E27" s="99">
        <v>3107000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776750</v>
      </c>
      <c r="X27" s="99">
        <v>-776750</v>
      </c>
      <c r="Y27" s="100">
        <v>-100</v>
      </c>
      <c r="Z27" s="101">
        <v>3107000</v>
      </c>
    </row>
    <row r="28" spans="1:26" ht="13.5">
      <c r="A28" s="102" t="s">
        <v>44</v>
      </c>
      <c r="B28" s="18">
        <v>0</v>
      </c>
      <c r="C28" s="18">
        <v>0</v>
      </c>
      <c r="D28" s="58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60">
        <v>0</v>
      </c>
      <c r="Z28" s="61">
        <v>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3107000</v>
      </c>
      <c r="E31" s="59">
        <v>3107000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776750</v>
      </c>
      <c r="X31" s="59">
        <v>-776750</v>
      </c>
      <c r="Y31" s="60">
        <v>-100</v>
      </c>
      <c r="Z31" s="61">
        <v>3107000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3107000</v>
      </c>
      <c r="E32" s="99">
        <f t="shared" si="5"/>
        <v>3107000</v>
      </c>
      <c r="F32" s="99">
        <f t="shared" si="5"/>
        <v>0</v>
      </c>
      <c r="G32" s="99">
        <f t="shared" si="5"/>
        <v>0</v>
      </c>
      <c r="H32" s="99">
        <f t="shared" si="5"/>
        <v>0</v>
      </c>
      <c r="I32" s="99">
        <f t="shared" si="5"/>
        <v>0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0</v>
      </c>
      <c r="W32" s="99">
        <f t="shared" si="5"/>
        <v>776750</v>
      </c>
      <c r="X32" s="99">
        <f t="shared" si="5"/>
        <v>-776750</v>
      </c>
      <c r="Y32" s="100">
        <f>+IF(W32&lt;&gt;0,(X32/W32)*100,0)</f>
        <v>-100</v>
      </c>
      <c r="Z32" s="101">
        <f t="shared" si="5"/>
        <v>3107000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41948391</v>
      </c>
      <c r="C35" s="18">
        <v>0</v>
      </c>
      <c r="D35" s="58">
        <v>37500000</v>
      </c>
      <c r="E35" s="59">
        <v>37500000</v>
      </c>
      <c r="F35" s="59">
        <v>0</v>
      </c>
      <c r="G35" s="59">
        <v>13849820</v>
      </c>
      <c r="H35" s="59">
        <v>0</v>
      </c>
      <c r="I35" s="59">
        <v>13849820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13849820</v>
      </c>
      <c r="W35" s="59">
        <v>9375000</v>
      </c>
      <c r="X35" s="59">
        <v>4474820</v>
      </c>
      <c r="Y35" s="60">
        <v>47.73</v>
      </c>
      <c r="Z35" s="61">
        <v>37500000</v>
      </c>
    </row>
    <row r="36" spans="1:26" ht="13.5">
      <c r="A36" s="57" t="s">
        <v>53</v>
      </c>
      <c r="B36" s="18">
        <v>81311636</v>
      </c>
      <c r="C36" s="18">
        <v>0</v>
      </c>
      <c r="D36" s="58">
        <v>121600000</v>
      </c>
      <c r="E36" s="59">
        <v>121600000</v>
      </c>
      <c r="F36" s="59">
        <v>0</v>
      </c>
      <c r="G36" s="59">
        <v>81311636</v>
      </c>
      <c r="H36" s="59">
        <v>0</v>
      </c>
      <c r="I36" s="59">
        <v>81311636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81311636</v>
      </c>
      <c r="W36" s="59">
        <v>30400000</v>
      </c>
      <c r="X36" s="59">
        <v>50911636</v>
      </c>
      <c r="Y36" s="60">
        <v>167.47</v>
      </c>
      <c r="Z36" s="61">
        <v>121600000</v>
      </c>
    </row>
    <row r="37" spans="1:26" ht="13.5">
      <c r="A37" s="57" t="s">
        <v>54</v>
      </c>
      <c r="B37" s="18">
        <v>15415917</v>
      </c>
      <c r="C37" s="18">
        <v>0</v>
      </c>
      <c r="D37" s="58">
        <v>12007000</v>
      </c>
      <c r="E37" s="59">
        <v>12007000</v>
      </c>
      <c r="F37" s="59">
        <v>0</v>
      </c>
      <c r="G37" s="59">
        <v>15415917</v>
      </c>
      <c r="H37" s="59">
        <v>0</v>
      </c>
      <c r="I37" s="59">
        <v>15415917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15415917</v>
      </c>
      <c r="W37" s="59">
        <v>3001750</v>
      </c>
      <c r="X37" s="59">
        <v>12414167</v>
      </c>
      <c r="Y37" s="60">
        <v>413.56</v>
      </c>
      <c r="Z37" s="61">
        <v>12007000</v>
      </c>
    </row>
    <row r="38" spans="1:26" ht="13.5">
      <c r="A38" s="57" t="s">
        <v>55</v>
      </c>
      <c r="B38" s="18">
        <v>23292990</v>
      </c>
      <c r="C38" s="18">
        <v>0</v>
      </c>
      <c r="D38" s="58">
        <v>19500000</v>
      </c>
      <c r="E38" s="59">
        <v>19500000</v>
      </c>
      <c r="F38" s="59">
        <v>0</v>
      </c>
      <c r="G38" s="59">
        <v>23292990</v>
      </c>
      <c r="H38" s="59">
        <v>0</v>
      </c>
      <c r="I38" s="59">
        <v>23292990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23292990</v>
      </c>
      <c r="W38" s="59">
        <v>4875000</v>
      </c>
      <c r="X38" s="59">
        <v>18417990</v>
      </c>
      <c r="Y38" s="60">
        <v>377.8</v>
      </c>
      <c r="Z38" s="61">
        <v>19500000</v>
      </c>
    </row>
    <row r="39" spans="1:26" ht="13.5">
      <c r="A39" s="57" t="s">
        <v>56</v>
      </c>
      <c r="B39" s="18">
        <v>84551120</v>
      </c>
      <c r="C39" s="18">
        <v>0</v>
      </c>
      <c r="D39" s="58">
        <v>127593000</v>
      </c>
      <c r="E39" s="59">
        <v>127593000</v>
      </c>
      <c r="F39" s="59">
        <v>0</v>
      </c>
      <c r="G39" s="59">
        <v>56452549</v>
      </c>
      <c r="H39" s="59">
        <v>0</v>
      </c>
      <c r="I39" s="59">
        <v>56452549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56452549</v>
      </c>
      <c r="W39" s="59">
        <v>31898250</v>
      </c>
      <c r="X39" s="59">
        <v>24554299</v>
      </c>
      <c r="Y39" s="60">
        <v>76.98</v>
      </c>
      <c r="Z39" s="61">
        <v>127593000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2934996</v>
      </c>
      <c r="E42" s="59">
        <v>2934996</v>
      </c>
      <c r="F42" s="59">
        <v>20248686</v>
      </c>
      <c r="G42" s="59">
        <v>-13133501</v>
      </c>
      <c r="H42" s="59">
        <v>-5713238</v>
      </c>
      <c r="I42" s="59">
        <v>1401947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1401947</v>
      </c>
      <c r="W42" s="59">
        <v>17261004</v>
      </c>
      <c r="X42" s="59">
        <v>-15859057</v>
      </c>
      <c r="Y42" s="60">
        <v>-91.88</v>
      </c>
      <c r="Z42" s="61">
        <v>2934996</v>
      </c>
    </row>
    <row r="43" spans="1:26" ht="13.5">
      <c r="A43" s="57" t="s">
        <v>59</v>
      </c>
      <c r="B43" s="18">
        <v>0</v>
      </c>
      <c r="C43" s="18">
        <v>0</v>
      </c>
      <c r="D43" s="58">
        <v>1000010</v>
      </c>
      <c r="E43" s="59">
        <v>1000010</v>
      </c>
      <c r="F43" s="59">
        <v>0</v>
      </c>
      <c r="G43" s="59">
        <v>40000</v>
      </c>
      <c r="H43" s="59">
        <v>192000</v>
      </c>
      <c r="I43" s="59">
        <v>232000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232000</v>
      </c>
      <c r="W43" s="59">
        <v>181820</v>
      </c>
      <c r="X43" s="59">
        <v>50180</v>
      </c>
      <c r="Y43" s="60">
        <v>27.6</v>
      </c>
      <c r="Z43" s="61">
        <v>1000010</v>
      </c>
    </row>
    <row r="44" spans="1:26" ht="13.5">
      <c r="A44" s="57" t="s">
        <v>60</v>
      </c>
      <c r="B44" s="18">
        <v>0</v>
      </c>
      <c r="C44" s="18">
        <v>0</v>
      </c>
      <c r="D44" s="58">
        <v>250000</v>
      </c>
      <c r="E44" s="59">
        <v>250000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250000</v>
      </c>
    </row>
    <row r="45" spans="1:26" ht="13.5">
      <c r="A45" s="69" t="s">
        <v>61</v>
      </c>
      <c r="B45" s="21">
        <v>0</v>
      </c>
      <c r="C45" s="21">
        <v>0</v>
      </c>
      <c r="D45" s="98">
        <v>32305006</v>
      </c>
      <c r="E45" s="99">
        <v>32305006</v>
      </c>
      <c r="F45" s="99">
        <v>21583982</v>
      </c>
      <c r="G45" s="99">
        <v>8490481</v>
      </c>
      <c r="H45" s="99">
        <v>2969243</v>
      </c>
      <c r="I45" s="99">
        <v>2969243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2969243</v>
      </c>
      <c r="W45" s="99">
        <v>45562824</v>
      </c>
      <c r="X45" s="99">
        <v>-42593581</v>
      </c>
      <c r="Y45" s="100">
        <v>-93.48</v>
      </c>
      <c r="Z45" s="101">
        <v>32305006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140007</v>
      </c>
      <c r="C49" s="51">
        <v>0</v>
      </c>
      <c r="D49" s="128">
        <v>1921</v>
      </c>
      <c r="E49" s="53">
        <v>229101</v>
      </c>
      <c r="F49" s="53">
        <v>0</v>
      </c>
      <c r="G49" s="53">
        <v>0</v>
      </c>
      <c r="H49" s="53">
        <v>0</v>
      </c>
      <c r="I49" s="53">
        <v>5644229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6015258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295520</v>
      </c>
      <c r="C51" s="51">
        <v>0</v>
      </c>
      <c r="D51" s="128">
        <v>13512</v>
      </c>
      <c r="E51" s="53">
        <v>22565</v>
      </c>
      <c r="F51" s="53">
        <v>0</v>
      </c>
      <c r="G51" s="53">
        <v>0</v>
      </c>
      <c r="H51" s="53">
        <v>0</v>
      </c>
      <c r="I51" s="53">
        <v>71847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305801</v>
      </c>
      <c r="W51" s="53">
        <v>-59325</v>
      </c>
      <c r="X51" s="53">
        <v>-4232</v>
      </c>
      <c r="Y51" s="53">
        <v>0</v>
      </c>
      <c r="Z51" s="129">
        <v>645688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4"/>
      <c r="Z67" s="26"/>
    </row>
    <row r="68" spans="1:26" ht="13.5" hidden="1">
      <c r="A68" s="36" t="s">
        <v>31</v>
      </c>
      <c r="B68" s="18"/>
      <c r="C68" s="18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9"/>
      <c r="Z68" s="22"/>
    </row>
    <row r="69" spans="1:26" ht="13.5" hidden="1">
      <c r="A69" s="37" t="s">
        <v>32</v>
      </c>
      <c r="B69" s="18"/>
      <c r="C69" s="18"/>
      <c r="D69" s="19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9"/>
      <c r="Z69" s="22"/>
    </row>
    <row r="70" spans="1:26" ht="13.5" hidden="1">
      <c r="A70" s="38" t="s">
        <v>115</v>
      </c>
      <c r="B70" s="18"/>
      <c r="C70" s="18"/>
      <c r="D70" s="19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9"/>
      <c r="Z70" s="22"/>
    </row>
    <row r="71" spans="1:26" ht="13.5" hidden="1">
      <c r="A71" s="38" t="s">
        <v>116</v>
      </c>
      <c r="B71" s="18"/>
      <c r="C71" s="18"/>
      <c r="D71" s="19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9"/>
      <c r="Z71" s="22"/>
    </row>
    <row r="72" spans="1:26" ht="13.5" hidden="1">
      <c r="A72" s="38" t="s">
        <v>117</v>
      </c>
      <c r="B72" s="18"/>
      <c r="C72" s="18"/>
      <c r="D72" s="19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9"/>
      <c r="Z72" s="22"/>
    </row>
    <row r="73" spans="1:26" ht="13.5" hidden="1">
      <c r="A73" s="38" t="s">
        <v>118</v>
      </c>
      <c r="B73" s="18"/>
      <c r="C73" s="18"/>
      <c r="D73" s="19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22"/>
    </row>
    <row r="74" spans="1:26" ht="13.5" hidden="1">
      <c r="A74" s="38" t="s">
        <v>119</v>
      </c>
      <c r="B74" s="18"/>
      <c r="C74" s="18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8"/>
      <c r="Z75" s="30"/>
    </row>
    <row r="76" spans="1:26" ht="13.5" hidden="1">
      <c r="A76" s="41" t="s">
        <v>122</v>
      </c>
      <c r="B76" s="31"/>
      <c r="C76" s="31"/>
      <c r="D76" s="32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2"/>
      <c r="Z76" s="34"/>
    </row>
    <row r="77" spans="1:26" ht="13.5" hidden="1">
      <c r="A77" s="36" t="s">
        <v>31</v>
      </c>
      <c r="B77" s="18"/>
      <c r="C77" s="18"/>
      <c r="D77" s="19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22"/>
    </row>
    <row r="78" spans="1:26" ht="13.5" hidden="1">
      <c r="A78" s="37" t="s">
        <v>32</v>
      </c>
      <c r="B78" s="18"/>
      <c r="C78" s="18"/>
      <c r="D78" s="19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22"/>
    </row>
    <row r="79" spans="1:26" ht="13.5" hidden="1">
      <c r="A79" s="38" t="s">
        <v>115</v>
      </c>
      <c r="B79" s="18"/>
      <c r="C79" s="18"/>
      <c r="D79" s="19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22"/>
    </row>
    <row r="80" spans="1:26" ht="13.5" hidden="1">
      <c r="A80" s="38" t="s">
        <v>116</v>
      </c>
      <c r="B80" s="18"/>
      <c r="C80" s="18"/>
      <c r="D80" s="19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22"/>
    </row>
    <row r="81" spans="1:26" ht="13.5" hidden="1">
      <c r="A81" s="38" t="s">
        <v>117</v>
      </c>
      <c r="B81" s="18"/>
      <c r="C81" s="18"/>
      <c r="D81" s="19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22"/>
    </row>
    <row r="82" spans="1:26" ht="13.5" hidden="1">
      <c r="A82" s="38" t="s">
        <v>118</v>
      </c>
      <c r="B82" s="18"/>
      <c r="C82" s="18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22"/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69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9055528</v>
      </c>
      <c r="E5" s="59">
        <v>9055528</v>
      </c>
      <c r="F5" s="59">
        <v>0</v>
      </c>
      <c r="G5" s="59">
        <v>-280544</v>
      </c>
      <c r="H5" s="59">
        <v>-280544</v>
      </c>
      <c r="I5" s="59">
        <v>-561088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-561088</v>
      </c>
      <c r="W5" s="59">
        <v>2263882</v>
      </c>
      <c r="X5" s="59">
        <v>-2824970</v>
      </c>
      <c r="Y5" s="60">
        <v>-124.78</v>
      </c>
      <c r="Z5" s="61">
        <v>9055528</v>
      </c>
    </row>
    <row r="6" spans="1:26" ht="13.5">
      <c r="A6" s="57" t="s">
        <v>32</v>
      </c>
      <c r="B6" s="18">
        <v>0</v>
      </c>
      <c r="C6" s="18">
        <v>0</v>
      </c>
      <c r="D6" s="58">
        <v>19422364</v>
      </c>
      <c r="E6" s="59">
        <v>19422364</v>
      </c>
      <c r="F6" s="59">
        <v>0</v>
      </c>
      <c r="G6" s="59">
        <v>1482045</v>
      </c>
      <c r="H6" s="59">
        <v>1482045</v>
      </c>
      <c r="I6" s="59">
        <v>2964090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2964090</v>
      </c>
      <c r="W6" s="59">
        <v>4855591</v>
      </c>
      <c r="X6" s="59">
        <v>-1891501</v>
      </c>
      <c r="Y6" s="60">
        <v>-38.96</v>
      </c>
      <c r="Z6" s="61">
        <v>19422364</v>
      </c>
    </row>
    <row r="7" spans="1:26" ht="13.5">
      <c r="A7" s="57" t="s">
        <v>33</v>
      </c>
      <c r="B7" s="18">
        <v>0</v>
      </c>
      <c r="C7" s="18">
        <v>0</v>
      </c>
      <c r="D7" s="58">
        <v>744376</v>
      </c>
      <c r="E7" s="59">
        <v>744376</v>
      </c>
      <c r="F7" s="59">
        <v>0</v>
      </c>
      <c r="G7" s="59">
        <v>0</v>
      </c>
      <c r="H7" s="59">
        <v>26248</v>
      </c>
      <c r="I7" s="59">
        <v>26248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26248</v>
      </c>
      <c r="W7" s="59">
        <v>186094</v>
      </c>
      <c r="X7" s="59">
        <v>-159846</v>
      </c>
      <c r="Y7" s="60">
        <v>-85.9</v>
      </c>
      <c r="Z7" s="61">
        <v>744376</v>
      </c>
    </row>
    <row r="8" spans="1:26" ht="13.5">
      <c r="A8" s="57" t="s">
        <v>34</v>
      </c>
      <c r="B8" s="18">
        <v>0</v>
      </c>
      <c r="C8" s="18">
        <v>0</v>
      </c>
      <c r="D8" s="58">
        <v>14592461</v>
      </c>
      <c r="E8" s="59">
        <v>14592461</v>
      </c>
      <c r="F8" s="59">
        <v>0</v>
      </c>
      <c r="G8" s="59">
        <v>160</v>
      </c>
      <c r="H8" s="59">
        <v>160</v>
      </c>
      <c r="I8" s="59">
        <v>320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320</v>
      </c>
      <c r="W8" s="59">
        <v>3648115</v>
      </c>
      <c r="X8" s="59">
        <v>-3647795</v>
      </c>
      <c r="Y8" s="60">
        <v>-99.99</v>
      </c>
      <c r="Z8" s="61">
        <v>14592461</v>
      </c>
    </row>
    <row r="9" spans="1:26" ht="13.5">
      <c r="A9" s="57" t="s">
        <v>35</v>
      </c>
      <c r="B9" s="18">
        <v>0</v>
      </c>
      <c r="C9" s="18">
        <v>0</v>
      </c>
      <c r="D9" s="58">
        <v>5738452</v>
      </c>
      <c r="E9" s="59">
        <v>5738452</v>
      </c>
      <c r="F9" s="59">
        <v>0</v>
      </c>
      <c r="G9" s="59">
        <v>271224</v>
      </c>
      <c r="H9" s="59">
        <v>271714</v>
      </c>
      <c r="I9" s="59">
        <v>542938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542938</v>
      </c>
      <c r="W9" s="59">
        <v>1434613</v>
      </c>
      <c r="X9" s="59">
        <v>-891675</v>
      </c>
      <c r="Y9" s="60">
        <v>-62.15</v>
      </c>
      <c r="Z9" s="61">
        <v>5738452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49553181</v>
      </c>
      <c r="E10" s="65">
        <f t="shared" si="0"/>
        <v>49553181</v>
      </c>
      <c r="F10" s="65">
        <f t="shared" si="0"/>
        <v>0</v>
      </c>
      <c r="G10" s="65">
        <f t="shared" si="0"/>
        <v>1472885</v>
      </c>
      <c r="H10" s="65">
        <f t="shared" si="0"/>
        <v>1499623</v>
      </c>
      <c r="I10" s="65">
        <f t="shared" si="0"/>
        <v>2972508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2972508</v>
      </c>
      <c r="W10" s="65">
        <f t="shared" si="0"/>
        <v>12388295</v>
      </c>
      <c r="X10" s="65">
        <f t="shared" si="0"/>
        <v>-9415787</v>
      </c>
      <c r="Y10" s="66">
        <f>+IF(W10&lt;&gt;0,(X10/W10)*100,0)</f>
        <v>-76.00551165434791</v>
      </c>
      <c r="Z10" s="67">
        <f t="shared" si="0"/>
        <v>49553181</v>
      </c>
    </row>
    <row r="11" spans="1:26" ht="13.5">
      <c r="A11" s="57" t="s">
        <v>36</v>
      </c>
      <c r="B11" s="18">
        <v>0</v>
      </c>
      <c r="C11" s="18">
        <v>0</v>
      </c>
      <c r="D11" s="58">
        <v>17208115</v>
      </c>
      <c r="E11" s="59">
        <v>17208115</v>
      </c>
      <c r="F11" s="59">
        <v>0</v>
      </c>
      <c r="G11" s="59">
        <v>1317349</v>
      </c>
      <c r="H11" s="59">
        <v>1317349</v>
      </c>
      <c r="I11" s="59">
        <v>2634698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2634698</v>
      </c>
      <c r="W11" s="59">
        <v>4302029</v>
      </c>
      <c r="X11" s="59">
        <v>-1667331</v>
      </c>
      <c r="Y11" s="60">
        <v>-38.76</v>
      </c>
      <c r="Z11" s="61">
        <v>17208115</v>
      </c>
    </row>
    <row r="12" spans="1:26" ht="13.5">
      <c r="A12" s="57" t="s">
        <v>37</v>
      </c>
      <c r="B12" s="18">
        <v>0</v>
      </c>
      <c r="C12" s="18">
        <v>0</v>
      </c>
      <c r="D12" s="58">
        <v>2122559</v>
      </c>
      <c r="E12" s="59">
        <v>2122559</v>
      </c>
      <c r="F12" s="59">
        <v>0</v>
      </c>
      <c r="G12" s="59">
        <v>165039</v>
      </c>
      <c r="H12" s="59">
        <v>165039</v>
      </c>
      <c r="I12" s="59">
        <v>330078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330078</v>
      </c>
      <c r="W12" s="59">
        <v>530640</v>
      </c>
      <c r="X12" s="59">
        <v>-200562</v>
      </c>
      <c r="Y12" s="60">
        <v>-37.8</v>
      </c>
      <c r="Z12" s="61">
        <v>2122559</v>
      </c>
    </row>
    <row r="13" spans="1:26" ht="13.5">
      <c r="A13" s="57" t="s">
        <v>108</v>
      </c>
      <c r="B13" s="18">
        <v>0</v>
      </c>
      <c r="C13" s="18">
        <v>0</v>
      </c>
      <c r="D13" s="58">
        <v>2476000</v>
      </c>
      <c r="E13" s="59">
        <v>2476000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619000</v>
      </c>
      <c r="X13" s="59">
        <v>-619000</v>
      </c>
      <c r="Y13" s="60">
        <v>-100</v>
      </c>
      <c r="Z13" s="61">
        <v>2476000</v>
      </c>
    </row>
    <row r="14" spans="1:26" ht="13.5">
      <c r="A14" s="57" t="s">
        <v>38</v>
      </c>
      <c r="B14" s="18">
        <v>0</v>
      </c>
      <c r="C14" s="18">
        <v>0</v>
      </c>
      <c r="D14" s="58">
        <v>346433</v>
      </c>
      <c r="E14" s="59">
        <v>346433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86608</v>
      </c>
      <c r="X14" s="59">
        <v>-86608</v>
      </c>
      <c r="Y14" s="60">
        <v>-100</v>
      </c>
      <c r="Z14" s="61">
        <v>346433</v>
      </c>
    </row>
    <row r="15" spans="1:26" ht="13.5">
      <c r="A15" s="57" t="s">
        <v>39</v>
      </c>
      <c r="B15" s="18">
        <v>0</v>
      </c>
      <c r="C15" s="18">
        <v>0</v>
      </c>
      <c r="D15" s="58">
        <v>9146464</v>
      </c>
      <c r="E15" s="59">
        <v>9146464</v>
      </c>
      <c r="F15" s="59">
        <v>0</v>
      </c>
      <c r="G15" s="59">
        <v>996148</v>
      </c>
      <c r="H15" s="59">
        <v>996148</v>
      </c>
      <c r="I15" s="59">
        <v>1992296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1992296</v>
      </c>
      <c r="W15" s="59">
        <v>2286616</v>
      </c>
      <c r="X15" s="59">
        <v>-294320</v>
      </c>
      <c r="Y15" s="60">
        <v>-12.87</v>
      </c>
      <c r="Z15" s="61">
        <v>9146464</v>
      </c>
    </row>
    <row r="16" spans="1:26" ht="13.5">
      <c r="A16" s="68" t="s">
        <v>40</v>
      </c>
      <c r="B16" s="18">
        <v>0</v>
      </c>
      <c r="C16" s="18">
        <v>0</v>
      </c>
      <c r="D16" s="58">
        <v>18566683</v>
      </c>
      <c r="E16" s="59">
        <v>18566683</v>
      </c>
      <c r="F16" s="59">
        <v>0</v>
      </c>
      <c r="G16" s="59">
        <v>379589</v>
      </c>
      <c r="H16" s="59">
        <v>379589</v>
      </c>
      <c r="I16" s="59">
        <v>759178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759178</v>
      </c>
      <c r="W16" s="59">
        <v>4641671</v>
      </c>
      <c r="X16" s="59">
        <v>-3882493</v>
      </c>
      <c r="Y16" s="60">
        <v>-83.64</v>
      </c>
      <c r="Z16" s="61">
        <v>18566683</v>
      </c>
    </row>
    <row r="17" spans="1:26" ht="13.5">
      <c r="A17" s="57" t="s">
        <v>41</v>
      </c>
      <c r="B17" s="18">
        <v>0</v>
      </c>
      <c r="C17" s="18">
        <v>0</v>
      </c>
      <c r="D17" s="58">
        <v>17585599</v>
      </c>
      <c r="E17" s="59">
        <v>17585599</v>
      </c>
      <c r="F17" s="59">
        <v>0</v>
      </c>
      <c r="G17" s="59">
        <v>384424</v>
      </c>
      <c r="H17" s="59">
        <v>384424</v>
      </c>
      <c r="I17" s="59">
        <v>768848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768848</v>
      </c>
      <c r="W17" s="59">
        <v>4396400</v>
      </c>
      <c r="X17" s="59">
        <v>-3627552</v>
      </c>
      <c r="Y17" s="60">
        <v>-82.51</v>
      </c>
      <c r="Z17" s="61">
        <v>17585599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67451853</v>
      </c>
      <c r="E18" s="72">
        <f t="shared" si="1"/>
        <v>67451853</v>
      </c>
      <c r="F18" s="72">
        <f t="shared" si="1"/>
        <v>0</v>
      </c>
      <c r="G18" s="72">
        <f t="shared" si="1"/>
        <v>3242549</v>
      </c>
      <c r="H18" s="72">
        <f t="shared" si="1"/>
        <v>3242549</v>
      </c>
      <c r="I18" s="72">
        <f t="shared" si="1"/>
        <v>6485098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6485098</v>
      </c>
      <c r="W18" s="72">
        <f t="shared" si="1"/>
        <v>16862964</v>
      </c>
      <c r="X18" s="72">
        <f t="shared" si="1"/>
        <v>-10377866</v>
      </c>
      <c r="Y18" s="66">
        <f>+IF(W18&lt;&gt;0,(X18/W18)*100,0)</f>
        <v>-61.54235993150433</v>
      </c>
      <c r="Z18" s="73">
        <f t="shared" si="1"/>
        <v>67451853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-17898672</v>
      </c>
      <c r="E19" s="76">
        <f t="shared" si="2"/>
        <v>-17898672</v>
      </c>
      <c r="F19" s="76">
        <f t="shared" si="2"/>
        <v>0</v>
      </c>
      <c r="G19" s="76">
        <f t="shared" si="2"/>
        <v>-1769664</v>
      </c>
      <c r="H19" s="76">
        <f t="shared" si="2"/>
        <v>-1742926</v>
      </c>
      <c r="I19" s="76">
        <f t="shared" si="2"/>
        <v>-3512590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-3512590</v>
      </c>
      <c r="W19" s="76">
        <f>IF(E10=E18,0,W10-W18)</f>
        <v>-4474669</v>
      </c>
      <c r="X19" s="76">
        <f t="shared" si="2"/>
        <v>962079</v>
      </c>
      <c r="Y19" s="77">
        <f>+IF(W19&lt;&gt;0,(X19/W19)*100,0)</f>
        <v>-21.500562387966575</v>
      </c>
      <c r="Z19" s="78">
        <f t="shared" si="2"/>
        <v>-17898672</v>
      </c>
    </row>
    <row r="20" spans="1:26" ht="13.5">
      <c r="A20" s="57" t="s">
        <v>44</v>
      </c>
      <c r="B20" s="18">
        <v>0</v>
      </c>
      <c r="C20" s="18">
        <v>0</v>
      </c>
      <c r="D20" s="58">
        <v>18120304</v>
      </c>
      <c r="E20" s="59">
        <v>18120304</v>
      </c>
      <c r="F20" s="59">
        <v>0</v>
      </c>
      <c r="G20" s="59">
        <v>18855</v>
      </c>
      <c r="H20" s="59">
        <v>18855</v>
      </c>
      <c r="I20" s="59">
        <v>37710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37710</v>
      </c>
      <c r="W20" s="59">
        <v>4530076</v>
      </c>
      <c r="X20" s="59">
        <v>-4492366</v>
      </c>
      <c r="Y20" s="60">
        <v>-99.17</v>
      </c>
      <c r="Z20" s="61">
        <v>18120304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221632</v>
      </c>
      <c r="E22" s="87">
        <f t="shared" si="3"/>
        <v>221632</v>
      </c>
      <c r="F22" s="87">
        <f t="shared" si="3"/>
        <v>0</v>
      </c>
      <c r="G22" s="87">
        <f t="shared" si="3"/>
        <v>-1750809</v>
      </c>
      <c r="H22" s="87">
        <f t="shared" si="3"/>
        <v>-1724071</v>
      </c>
      <c r="I22" s="87">
        <f t="shared" si="3"/>
        <v>-3474880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-3474880</v>
      </c>
      <c r="W22" s="87">
        <f t="shared" si="3"/>
        <v>55407</v>
      </c>
      <c r="X22" s="87">
        <f t="shared" si="3"/>
        <v>-3530287</v>
      </c>
      <c r="Y22" s="88">
        <f>+IF(W22&lt;&gt;0,(X22/W22)*100,0)</f>
        <v>-6371.55413575902</v>
      </c>
      <c r="Z22" s="89">
        <f t="shared" si="3"/>
        <v>221632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221632</v>
      </c>
      <c r="E24" s="76">
        <f t="shared" si="4"/>
        <v>221632</v>
      </c>
      <c r="F24" s="76">
        <f t="shared" si="4"/>
        <v>0</v>
      </c>
      <c r="G24" s="76">
        <f t="shared" si="4"/>
        <v>-1750809</v>
      </c>
      <c r="H24" s="76">
        <f t="shared" si="4"/>
        <v>-1724071</v>
      </c>
      <c r="I24" s="76">
        <f t="shared" si="4"/>
        <v>-3474880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-3474880</v>
      </c>
      <c r="W24" s="76">
        <f t="shared" si="4"/>
        <v>55407</v>
      </c>
      <c r="X24" s="76">
        <f t="shared" si="4"/>
        <v>-3530287</v>
      </c>
      <c r="Y24" s="77">
        <f>+IF(W24&lt;&gt;0,(X24/W24)*100,0)</f>
        <v>-6371.55413575902</v>
      </c>
      <c r="Z24" s="78">
        <f t="shared" si="4"/>
        <v>221632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19917000</v>
      </c>
      <c r="E27" s="99">
        <v>19917000</v>
      </c>
      <c r="F27" s="99">
        <v>4965</v>
      </c>
      <c r="G27" s="99">
        <v>9810</v>
      </c>
      <c r="H27" s="99">
        <v>3049</v>
      </c>
      <c r="I27" s="99">
        <v>17824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17824</v>
      </c>
      <c r="W27" s="99">
        <v>4979250</v>
      </c>
      <c r="X27" s="99">
        <v>-4961426</v>
      </c>
      <c r="Y27" s="100">
        <v>-99.64</v>
      </c>
      <c r="Z27" s="101">
        <v>19917000</v>
      </c>
    </row>
    <row r="28" spans="1:26" ht="13.5">
      <c r="A28" s="102" t="s">
        <v>44</v>
      </c>
      <c r="B28" s="18">
        <v>0</v>
      </c>
      <c r="C28" s="18">
        <v>0</v>
      </c>
      <c r="D28" s="58">
        <v>19917000</v>
      </c>
      <c r="E28" s="59">
        <v>19917000</v>
      </c>
      <c r="F28" s="59">
        <v>0</v>
      </c>
      <c r="G28" s="59">
        <v>0</v>
      </c>
      <c r="H28" s="59">
        <v>1469</v>
      </c>
      <c r="I28" s="59">
        <v>1469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1469</v>
      </c>
      <c r="W28" s="59">
        <v>4979250</v>
      </c>
      <c r="X28" s="59">
        <v>-4977781</v>
      </c>
      <c r="Y28" s="60">
        <v>-99.97</v>
      </c>
      <c r="Z28" s="61">
        <v>19917000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4965</v>
      </c>
      <c r="G31" s="59">
        <v>9810</v>
      </c>
      <c r="H31" s="59">
        <v>1580</v>
      </c>
      <c r="I31" s="59">
        <v>16355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16355</v>
      </c>
      <c r="W31" s="59">
        <v>0</v>
      </c>
      <c r="X31" s="59">
        <v>16355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19917000</v>
      </c>
      <c r="E32" s="99">
        <f t="shared" si="5"/>
        <v>19917000</v>
      </c>
      <c r="F32" s="99">
        <f t="shared" si="5"/>
        <v>4965</v>
      </c>
      <c r="G32" s="99">
        <f t="shared" si="5"/>
        <v>9810</v>
      </c>
      <c r="H32" s="99">
        <f t="shared" si="5"/>
        <v>3049</v>
      </c>
      <c r="I32" s="99">
        <f t="shared" si="5"/>
        <v>17824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17824</v>
      </c>
      <c r="W32" s="99">
        <f t="shared" si="5"/>
        <v>4979250</v>
      </c>
      <c r="X32" s="99">
        <f t="shared" si="5"/>
        <v>-4961426</v>
      </c>
      <c r="Y32" s="100">
        <f>+IF(W32&lt;&gt;0,(X32/W32)*100,0)</f>
        <v>-99.6420344429382</v>
      </c>
      <c r="Z32" s="101">
        <f t="shared" si="5"/>
        <v>19917000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21397101</v>
      </c>
      <c r="E35" s="59">
        <v>21397101</v>
      </c>
      <c r="F35" s="59">
        <v>0</v>
      </c>
      <c r="G35" s="59">
        <v>0</v>
      </c>
      <c r="H35" s="59">
        <v>-125603</v>
      </c>
      <c r="I35" s="59">
        <v>-125603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-125603</v>
      </c>
      <c r="W35" s="59">
        <v>5349275</v>
      </c>
      <c r="X35" s="59">
        <v>-5474878</v>
      </c>
      <c r="Y35" s="60">
        <v>-102.35</v>
      </c>
      <c r="Z35" s="61">
        <v>21397101</v>
      </c>
    </row>
    <row r="36" spans="1:26" ht="13.5">
      <c r="A36" s="57" t="s">
        <v>53</v>
      </c>
      <c r="B36" s="18">
        <v>0</v>
      </c>
      <c r="C36" s="18">
        <v>0</v>
      </c>
      <c r="D36" s="58">
        <v>153310733</v>
      </c>
      <c r="E36" s="59">
        <v>153310733</v>
      </c>
      <c r="F36" s="59">
        <v>0</v>
      </c>
      <c r="G36" s="59">
        <v>0</v>
      </c>
      <c r="H36" s="59">
        <v>-34009</v>
      </c>
      <c r="I36" s="59">
        <v>-34009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-34009</v>
      </c>
      <c r="W36" s="59">
        <v>38327683</v>
      </c>
      <c r="X36" s="59">
        <v>-38361692</v>
      </c>
      <c r="Y36" s="60">
        <v>-100.09</v>
      </c>
      <c r="Z36" s="61">
        <v>153310733</v>
      </c>
    </row>
    <row r="37" spans="1:26" ht="13.5">
      <c r="A37" s="57" t="s">
        <v>54</v>
      </c>
      <c r="B37" s="18">
        <v>0</v>
      </c>
      <c r="C37" s="18">
        <v>0</v>
      </c>
      <c r="D37" s="58">
        <v>19085349</v>
      </c>
      <c r="E37" s="59">
        <v>19085349</v>
      </c>
      <c r="F37" s="59">
        <v>0</v>
      </c>
      <c r="G37" s="59">
        <v>0</v>
      </c>
      <c r="H37" s="59">
        <v>-1385645</v>
      </c>
      <c r="I37" s="59">
        <v>-1385645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-1385645</v>
      </c>
      <c r="W37" s="59">
        <v>4771337</v>
      </c>
      <c r="X37" s="59">
        <v>-6156982</v>
      </c>
      <c r="Y37" s="60">
        <v>-129.04</v>
      </c>
      <c r="Z37" s="61">
        <v>19085349</v>
      </c>
    </row>
    <row r="38" spans="1:26" ht="13.5">
      <c r="A38" s="57" t="s">
        <v>55</v>
      </c>
      <c r="B38" s="18">
        <v>0</v>
      </c>
      <c r="C38" s="18">
        <v>0</v>
      </c>
      <c r="D38" s="58">
        <v>13016516</v>
      </c>
      <c r="E38" s="59">
        <v>13016516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3254129</v>
      </c>
      <c r="X38" s="59">
        <v>-3254129</v>
      </c>
      <c r="Y38" s="60">
        <v>-100</v>
      </c>
      <c r="Z38" s="61">
        <v>13016516</v>
      </c>
    </row>
    <row r="39" spans="1:26" ht="13.5">
      <c r="A39" s="57" t="s">
        <v>56</v>
      </c>
      <c r="B39" s="18">
        <v>0</v>
      </c>
      <c r="C39" s="18">
        <v>0</v>
      </c>
      <c r="D39" s="58">
        <v>142605969</v>
      </c>
      <c r="E39" s="59">
        <v>142605969</v>
      </c>
      <c r="F39" s="59">
        <v>0</v>
      </c>
      <c r="G39" s="59">
        <v>0</v>
      </c>
      <c r="H39" s="59">
        <v>1226034</v>
      </c>
      <c r="I39" s="59">
        <v>1226034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1226034</v>
      </c>
      <c r="W39" s="59">
        <v>35651492</v>
      </c>
      <c r="X39" s="59">
        <v>-34425458</v>
      </c>
      <c r="Y39" s="60">
        <v>-96.56</v>
      </c>
      <c r="Z39" s="61">
        <v>142605969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3254009</v>
      </c>
      <c r="E42" s="59">
        <v>3254009</v>
      </c>
      <c r="F42" s="59">
        <v>-775967</v>
      </c>
      <c r="G42" s="59">
        <v>384455</v>
      </c>
      <c r="H42" s="59">
        <v>284225</v>
      </c>
      <c r="I42" s="59">
        <v>-107287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-107287</v>
      </c>
      <c r="W42" s="59">
        <v>624556</v>
      </c>
      <c r="X42" s="59">
        <v>-731843</v>
      </c>
      <c r="Y42" s="60">
        <v>-117.18</v>
      </c>
      <c r="Z42" s="61">
        <v>3254009</v>
      </c>
    </row>
    <row r="43" spans="1:26" ht="13.5">
      <c r="A43" s="57" t="s">
        <v>59</v>
      </c>
      <c r="B43" s="18">
        <v>0</v>
      </c>
      <c r="C43" s="18">
        <v>0</v>
      </c>
      <c r="D43" s="58">
        <v>-1150000</v>
      </c>
      <c r="E43" s="59">
        <v>-1150000</v>
      </c>
      <c r="F43" s="59">
        <v>-30172</v>
      </c>
      <c r="G43" s="59">
        <v>-17256</v>
      </c>
      <c r="H43" s="59">
        <v>-34541</v>
      </c>
      <c r="I43" s="59">
        <v>-81969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-81969</v>
      </c>
      <c r="W43" s="59">
        <v>-287499</v>
      </c>
      <c r="X43" s="59">
        <v>205530</v>
      </c>
      <c r="Y43" s="60">
        <v>-71.49</v>
      </c>
      <c r="Z43" s="61">
        <v>-1150000</v>
      </c>
    </row>
    <row r="44" spans="1:26" ht="13.5">
      <c r="A44" s="57" t="s">
        <v>60</v>
      </c>
      <c r="B44" s="18">
        <v>0</v>
      </c>
      <c r="C44" s="18">
        <v>0</v>
      </c>
      <c r="D44" s="58">
        <v>-1481774</v>
      </c>
      <c r="E44" s="59">
        <v>-1481774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-370443</v>
      </c>
      <c r="X44" s="59">
        <v>370443</v>
      </c>
      <c r="Y44" s="60">
        <v>-100</v>
      </c>
      <c r="Z44" s="61">
        <v>-1481774</v>
      </c>
    </row>
    <row r="45" spans="1:26" ht="13.5">
      <c r="A45" s="69" t="s">
        <v>61</v>
      </c>
      <c r="B45" s="21">
        <v>0</v>
      </c>
      <c r="C45" s="21">
        <v>0</v>
      </c>
      <c r="D45" s="98">
        <v>16570122</v>
      </c>
      <c r="E45" s="99">
        <v>16570122</v>
      </c>
      <c r="F45" s="99">
        <v>233150</v>
      </c>
      <c r="G45" s="99">
        <v>600349</v>
      </c>
      <c r="H45" s="99">
        <v>850033</v>
      </c>
      <c r="I45" s="99">
        <v>850033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850033</v>
      </c>
      <c r="W45" s="99">
        <v>15914501</v>
      </c>
      <c r="X45" s="99">
        <v>-15064468</v>
      </c>
      <c r="Y45" s="100">
        <v>-94.66</v>
      </c>
      <c r="Z45" s="101">
        <v>16570122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1557770</v>
      </c>
      <c r="C49" s="51">
        <v>0</v>
      </c>
      <c r="D49" s="128">
        <v>4547483</v>
      </c>
      <c r="E49" s="53">
        <v>666270</v>
      </c>
      <c r="F49" s="53">
        <v>0</v>
      </c>
      <c r="G49" s="53">
        <v>0</v>
      </c>
      <c r="H49" s="53">
        <v>0</v>
      </c>
      <c r="I49" s="53">
        <v>612326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602731</v>
      </c>
      <c r="W49" s="53">
        <v>585078</v>
      </c>
      <c r="X49" s="53">
        <v>580190</v>
      </c>
      <c r="Y49" s="53">
        <v>37097154</v>
      </c>
      <c r="Z49" s="129">
        <v>46249002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1752931</v>
      </c>
      <c r="C51" s="51">
        <v>0</v>
      </c>
      <c r="D51" s="128">
        <v>116292</v>
      </c>
      <c r="E51" s="53">
        <v>28500</v>
      </c>
      <c r="F51" s="53">
        <v>0</v>
      </c>
      <c r="G51" s="53">
        <v>0</v>
      </c>
      <c r="H51" s="53">
        <v>0</v>
      </c>
      <c r="I51" s="53">
        <v>5000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301810</v>
      </c>
      <c r="W51" s="53">
        <v>0</v>
      </c>
      <c r="X51" s="53">
        <v>0</v>
      </c>
      <c r="Y51" s="53">
        <v>0</v>
      </c>
      <c r="Z51" s="129">
        <v>2204533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95.82892394048405</v>
      </c>
      <c r="E58" s="7">
        <f t="shared" si="6"/>
        <v>95.82892394048405</v>
      </c>
      <c r="F58" s="7">
        <f t="shared" si="6"/>
        <v>0</v>
      </c>
      <c r="G58" s="7">
        <f t="shared" si="6"/>
        <v>222.79523182591632</v>
      </c>
      <c r="H58" s="7">
        <f t="shared" si="6"/>
        <v>177.18489710688308</v>
      </c>
      <c r="I58" s="7">
        <f t="shared" si="6"/>
        <v>246.4624803701855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246.4624803701855</v>
      </c>
      <c r="W58" s="7">
        <f t="shared" si="6"/>
        <v>95.82892070556855</v>
      </c>
      <c r="X58" s="7">
        <f t="shared" si="6"/>
        <v>0</v>
      </c>
      <c r="Y58" s="7">
        <f t="shared" si="6"/>
        <v>0</v>
      </c>
      <c r="Z58" s="8">
        <f t="shared" si="6"/>
        <v>95.82892394048405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99.99998804910908</v>
      </c>
      <c r="E59" s="10">
        <f t="shared" si="7"/>
        <v>99.99998804910908</v>
      </c>
      <c r="F59" s="10">
        <f t="shared" si="7"/>
        <v>0</v>
      </c>
      <c r="G59" s="10">
        <f t="shared" si="7"/>
        <v>-475.459004569845</v>
      </c>
      <c r="H59" s="10">
        <f t="shared" si="7"/>
        <v>-247.85648232664067</v>
      </c>
      <c r="I59" s="10">
        <f t="shared" si="7"/>
        <v>-393.7391327768916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-393.7391327768916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99.99998804910908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101.2690937107347</v>
      </c>
      <c r="E60" s="13">
        <f t="shared" si="7"/>
        <v>101.2690937107347</v>
      </c>
      <c r="F60" s="13">
        <f t="shared" si="7"/>
        <v>0</v>
      </c>
      <c r="G60" s="13">
        <f t="shared" si="7"/>
        <v>86.4571588581993</v>
      </c>
      <c r="H60" s="13">
        <f t="shared" si="7"/>
        <v>98.13089346139961</v>
      </c>
      <c r="I60" s="13">
        <f t="shared" si="7"/>
        <v>125.45563731195746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125.45563731195746</v>
      </c>
      <c r="W60" s="13">
        <f t="shared" si="7"/>
        <v>101.2690937107347</v>
      </c>
      <c r="X60" s="13">
        <f t="shared" si="7"/>
        <v>0</v>
      </c>
      <c r="Y60" s="13">
        <f t="shared" si="7"/>
        <v>0</v>
      </c>
      <c r="Z60" s="14">
        <f t="shared" si="7"/>
        <v>101.2690937107347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105.83260799448595</v>
      </c>
      <c r="E61" s="13">
        <f t="shared" si="7"/>
        <v>105.83260799448595</v>
      </c>
      <c r="F61" s="13">
        <f t="shared" si="7"/>
        <v>0</v>
      </c>
      <c r="G61" s="13">
        <f t="shared" si="7"/>
        <v>105.63464244668441</v>
      </c>
      <c r="H61" s="13">
        <f t="shared" si="7"/>
        <v>120.04883738926321</v>
      </c>
      <c r="I61" s="13">
        <f t="shared" si="7"/>
        <v>155.99160822325337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155.99160822325337</v>
      </c>
      <c r="W61" s="13">
        <f t="shared" si="7"/>
        <v>105.83260799448595</v>
      </c>
      <c r="X61" s="13">
        <f t="shared" si="7"/>
        <v>0</v>
      </c>
      <c r="Y61" s="13">
        <f t="shared" si="7"/>
        <v>0</v>
      </c>
      <c r="Z61" s="14">
        <f t="shared" si="7"/>
        <v>105.83260799448595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91.28192048766466</v>
      </c>
      <c r="E62" s="13">
        <f t="shared" si="7"/>
        <v>91.28192048766466</v>
      </c>
      <c r="F62" s="13">
        <f t="shared" si="7"/>
        <v>0</v>
      </c>
      <c r="G62" s="13">
        <f t="shared" si="7"/>
        <v>65.10246028680297</v>
      </c>
      <c r="H62" s="13">
        <f t="shared" si="7"/>
        <v>70.80346795999827</v>
      </c>
      <c r="I62" s="13">
        <f t="shared" si="7"/>
        <v>91.94982140387522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91.94982140387522</v>
      </c>
      <c r="W62" s="13">
        <f t="shared" si="7"/>
        <v>91.28194116383939</v>
      </c>
      <c r="X62" s="13">
        <f t="shared" si="7"/>
        <v>0</v>
      </c>
      <c r="Y62" s="13">
        <f t="shared" si="7"/>
        <v>0</v>
      </c>
      <c r="Z62" s="14">
        <f t="shared" si="7"/>
        <v>91.28192048766466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145.6159291177035</v>
      </c>
      <c r="E63" s="13">
        <f t="shared" si="7"/>
        <v>145.6159291177035</v>
      </c>
      <c r="F63" s="13">
        <f t="shared" si="7"/>
        <v>0</v>
      </c>
      <c r="G63" s="13">
        <f t="shared" si="7"/>
        <v>69.33688622422073</v>
      </c>
      <c r="H63" s="13">
        <f t="shared" si="7"/>
        <v>82.87839675798706</v>
      </c>
      <c r="I63" s="13">
        <f t="shared" si="7"/>
        <v>97.84772531712326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97.84772531712326</v>
      </c>
      <c r="W63" s="13">
        <f t="shared" si="7"/>
        <v>145.6159291177035</v>
      </c>
      <c r="X63" s="13">
        <f t="shared" si="7"/>
        <v>0</v>
      </c>
      <c r="Y63" s="13">
        <f t="shared" si="7"/>
        <v>0</v>
      </c>
      <c r="Z63" s="14">
        <f t="shared" si="7"/>
        <v>145.6159291177035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150.99646274453622</v>
      </c>
      <c r="E64" s="13">
        <f t="shared" si="7"/>
        <v>150.99646274453622</v>
      </c>
      <c r="F64" s="13">
        <f t="shared" si="7"/>
        <v>0</v>
      </c>
      <c r="G64" s="13">
        <f t="shared" si="7"/>
        <v>78.09459968533251</v>
      </c>
      <c r="H64" s="13">
        <f t="shared" si="7"/>
        <v>91.2175637644869</v>
      </c>
      <c r="I64" s="13">
        <f t="shared" si="7"/>
        <v>111.81027987679218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111.81027987679218</v>
      </c>
      <c r="W64" s="13">
        <f t="shared" si="7"/>
        <v>150.99638017956934</v>
      </c>
      <c r="X64" s="13">
        <f t="shared" si="7"/>
        <v>0</v>
      </c>
      <c r="Y64" s="13">
        <f t="shared" si="7"/>
        <v>0</v>
      </c>
      <c r="Z64" s="14">
        <f t="shared" si="7"/>
        <v>150.99646274453622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23.955154761306442</v>
      </c>
      <c r="E65" s="13">
        <f t="shared" si="7"/>
        <v>23.955154761306442</v>
      </c>
      <c r="F65" s="13">
        <f t="shared" si="7"/>
        <v>0</v>
      </c>
      <c r="G65" s="13">
        <f t="shared" si="7"/>
        <v>126.20410109680495</v>
      </c>
      <c r="H65" s="13">
        <f t="shared" si="7"/>
        <v>136.55221745350502</v>
      </c>
      <c r="I65" s="13">
        <f t="shared" si="7"/>
        <v>168.1807343824511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168.1807343824511</v>
      </c>
      <c r="W65" s="13">
        <f t="shared" si="7"/>
        <v>23.955154761306442</v>
      </c>
      <c r="X65" s="13">
        <f t="shared" si="7"/>
        <v>0</v>
      </c>
      <c r="Y65" s="13">
        <f t="shared" si="7"/>
        <v>0</v>
      </c>
      <c r="Z65" s="14">
        <f t="shared" si="7"/>
        <v>23.955154761306442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19.16008408540756</v>
      </c>
      <c r="E66" s="16">
        <f t="shared" si="7"/>
        <v>19.16008408540756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19.160063183984082</v>
      </c>
      <c r="X66" s="16">
        <f t="shared" si="7"/>
        <v>0</v>
      </c>
      <c r="Y66" s="16">
        <f t="shared" si="7"/>
        <v>0</v>
      </c>
      <c r="Z66" s="17">
        <f t="shared" si="7"/>
        <v>19.16008408540756</v>
      </c>
    </row>
    <row r="67" spans="1:26" ht="13.5" hidden="1">
      <c r="A67" s="40" t="s">
        <v>121</v>
      </c>
      <c r="B67" s="23"/>
      <c r="C67" s="23"/>
      <c r="D67" s="24">
        <v>29623315</v>
      </c>
      <c r="E67" s="25">
        <v>29623315</v>
      </c>
      <c r="F67" s="25"/>
      <c r="G67" s="25">
        <v>1288208</v>
      </c>
      <c r="H67" s="25">
        <v>1288230</v>
      </c>
      <c r="I67" s="25">
        <v>2576438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2576438</v>
      </c>
      <c r="W67" s="25">
        <v>7405829</v>
      </c>
      <c r="X67" s="25"/>
      <c r="Y67" s="24"/>
      <c r="Z67" s="26">
        <v>29623315</v>
      </c>
    </row>
    <row r="68" spans="1:26" ht="13.5" hidden="1">
      <c r="A68" s="36" t="s">
        <v>31</v>
      </c>
      <c r="B68" s="18"/>
      <c r="C68" s="18"/>
      <c r="D68" s="19">
        <v>8367577</v>
      </c>
      <c r="E68" s="20">
        <v>8367577</v>
      </c>
      <c r="F68" s="20"/>
      <c r="G68" s="20">
        <v>-334147</v>
      </c>
      <c r="H68" s="20">
        <v>-334147</v>
      </c>
      <c r="I68" s="20">
        <v>-668294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-668294</v>
      </c>
      <c r="W68" s="20">
        <v>2091894</v>
      </c>
      <c r="X68" s="20"/>
      <c r="Y68" s="19"/>
      <c r="Z68" s="22">
        <v>8367577</v>
      </c>
    </row>
    <row r="69" spans="1:26" ht="13.5" hidden="1">
      <c r="A69" s="37" t="s">
        <v>32</v>
      </c>
      <c r="B69" s="18"/>
      <c r="C69" s="18"/>
      <c r="D69" s="19">
        <v>19422364</v>
      </c>
      <c r="E69" s="20">
        <v>19422364</v>
      </c>
      <c r="F69" s="20"/>
      <c r="G69" s="20">
        <v>1482045</v>
      </c>
      <c r="H69" s="20">
        <v>1482045</v>
      </c>
      <c r="I69" s="20">
        <v>2964090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2964090</v>
      </c>
      <c r="W69" s="20">
        <v>4855591</v>
      </c>
      <c r="X69" s="20"/>
      <c r="Y69" s="19"/>
      <c r="Z69" s="22">
        <v>19422364</v>
      </c>
    </row>
    <row r="70" spans="1:26" ht="13.5" hidden="1">
      <c r="A70" s="38" t="s">
        <v>115</v>
      </c>
      <c r="B70" s="18"/>
      <c r="C70" s="18"/>
      <c r="D70" s="19">
        <v>9053240</v>
      </c>
      <c r="E70" s="20">
        <v>9053240</v>
      </c>
      <c r="F70" s="20"/>
      <c r="G70" s="20">
        <v>697826</v>
      </c>
      <c r="H70" s="20">
        <v>697826</v>
      </c>
      <c r="I70" s="20">
        <v>1395652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1395652</v>
      </c>
      <c r="W70" s="20">
        <v>2263310</v>
      </c>
      <c r="X70" s="20"/>
      <c r="Y70" s="19"/>
      <c r="Z70" s="22">
        <v>9053240</v>
      </c>
    </row>
    <row r="71" spans="1:26" ht="13.5" hidden="1">
      <c r="A71" s="38" t="s">
        <v>116</v>
      </c>
      <c r="B71" s="18"/>
      <c r="C71" s="18"/>
      <c r="D71" s="19">
        <v>4414837</v>
      </c>
      <c r="E71" s="20">
        <v>4414837</v>
      </c>
      <c r="F71" s="20"/>
      <c r="G71" s="20">
        <v>419382</v>
      </c>
      <c r="H71" s="20">
        <v>419382</v>
      </c>
      <c r="I71" s="20">
        <v>838764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838764</v>
      </c>
      <c r="W71" s="20">
        <v>1103709</v>
      </c>
      <c r="X71" s="20"/>
      <c r="Y71" s="19"/>
      <c r="Z71" s="22">
        <v>4414837</v>
      </c>
    </row>
    <row r="72" spans="1:26" ht="13.5" hidden="1">
      <c r="A72" s="38" t="s">
        <v>117</v>
      </c>
      <c r="B72" s="18"/>
      <c r="C72" s="18"/>
      <c r="D72" s="19">
        <v>1897004</v>
      </c>
      <c r="E72" s="20">
        <v>1897004</v>
      </c>
      <c r="F72" s="20"/>
      <c r="G72" s="20">
        <v>180135</v>
      </c>
      <c r="H72" s="20">
        <v>180135</v>
      </c>
      <c r="I72" s="20">
        <v>360270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360270</v>
      </c>
      <c r="W72" s="20">
        <v>474251</v>
      </c>
      <c r="X72" s="20"/>
      <c r="Y72" s="19"/>
      <c r="Z72" s="22">
        <v>1897004</v>
      </c>
    </row>
    <row r="73" spans="1:26" ht="13.5" hidden="1">
      <c r="A73" s="38" t="s">
        <v>118</v>
      </c>
      <c r="B73" s="18"/>
      <c r="C73" s="18"/>
      <c r="D73" s="19">
        <v>1828819</v>
      </c>
      <c r="E73" s="20">
        <v>1828819</v>
      </c>
      <c r="F73" s="20"/>
      <c r="G73" s="20">
        <v>180508</v>
      </c>
      <c r="H73" s="20">
        <v>180508</v>
      </c>
      <c r="I73" s="20">
        <v>361016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361016</v>
      </c>
      <c r="W73" s="20">
        <v>457205</v>
      </c>
      <c r="X73" s="20"/>
      <c r="Y73" s="19"/>
      <c r="Z73" s="22">
        <v>1828819</v>
      </c>
    </row>
    <row r="74" spans="1:26" ht="13.5" hidden="1">
      <c r="A74" s="38" t="s">
        <v>119</v>
      </c>
      <c r="B74" s="18"/>
      <c r="C74" s="18"/>
      <c r="D74" s="19">
        <v>2228464</v>
      </c>
      <c r="E74" s="20">
        <v>2228464</v>
      </c>
      <c r="F74" s="20"/>
      <c r="G74" s="20">
        <v>4194</v>
      </c>
      <c r="H74" s="20">
        <v>4194</v>
      </c>
      <c r="I74" s="20">
        <v>8388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8388</v>
      </c>
      <c r="W74" s="20">
        <v>557116</v>
      </c>
      <c r="X74" s="20"/>
      <c r="Y74" s="19"/>
      <c r="Z74" s="22">
        <v>2228464</v>
      </c>
    </row>
    <row r="75" spans="1:26" ht="13.5" hidden="1">
      <c r="A75" s="39" t="s">
        <v>120</v>
      </c>
      <c r="B75" s="27"/>
      <c r="C75" s="27"/>
      <c r="D75" s="28">
        <v>1833374</v>
      </c>
      <c r="E75" s="29">
        <v>1833374</v>
      </c>
      <c r="F75" s="29"/>
      <c r="G75" s="29">
        <v>140310</v>
      </c>
      <c r="H75" s="29">
        <v>140332</v>
      </c>
      <c r="I75" s="29">
        <v>280642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280642</v>
      </c>
      <c r="W75" s="29">
        <v>458344</v>
      </c>
      <c r="X75" s="29"/>
      <c r="Y75" s="28"/>
      <c r="Z75" s="30">
        <v>1833374</v>
      </c>
    </row>
    <row r="76" spans="1:26" ht="13.5" hidden="1">
      <c r="A76" s="41" t="s">
        <v>122</v>
      </c>
      <c r="B76" s="31"/>
      <c r="C76" s="31"/>
      <c r="D76" s="32">
        <v>28387704</v>
      </c>
      <c r="E76" s="33">
        <v>28387704</v>
      </c>
      <c r="F76" s="33">
        <v>1197338</v>
      </c>
      <c r="G76" s="33">
        <v>2870066</v>
      </c>
      <c r="H76" s="33">
        <v>2282549</v>
      </c>
      <c r="I76" s="33">
        <v>6349953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6349953</v>
      </c>
      <c r="W76" s="33">
        <v>7096926</v>
      </c>
      <c r="X76" s="33"/>
      <c r="Y76" s="32"/>
      <c r="Z76" s="34">
        <v>28387704</v>
      </c>
    </row>
    <row r="77" spans="1:26" ht="13.5" hidden="1">
      <c r="A77" s="36" t="s">
        <v>31</v>
      </c>
      <c r="B77" s="18"/>
      <c r="C77" s="18"/>
      <c r="D77" s="19">
        <v>8367576</v>
      </c>
      <c r="E77" s="20">
        <v>8367576</v>
      </c>
      <c r="F77" s="20">
        <v>214398</v>
      </c>
      <c r="G77" s="20">
        <v>1588732</v>
      </c>
      <c r="H77" s="20">
        <v>828205</v>
      </c>
      <c r="I77" s="20">
        <v>2631335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2631335</v>
      </c>
      <c r="W77" s="20">
        <v>2091894</v>
      </c>
      <c r="X77" s="20"/>
      <c r="Y77" s="19"/>
      <c r="Z77" s="22">
        <v>8367576</v>
      </c>
    </row>
    <row r="78" spans="1:26" ht="13.5" hidden="1">
      <c r="A78" s="37" t="s">
        <v>32</v>
      </c>
      <c r="B78" s="18"/>
      <c r="C78" s="18"/>
      <c r="D78" s="19">
        <v>19668852</v>
      </c>
      <c r="E78" s="20">
        <v>19668852</v>
      </c>
      <c r="F78" s="20">
        <v>982940</v>
      </c>
      <c r="G78" s="20">
        <v>1281334</v>
      </c>
      <c r="H78" s="20">
        <v>1454344</v>
      </c>
      <c r="I78" s="20">
        <v>3718618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3718618</v>
      </c>
      <c r="W78" s="20">
        <v>4917213</v>
      </c>
      <c r="X78" s="20"/>
      <c r="Y78" s="19"/>
      <c r="Z78" s="22">
        <v>19668852</v>
      </c>
    </row>
    <row r="79" spans="1:26" ht="13.5" hidden="1">
      <c r="A79" s="38" t="s">
        <v>115</v>
      </c>
      <c r="B79" s="18"/>
      <c r="C79" s="18"/>
      <c r="D79" s="19">
        <v>9581280</v>
      </c>
      <c r="E79" s="20">
        <v>9581280</v>
      </c>
      <c r="F79" s="20">
        <v>602222</v>
      </c>
      <c r="G79" s="20">
        <v>737146</v>
      </c>
      <c r="H79" s="20">
        <v>837732</v>
      </c>
      <c r="I79" s="20">
        <v>2177100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2177100</v>
      </c>
      <c r="W79" s="20">
        <v>2395320</v>
      </c>
      <c r="X79" s="20"/>
      <c r="Y79" s="19"/>
      <c r="Z79" s="22">
        <v>9581280</v>
      </c>
    </row>
    <row r="80" spans="1:26" ht="13.5" hidden="1">
      <c r="A80" s="38" t="s">
        <v>116</v>
      </c>
      <c r="B80" s="18"/>
      <c r="C80" s="18"/>
      <c r="D80" s="19">
        <v>4029948</v>
      </c>
      <c r="E80" s="20">
        <v>4029948</v>
      </c>
      <c r="F80" s="20">
        <v>201277</v>
      </c>
      <c r="G80" s="20">
        <v>273028</v>
      </c>
      <c r="H80" s="20">
        <v>296937</v>
      </c>
      <c r="I80" s="20">
        <v>771242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771242</v>
      </c>
      <c r="W80" s="20">
        <v>1007487</v>
      </c>
      <c r="X80" s="20"/>
      <c r="Y80" s="19"/>
      <c r="Z80" s="22">
        <v>4029948</v>
      </c>
    </row>
    <row r="81" spans="1:26" ht="13.5" hidden="1">
      <c r="A81" s="38" t="s">
        <v>117</v>
      </c>
      <c r="B81" s="18"/>
      <c r="C81" s="18"/>
      <c r="D81" s="19">
        <v>2762340</v>
      </c>
      <c r="E81" s="20">
        <v>2762340</v>
      </c>
      <c r="F81" s="20">
        <v>78323</v>
      </c>
      <c r="G81" s="20">
        <v>124900</v>
      </c>
      <c r="H81" s="20">
        <v>149293</v>
      </c>
      <c r="I81" s="20">
        <v>352516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352516</v>
      </c>
      <c r="W81" s="20">
        <v>690585</v>
      </c>
      <c r="X81" s="20"/>
      <c r="Y81" s="19"/>
      <c r="Z81" s="22">
        <v>2762340</v>
      </c>
    </row>
    <row r="82" spans="1:26" ht="13.5" hidden="1">
      <c r="A82" s="38" t="s">
        <v>118</v>
      </c>
      <c r="B82" s="18"/>
      <c r="C82" s="18"/>
      <c r="D82" s="19">
        <v>2761452</v>
      </c>
      <c r="E82" s="20">
        <v>2761452</v>
      </c>
      <c r="F82" s="20">
        <v>98031</v>
      </c>
      <c r="G82" s="20">
        <v>140967</v>
      </c>
      <c r="H82" s="20">
        <v>164655</v>
      </c>
      <c r="I82" s="20">
        <v>403653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403653</v>
      </c>
      <c r="W82" s="20">
        <v>690363</v>
      </c>
      <c r="X82" s="20"/>
      <c r="Y82" s="19"/>
      <c r="Z82" s="22">
        <v>2761452</v>
      </c>
    </row>
    <row r="83" spans="1:26" ht="13.5" hidden="1">
      <c r="A83" s="38" t="s">
        <v>119</v>
      </c>
      <c r="B83" s="18"/>
      <c r="C83" s="18"/>
      <c r="D83" s="19">
        <v>533832</v>
      </c>
      <c r="E83" s="20">
        <v>533832</v>
      </c>
      <c r="F83" s="20">
        <v>3087</v>
      </c>
      <c r="G83" s="20">
        <v>5293</v>
      </c>
      <c r="H83" s="20">
        <v>5727</v>
      </c>
      <c r="I83" s="20">
        <v>14107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14107</v>
      </c>
      <c r="W83" s="20">
        <v>133458</v>
      </c>
      <c r="X83" s="20"/>
      <c r="Y83" s="19"/>
      <c r="Z83" s="22">
        <v>533832</v>
      </c>
    </row>
    <row r="84" spans="1:26" ht="13.5" hidden="1">
      <c r="A84" s="39" t="s">
        <v>120</v>
      </c>
      <c r="B84" s="27"/>
      <c r="C84" s="27"/>
      <c r="D84" s="28">
        <v>351276</v>
      </c>
      <c r="E84" s="29">
        <v>351276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87819</v>
      </c>
      <c r="X84" s="29"/>
      <c r="Y84" s="28"/>
      <c r="Z84" s="30">
        <v>351276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34052335</v>
      </c>
      <c r="E5" s="59">
        <v>34052335</v>
      </c>
      <c r="F5" s="59">
        <v>27165537</v>
      </c>
      <c r="G5" s="59">
        <v>55437</v>
      </c>
      <c r="H5" s="59">
        <v>15888</v>
      </c>
      <c r="I5" s="59">
        <v>27236862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27236862</v>
      </c>
      <c r="W5" s="59">
        <v>8513084</v>
      </c>
      <c r="X5" s="59">
        <v>18723778</v>
      </c>
      <c r="Y5" s="60">
        <v>219.94</v>
      </c>
      <c r="Z5" s="61">
        <v>34052335</v>
      </c>
    </row>
    <row r="6" spans="1:26" ht="13.5">
      <c r="A6" s="57" t="s">
        <v>32</v>
      </c>
      <c r="B6" s="18">
        <v>0</v>
      </c>
      <c r="C6" s="18">
        <v>0</v>
      </c>
      <c r="D6" s="58">
        <v>122214090</v>
      </c>
      <c r="E6" s="59">
        <v>122214090</v>
      </c>
      <c r="F6" s="59">
        <v>8580992</v>
      </c>
      <c r="G6" s="59">
        <v>14803353</v>
      </c>
      <c r="H6" s="59">
        <v>2522871</v>
      </c>
      <c r="I6" s="59">
        <v>25907216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25907216</v>
      </c>
      <c r="W6" s="59">
        <v>30553523</v>
      </c>
      <c r="X6" s="59">
        <v>-4646307</v>
      </c>
      <c r="Y6" s="60">
        <v>-15.21</v>
      </c>
      <c r="Z6" s="61">
        <v>122214090</v>
      </c>
    </row>
    <row r="7" spans="1:26" ht="13.5">
      <c r="A7" s="57" t="s">
        <v>33</v>
      </c>
      <c r="B7" s="18">
        <v>0</v>
      </c>
      <c r="C7" s="18">
        <v>0</v>
      </c>
      <c r="D7" s="58">
        <v>1998940</v>
      </c>
      <c r="E7" s="59">
        <v>1998940</v>
      </c>
      <c r="F7" s="59">
        <v>37940</v>
      </c>
      <c r="G7" s="59">
        <v>92963</v>
      </c>
      <c r="H7" s="59">
        <v>101486</v>
      </c>
      <c r="I7" s="59">
        <v>232389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232389</v>
      </c>
      <c r="W7" s="59">
        <v>499735</v>
      </c>
      <c r="X7" s="59">
        <v>-267346</v>
      </c>
      <c r="Y7" s="60">
        <v>-53.5</v>
      </c>
      <c r="Z7" s="61">
        <v>1998940</v>
      </c>
    </row>
    <row r="8" spans="1:26" ht="13.5">
      <c r="A8" s="57" t="s">
        <v>34</v>
      </c>
      <c r="B8" s="18">
        <v>0</v>
      </c>
      <c r="C8" s="18">
        <v>0</v>
      </c>
      <c r="D8" s="58">
        <v>37350000</v>
      </c>
      <c r="E8" s="59">
        <v>37350000</v>
      </c>
      <c r="F8" s="59">
        <v>15642149</v>
      </c>
      <c r="G8" s="59">
        <v>890000</v>
      </c>
      <c r="H8" s="59">
        <v>-70383</v>
      </c>
      <c r="I8" s="59">
        <v>16461766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16461766</v>
      </c>
      <c r="W8" s="59">
        <v>9337500</v>
      </c>
      <c r="X8" s="59">
        <v>7124266</v>
      </c>
      <c r="Y8" s="60">
        <v>76.3</v>
      </c>
      <c r="Z8" s="61">
        <v>37350000</v>
      </c>
    </row>
    <row r="9" spans="1:26" ht="13.5">
      <c r="A9" s="57" t="s">
        <v>35</v>
      </c>
      <c r="B9" s="18">
        <v>0</v>
      </c>
      <c r="C9" s="18">
        <v>0</v>
      </c>
      <c r="D9" s="58">
        <v>17199696</v>
      </c>
      <c r="E9" s="59">
        <v>17199696</v>
      </c>
      <c r="F9" s="59">
        <v>600519</v>
      </c>
      <c r="G9" s="59">
        <v>395719</v>
      </c>
      <c r="H9" s="59">
        <v>689606</v>
      </c>
      <c r="I9" s="59">
        <v>1685844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1685844</v>
      </c>
      <c r="W9" s="59">
        <v>4299924</v>
      </c>
      <c r="X9" s="59">
        <v>-2614080</v>
      </c>
      <c r="Y9" s="60">
        <v>-60.79</v>
      </c>
      <c r="Z9" s="61">
        <v>17199696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212815061</v>
      </c>
      <c r="E10" s="65">
        <f t="shared" si="0"/>
        <v>212815061</v>
      </c>
      <c r="F10" s="65">
        <f t="shared" si="0"/>
        <v>52027137</v>
      </c>
      <c r="G10" s="65">
        <f t="shared" si="0"/>
        <v>16237472</v>
      </c>
      <c r="H10" s="65">
        <f t="shared" si="0"/>
        <v>3259468</v>
      </c>
      <c r="I10" s="65">
        <f t="shared" si="0"/>
        <v>71524077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71524077</v>
      </c>
      <c r="W10" s="65">
        <f t="shared" si="0"/>
        <v>53203766</v>
      </c>
      <c r="X10" s="65">
        <f t="shared" si="0"/>
        <v>18320311</v>
      </c>
      <c r="Y10" s="66">
        <f>+IF(W10&lt;&gt;0,(X10/W10)*100,0)</f>
        <v>34.43423723049981</v>
      </c>
      <c r="Z10" s="67">
        <f t="shared" si="0"/>
        <v>212815061</v>
      </c>
    </row>
    <row r="11" spans="1:26" ht="13.5">
      <c r="A11" s="57" t="s">
        <v>36</v>
      </c>
      <c r="B11" s="18">
        <v>0</v>
      </c>
      <c r="C11" s="18">
        <v>0</v>
      </c>
      <c r="D11" s="58">
        <v>68788370</v>
      </c>
      <c r="E11" s="59">
        <v>68788370</v>
      </c>
      <c r="F11" s="59">
        <v>5468600</v>
      </c>
      <c r="G11" s="59">
        <v>5704991</v>
      </c>
      <c r="H11" s="59">
        <v>5499853</v>
      </c>
      <c r="I11" s="59">
        <v>16673444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16673444</v>
      </c>
      <c r="W11" s="59">
        <v>17197093</v>
      </c>
      <c r="X11" s="59">
        <v>-523649</v>
      </c>
      <c r="Y11" s="60">
        <v>-3.04</v>
      </c>
      <c r="Z11" s="61">
        <v>68788370</v>
      </c>
    </row>
    <row r="12" spans="1:26" ht="13.5">
      <c r="A12" s="57" t="s">
        <v>37</v>
      </c>
      <c r="B12" s="18">
        <v>0</v>
      </c>
      <c r="C12" s="18">
        <v>0</v>
      </c>
      <c r="D12" s="58">
        <v>4443884</v>
      </c>
      <c r="E12" s="59">
        <v>4443884</v>
      </c>
      <c r="F12" s="59">
        <v>374397</v>
      </c>
      <c r="G12" s="59">
        <v>376213</v>
      </c>
      <c r="H12" s="59">
        <v>378043</v>
      </c>
      <c r="I12" s="59">
        <v>1128653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1128653</v>
      </c>
      <c r="W12" s="59">
        <v>1110971</v>
      </c>
      <c r="X12" s="59">
        <v>17682</v>
      </c>
      <c r="Y12" s="60">
        <v>1.59</v>
      </c>
      <c r="Z12" s="61">
        <v>4443884</v>
      </c>
    </row>
    <row r="13" spans="1:26" ht="13.5">
      <c r="A13" s="57" t="s">
        <v>108</v>
      </c>
      <c r="B13" s="18">
        <v>0</v>
      </c>
      <c r="C13" s="18">
        <v>0</v>
      </c>
      <c r="D13" s="58">
        <v>5103265</v>
      </c>
      <c r="E13" s="59">
        <v>5103265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1275816</v>
      </c>
      <c r="X13" s="59">
        <v>-1275816</v>
      </c>
      <c r="Y13" s="60">
        <v>-100</v>
      </c>
      <c r="Z13" s="61">
        <v>5103265</v>
      </c>
    </row>
    <row r="14" spans="1:26" ht="13.5">
      <c r="A14" s="57" t="s">
        <v>38</v>
      </c>
      <c r="B14" s="18">
        <v>0</v>
      </c>
      <c r="C14" s="18">
        <v>0</v>
      </c>
      <c r="D14" s="58">
        <v>2043824</v>
      </c>
      <c r="E14" s="59">
        <v>2043824</v>
      </c>
      <c r="F14" s="59">
        <v>0</v>
      </c>
      <c r="G14" s="59">
        <v>137769</v>
      </c>
      <c r="H14" s="59">
        <v>46342</v>
      </c>
      <c r="I14" s="59">
        <v>184111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184111</v>
      </c>
      <c r="W14" s="59">
        <v>510956</v>
      </c>
      <c r="X14" s="59">
        <v>-326845</v>
      </c>
      <c r="Y14" s="60">
        <v>-63.97</v>
      </c>
      <c r="Z14" s="61">
        <v>2043824</v>
      </c>
    </row>
    <row r="15" spans="1:26" ht="13.5">
      <c r="A15" s="57" t="s">
        <v>39</v>
      </c>
      <c r="B15" s="18">
        <v>0</v>
      </c>
      <c r="C15" s="18">
        <v>0</v>
      </c>
      <c r="D15" s="58">
        <v>83215967</v>
      </c>
      <c r="E15" s="59">
        <v>83215967</v>
      </c>
      <c r="F15" s="59">
        <v>5831975</v>
      </c>
      <c r="G15" s="59">
        <v>8581166</v>
      </c>
      <c r="H15" s="59">
        <v>7905311</v>
      </c>
      <c r="I15" s="59">
        <v>22318452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22318452</v>
      </c>
      <c r="W15" s="59">
        <v>20803992</v>
      </c>
      <c r="X15" s="59">
        <v>1514460</v>
      </c>
      <c r="Y15" s="60">
        <v>7.28</v>
      </c>
      <c r="Z15" s="61">
        <v>83215967</v>
      </c>
    </row>
    <row r="16" spans="1:26" ht="13.5">
      <c r="A16" s="68" t="s">
        <v>40</v>
      </c>
      <c r="B16" s="18">
        <v>0</v>
      </c>
      <c r="C16" s="18">
        <v>0</v>
      </c>
      <c r="D16" s="58">
        <v>6225720</v>
      </c>
      <c r="E16" s="59">
        <v>6225720</v>
      </c>
      <c r="F16" s="59">
        <v>4005</v>
      </c>
      <c r="G16" s="59">
        <v>15570</v>
      </c>
      <c r="H16" s="59">
        <v>0</v>
      </c>
      <c r="I16" s="59">
        <v>19575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19575</v>
      </c>
      <c r="W16" s="59">
        <v>1556430</v>
      </c>
      <c r="X16" s="59">
        <v>-1536855</v>
      </c>
      <c r="Y16" s="60">
        <v>-98.74</v>
      </c>
      <c r="Z16" s="61">
        <v>6225720</v>
      </c>
    </row>
    <row r="17" spans="1:26" ht="13.5">
      <c r="A17" s="57" t="s">
        <v>41</v>
      </c>
      <c r="B17" s="18">
        <v>0</v>
      </c>
      <c r="C17" s="18">
        <v>0</v>
      </c>
      <c r="D17" s="58">
        <v>35491515</v>
      </c>
      <c r="E17" s="59">
        <v>35491515</v>
      </c>
      <c r="F17" s="59">
        <v>3769181</v>
      </c>
      <c r="G17" s="59">
        <v>3745976</v>
      </c>
      <c r="H17" s="59">
        <v>5371242</v>
      </c>
      <c r="I17" s="59">
        <v>12886399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12886399</v>
      </c>
      <c r="W17" s="59">
        <v>8872879</v>
      </c>
      <c r="X17" s="59">
        <v>4013520</v>
      </c>
      <c r="Y17" s="60">
        <v>45.23</v>
      </c>
      <c r="Z17" s="61">
        <v>35491515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205312545</v>
      </c>
      <c r="E18" s="72">
        <f t="shared" si="1"/>
        <v>205312545</v>
      </c>
      <c r="F18" s="72">
        <f t="shared" si="1"/>
        <v>15448158</v>
      </c>
      <c r="G18" s="72">
        <f t="shared" si="1"/>
        <v>18561685</v>
      </c>
      <c r="H18" s="72">
        <f t="shared" si="1"/>
        <v>19200791</v>
      </c>
      <c r="I18" s="72">
        <f t="shared" si="1"/>
        <v>53210634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53210634</v>
      </c>
      <c r="W18" s="72">
        <f t="shared" si="1"/>
        <v>51328137</v>
      </c>
      <c r="X18" s="72">
        <f t="shared" si="1"/>
        <v>1882497</v>
      </c>
      <c r="Y18" s="66">
        <f>+IF(W18&lt;&gt;0,(X18/W18)*100,0)</f>
        <v>3.667573206485168</v>
      </c>
      <c r="Z18" s="73">
        <f t="shared" si="1"/>
        <v>205312545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7502516</v>
      </c>
      <c r="E19" s="76">
        <f t="shared" si="2"/>
        <v>7502516</v>
      </c>
      <c r="F19" s="76">
        <f t="shared" si="2"/>
        <v>36578979</v>
      </c>
      <c r="G19" s="76">
        <f t="shared" si="2"/>
        <v>-2324213</v>
      </c>
      <c r="H19" s="76">
        <f t="shared" si="2"/>
        <v>-15941323</v>
      </c>
      <c r="I19" s="76">
        <f t="shared" si="2"/>
        <v>18313443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18313443</v>
      </c>
      <c r="W19" s="76">
        <f>IF(E10=E18,0,W10-W18)</f>
        <v>1875629</v>
      </c>
      <c r="X19" s="76">
        <f t="shared" si="2"/>
        <v>16437814</v>
      </c>
      <c r="Y19" s="77">
        <f>+IF(W19&lt;&gt;0,(X19/W19)*100,0)</f>
        <v>876.3894138979512</v>
      </c>
      <c r="Z19" s="78">
        <f t="shared" si="2"/>
        <v>7502516</v>
      </c>
    </row>
    <row r="20" spans="1:26" ht="13.5">
      <c r="A20" s="57" t="s">
        <v>44</v>
      </c>
      <c r="B20" s="18">
        <v>0</v>
      </c>
      <c r="C20" s="18">
        <v>0</v>
      </c>
      <c r="D20" s="58">
        <v>28274000</v>
      </c>
      <c r="E20" s="59">
        <v>28274000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7068500</v>
      </c>
      <c r="X20" s="59">
        <v>-7068500</v>
      </c>
      <c r="Y20" s="60">
        <v>-100</v>
      </c>
      <c r="Z20" s="61">
        <v>28274000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35776516</v>
      </c>
      <c r="E22" s="87">
        <f t="shared" si="3"/>
        <v>35776516</v>
      </c>
      <c r="F22" s="87">
        <f t="shared" si="3"/>
        <v>36578979</v>
      </c>
      <c r="G22" s="87">
        <f t="shared" si="3"/>
        <v>-2324213</v>
      </c>
      <c r="H22" s="87">
        <f t="shared" si="3"/>
        <v>-15941323</v>
      </c>
      <c r="I22" s="87">
        <f t="shared" si="3"/>
        <v>18313443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18313443</v>
      </c>
      <c r="W22" s="87">
        <f t="shared" si="3"/>
        <v>8944129</v>
      </c>
      <c r="X22" s="87">
        <f t="shared" si="3"/>
        <v>9369314</v>
      </c>
      <c r="Y22" s="88">
        <f>+IF(W22&lt;&gt;0,(X22/W22)*100,0)</f>
        <v>104.75378877026482</v>
      </c>
      <c r="Z22" s="89">
        <f t="shared" si="3"/>
        <v>35776516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35776516</v>
      </c>
      <c r="E24" s="76">
        <f t="shared" si="4"/>
        <v>35776516</v>
      </c>
      <c r="F24" s="76">
        <f t="shared" si="4"/>
        <v>36578979</v>
      </c>
      <c r="G24" s="76">
        <f t="shared" si="4"/>
        <v>-2324213</v>
      </c>
      <c r="H24" s="76">
        <f t="shared" si="4"/>
        <v>-15941323</v>
      </c>
      <c r="I24" s="76">
        <f t="shared" si="4"/>
        <v>18313443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18313443</v>
      </c>
      <c r="W24" s="76">
        <f t="shared" si="4"/>
        <v>8944129</v>
      </c>
      <c r="X24" s="76">
        <f t="shared" si="4"/>
        <v>9369314</v>
      </c>
      <c r="Y24" s="77">
        <f>+IF(W24&lt;&gt;0,(X24/W24)*100,0)</f>
        <v>104.75378877026482</v>
      </c>
      <c r="Z24" s="78">
        <f t="shared" si="4"/>
        <v>35776516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36014150</v>
      </c>
      <c r="E27" s="99">
        <v>36014150</v>
      </c>
      <c r="F27" s="99">
        <v>3348958</v>
      </c>
      <c r="G27" s="99">
        <v>3479977</v>
      </c>
      <c r="H27" s="99">
        <v>3177008</v>
      </c>
      <c r="I27" s="99">
        <v>10005943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10005943</v>
      </c>
      <c r="W27" s="99">
        <v>9003538</v>
      </c>
      <c r="X27" s="99">
        <v>1002405</v>
      </c>
      <c r="Y27" s="100">
        <v>11.13</v>
      </c>
      <c r="Z27" s="101">
        <v>36014150</v>
      </c>
    </row>
    <row r="28" spans="1:26" ht="13.5">
      <c r="A28" s="102" t="s">
        <v>44</v>
      </c>
      <c r="B28" s="18">
        <v>0</v>
      </c>
      <c r="C28" s="18">
        <v>0</v>
      </c>
      <c r="D28" s="58">
        <v>28514000</v>
      </c>
      <c r="E28" s="59">
        <v>28514000</v>
      </c>
      <c r="F28" s="59">
        <v>3340208</v>
      </c>
      <c r="G28" s="59">
        <v>3416296</v>
      </c>
      <c r="H28" s="59">
        <v>3063319</v>
      </c>
      <c r="I28" s="59">
        <v>9819823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9819823</v>
      </c>
      <c r="W28" s="59">
        <v>7128500</v>
      </c>
      <c r="X28" s="59">
        <v>2691323</v>
      </c>
      <c r="Y28" s="60">
        <v>37.75</v>
      </c>
      <c r="Z28" s="61">
        <v>28514000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7500150</v>
      </c>
      <c r="E31" s="59">
        <v>7500150</v>
      </c>
      <c r="F31" s="59">
        <v>8750</v>
      </c>
      <c r="G31" s="59">
        <v>63681</v>
      </c>
      <c r="H31" s="59">
        <v>113689</v>
      </c>
      <c r="I31" s="59">
        <v>186120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186120</v>
      </c>
      <c r="W31" s="59">
        <v>1875038</v>
      </c>
      <c r="X31" s="59">
        <v>-1688918</v>
      </c>
      <c r="Y31" s="60">
        <v>-90.07</v>
      </c>
      <c r="Z31" s="61">
        <v>7500150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36014150</v>
      </c>
      <c r="E32" s="99">
        <f t="shared" si="5"/>
        <v>36014150</v>
      </c>
      <c r="F32" s="99">
        <f t="shared" si="5"/>
        <v>3348958</v>
      </c>
      <c r="G32" s="99">
        <f t="shared" si="5"/>
        <v>3479977</v>
      </c>
      <c r="H32" s="99">
        <f t="shared" si="5"/>
        <v>3177008</v>
      </c>
      <c r="I32" s="99">
        <f t="shared" si="5"/>
        <v>10005943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10005943</v>
      </c>
      <c r="W32" s="99">
        <f t="shared" si="5"/>
        <v>9003538</v>
      </c>
      <c r="X32" s="99">
        <f t="shared" si="5"/>
        <v>1002405</v>
      </c>
      <c r="Y32" s="100">
        <f>+IF(W32&lt;&gt;0,(X32/W32)*100,0)</f>
        <v>11.133456647820001</v>
      </c>
      <c r="Z32" s="101">
        <f t="shared" si="5"/>
        <v>36014150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51601618</v>
      </c>
      <c r="E35" s="59">
        <v>51601618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12900405</v>
      </c>
      <c r="X35" s="59">
        <v>-12900405</v>
      </c>
      <c r="Y35" s="60">
        <v>-100</v>
      </c>
      <c r="Z35" s="61">
        <v>51601618</v>
      </c>
    </row>
    <row r="36" spans="1:26" ht="13.5">
      <c r="A36" s="57" t="s">
        <v>53</v>
      </c>
      <c r="B36" s="18">
        <v>0</v>
      </c>
      <c r="C36" s="18">
        <v>0</v>
      </c>
      <c r="D36" s="58">
        <v>408787105</v>
      </c>
      <c r="E36" s="59">
        <v>408787105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102196776</v>
      </c>
      <c r="X36" s="59">
        <v>-102196776</v>
      </c>
      <c r="Y36" s="60">
        <v>-100</v>
      </c>
      <c r="Z36" s="61">
        <v>408787105</v>
      </c>
    </row>
    <row r="37" spans="1:26" ht="13.5">
      <c r="A37" s="57" t="s">
        <v>54</v>
      </c>
      <c r="B37" s="18">
        <v>0</v>
      </c>
      <c r="C37" s="18">
        <v>0</v>
      </c>
      <c r="D37" s="58">
        <v>56567760</v>
      </c>
      <c r="E37" s="59">
        <v>56567760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14141940</v>
      </c>
      <c r="X37" s="59">
        <v>-14141940</v>
      </c>
      <c r="Y37" s="60">
        <v>-100</v>
      </c>
      <c r="Z37" s="61">
        <v>56567760</v>
      </c>
    </row>
    <row r="38" spans="1:26" ht="13.5">
      <c r="A38" s="57" t="s">
        <v>55</v>
      </c>
      <c r="B38" s="18">
        <v>0</v>
      </c>
      <c r="C38" s="18">
        <v>0</v>
      </c>
      <c r="D38" s="58">
        <v>30912839</v>
      </c>
      <c r="E38" s="59">
        <v>30912839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7728210</v>
      </c>
      <c r="X38" s="59">
        <v>-7728210</v>
      </c>
      <c r="Y38" s="60">
        <v>-100</v>
      </c>
      <c r="Z38" s="61">
        <v>30912839</v>
      </c>
    </row>
    <row r="39" spans="1:26" ht="13.5">
      <c r="A39" s="57" t="s">
        <v>56</v>
      </c>
      <c r="B39" s="18">
        <v>0</v>
      </c>
      <c r="C39" s="18">
        <v>0</v>
      </c>
      <c r="D39" s="58">
        <v>372908124</v>
      </c>
      <c r="E39" s="59">
        <v>372908124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93227031</v>
      </c>
      <c r="X39" s="59">
        <v>-93227031</v>
      </c>
      <c r="Y39" s="60">
        <v>-100</v>
      </c>
      <c r="Z39" s="61">
        <v>372908124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24187016</v>
      </c>
      <c r="E42" s="59">
        <v>24187016</v>
      </c>
      <c r="F42" s="59">
        <v>11633982</v>
      </c>
      <c r="G42" s="59">
        <v>-4141456</v>
      </c>
      <c r="H42" s="59">
        <v>4612078</v>
      </c>
      <c r="I42" s="59">
        <v>12104604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12104604</v>
      </c>
      <c r="W42" s="59">
        <v>23663754</v>
      </c>
      <c r="X42" s="59">
        <v>-11559150</v>
      </c>
      <c r="Y42" s="60">
        <v>-48.85</v>
      </c>
      <c r="Z42" s="61">
        <v>24187016</v>
      </c>
    </row>
    <row r="43" spans="1:26" ht="13.5">
      <c r="A43" s="57" t="s">
        <v>59</v>
      </c>
      <c r="B43" s="18">
        <v>0</v>
      </c>
      <c r="C43" s="18">
        <v>0</v>
      </c>
      <c r="D43" s="58">
        <v>-28274004</v>
      </c>
      <c r="E43" s="59">
        <v>-28274004</v>
      </c>
      <c r="F43" s="59">
        <v>-3341030</v>
      </c>
      <c r="G43" s="59">
        <v>-2618915</v>
      </c>
      <c r="H43" s="59">
        <v>-2974738</v>
      </c>
      <c r="I43" s="59">
        <v>-8934683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-8934683</v>
      </c>
      <c r="W43" s="59">
        <v>-7068501</v>
      </c>
      <c r="X43" s="59">
        <v>-1866182</v>
      </c>
      <c r="Y43" s="60">
        <v>26.4</v>
      </c>
      <c r="Z43" s="61">
        <v>-28274004</v>
      </c>
    </row>
    <row r="44" spans="1:26" ht="13.5">
      <c r="A44" s="57" t="s">
        <v>60</v>
      </c>
      <c r="B44" s="18">
        <v>0</v>
      </c>
      <c r="C44" s="18">
        <v>0</v>
      </c>
      <c r="D44" s="58">
        <v>-512004</v>
      </c>
      <c r="E44" s="59">
        <v>-512004</v>
      </c>
      <c r="F44" s="59">
        <v>0</v>
      </c>
      <c r="G44" s="59">
        <v>-480195</v>
      </c>
      <c r="H44" s="59">
        <v>-245526</v>
      </c>
      <c r="I44" s="59">
        <v>-725721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-725721</v>
      </c>
      <c r="W44" s="59">
        <v>-128001</v>
      </c>
      <c r="X44" s="59">
        <v>-597720</v>
      </c>
      <c r="Y44" s="60">
        <v>466.97</v>
      </c>
      <c r="Z44" s="61">
        <v>-512004</v>
      </c>
    </row>
    <row r="45" spans="1:26" ht="13.5">
      <c r="A45" s="69" t="s">
        <v>61</v>
      </c>
      <c r="B45" s="21">
        <v>0</v>
      </c>
      <c r="C45" s="21">
        <v>0</v>
      </c>
      <c r="D45" s="98">
        <v>771568</v>
      </c>
      <c r="E45" s="99">
        <v>771568</v>
      </c>
      <c r="F45" s="99">
        <v>9845706</v>
      </c>
      <c r="G45" s="99">
        <v>2605140</v>
      </c>
      <c r="H45" s="99">
        <v>3996954</v>
      </c>
      <c r="I45" s="99">
        <v>3996954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3996954</v>
      </c>
      <c r="W45" s="99">
        <v>21837812</v>
      </c>
      <c r="X45" s="99">
        <v>-17840858</v>
      </c>
      <c r="Y45" s="100">
        <v>-81.7</v>
      </c>
      <c r="Z45" s="101">
        <v>771568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8554523</v>
      </c>
      <c r="C49" s="51">
        <v>0</v>
      </c>
      <c r="D49" s="128">
        <v>3570632</v>
      </c>
      <c r="E49" s="53">
        <v>1394883</v>
      </c>
      <c r="F49" s="53">
        <v>0</v>
      </c>
      <c r="G49" s="53">
        <v>0</v>
      </c>
      <c r="H49" s="53">
        <v>0</v>
      </c>
      <c r="I49" s="53">
        <v>1563742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1692761</v>
      </c>
      <c r="W49" s="53">
        <v>1608619</v>
      </c>
      <c r="X49" s="53">
        <v>1620307</v>
      </c>
      <c r="Y49" s="53">
        <v>37879699</v>
      </c>
      <c r="Z49" s="129">
        <v>57885166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12196059</v>
      </c>
      <c r="C51" s="51">
        <v>0</v>
      </c>
      <c r="D51" s="128">
        <v>4478695</v>
      </c>
      <c r="E51" s="53">
        <v>24027295</v>
      </c>
      <c r="F51" s="53">
        <v>0</v>
      </c>
      <c r="G51" s="53">
        <v>0</v>
      </c>
      <c r="H51" s="53">
        <v>0</v>
      </c>
      <c r="I51" s="53">
        <v>9222007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23968272</v>
      </c>
      <c r="W51" s="53">
        <v>0</v>
      </c>
      <c r="X51" s="53">
        <v>0</v>
      </c>
      <c r="Y51" s="53">
        <v>0</v>
      </c>
      <c r="Z51" s="129">
        <v>73892328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94.11453331380191</v>
      </c>
      <c r="E58" s="7">
        <f t="shared" si="6"/>
        <v>94.11453331380191</v>
      </c>
      <c r="F58" s="7">
        <f t="shared" si="6"/>
        <v>25.765237781753648</v>
      </c>
      <c r="G58" s="7">
        <f t="shared" si="6"/>
        <v>66.55017125234613</v>
      </c>
      <c r="H58" s="7">
        <f t="shared" si="6"/>
        <v>372.07322838180806</v>
      </c>
      <c r="I58" s="7">
        <f t="shared" si="6"/>
        <v>54.338154479268496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54.338154479268496</v>
      </c>
      <c r="W58" s="7">
        <f t="shared" si="6"/>
        <v>94.11453271628858</v>
      </c>
      <c r="X58" s="7">
        <f t="shared" si="6"/>
        <v>0</v>
      </c>
      <c r="Y58" s="7">
        <f t="shared" si="6"/>
        <v>0</v>
      </c>
      <c r="Z58" s="8">
        <f t="shared" si="6"/>
        <v>94.11453331380191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100.00001468328091</v>
      </c>
      <c r="E59" s="10">
        <f t="shared" si="7"/>
        <v>100.00001468328091</v>
      </c>
      <c r="F59" s="10">
        <f t="shared" si="7"/>
        <v>6.244568892386907</v>
      </c>
      <c r="G59" s="10">
        <f t="shared" si="7"/>
        <v>-15496.773962291203</v>
      </c>
      <c r="H59" s="10">
        <f t="shared" si="7"/>
        <v>-4320.869533001131</v>
      </c>
      <c r="I59" s="10">
        <f t="shared" si="7"/>
        <v>22.88653537443797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22.88653537443797</v>
      </c>
      <c r="W59" s="10">
        <f t="shared" si="7"/>
        <v>100.00001174662437</v>
      </c>
      <c r="X59" s="10">
        <f t="shared" si="7"/>
        <v>0</v>
      </c>
      <c r="Y59" s="10">
        <f t="shared" si="7"/>
        <v>0</v>
      </c>
      <c r="Z59" s="11">
        <f t="shared" si="7"/>
        <v>100.00001468328091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92.41476821535062</v>
      </c>
      <c r="E60" s="13">
        <f t="shared" si="7"/>
        <v>92.41476821535062</v>
      </c>
      <c r="F60" s="13">
        <f t="shared" si="7"/>
        <v>85.90408894449499</v>
      </c>
      <c r="G60" s="13">
        <f t="shared" si="7"/>
        <v>51.280902373941906</v>
      </c>
      <c r="H60" s="13">
        <f t="shared" si="7"/>
        <v>291.24774909220486</v>
      </c>
      <c r="I60" s="13">
        <f t="shared" si="7"/>
        <v>86.11701465722909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86.11701465722909</v>
      </c>
      <c r="W60" s="13">
        <f t="shared" si="7"/>
        <v>92.41476972769294</v>
      </c>
      <c r="X60" s="13">
        <f t="shared" si="7"/>
        <v>0</v>
      </c>
      <c r="Y60" s="13">
        <f t="shared" si="7"/>
        <v>0</v>
      </c>
      <c r="Z60" s="14">
        <f t="shared" si="7"/>
        <v>92.41476821535062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95.27698251318655</v>
      </c>
      <c r="E61" s="13">
        <f t="shared" si="7"/>
        <v>95.27698251318655</v>
      </c>
      <c r="F61" s="13">
        <f t="shared" si="7"/>
        <v>92.00833876337533</v>
      </c>
      <c r="G61" s="13">
        <f t="shared" si="7"/>
        <v>92.20111664753061</v>
      </c>
      <c r="H61" s="13">
        <f t="shared" si="7"/>
        <v>98.34402637999389</v>
      </c>
      <c r="I61" s="13">
        <f t="shared" si="7"/>
        <v>94.10307678497728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94.10307678497728</v>
      </c>
      <c r="W61" s="13">
        <f t="shared" si="7"/>
        <v>95.27698251318655</v>
      </c>
      <c r="X61" s="13">
        <f t="shared" si="7"/>
        <v>0</v>
      </c>
      <c r="Y61" s="13">
        <f t="shared" si="7"/>
        <v>0</v>
      </c>
      <c r="Z61" s="14">
        <f t="shared" si="7"/>
        <v>95.27698251318655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88.56014254349596</v>
      </c>
      <c r="E62" s="13">
        <f t="shared" si="7"/>
        <v>88.56014254349596</v>
      </c>
      <c r="F62" s="13">
        <f t="shared" si="7"/>
        <v>87.30181200453</v>
      </c>
      <c r="G62" s="13">
        <f t="shared" si="7"/>
        <v>18.757478526075428</v>
      </c>
      <c r="H62" s="13">
        <f t="shared" si="7"/>
        <v>-30.81621083345786</v>
      </c>
      <c r="I62" s="13">
        <f t="shared" si="7"/>
        <v>86.37696190057235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86.37696190057235</v>
      </c>
      <c r="W62" s="13">
        <f t="shared" si="7"/>
        <v>88.56014254349596</v>
      </c>
      <c r="X62" s="13">
        <f t="shared" si="7"/>
        <v>0</v>
      </c>
      <c r="Y62" s="13">
        <f t="shared" si="7"/>
        <v>0</v>
      </c>
      <c r="Z62" s="14">
        <f t="shared" si="7"/>
        <v>88.56014254349596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93.11625882310835</v>
      </c>
      <c r="E63" s="13">
        <f t="shared" si="7"/>
        <v>93.11625882310835</v>
      </c>
      <c r="F63" s="13">
        <f t="shared" si="7"/>
        <v>61.570955840530814</v>
      </c>
      <c r="G63" s="13">
        <f t="shared" si="7"/>
        <v>65.05200573974672</v>
      </c>
      <c r="H63" s="13">
        <f t="shared" si="7"/>
        <v>63.54713466396019</v>
      </c>
      <c r="I63" s="13">
        <f t="shared" si="7"/>
        <v>63.3850123489107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63.3850123489107</v>
      </c>
      <c r="W63" s="13">
        <f t="shared" si="7"/>
        <v>93.11627174019195</v>
      </c>
      <c r="X63" s="13">
        <f t="shared" si="7"/>
        <v>0</v>
      </c>
      <c r="Y63" s="13">
        <f t="shared" si="7"/>
        <v>0</v>
      </c>
      <c r="Z63" s="14">
        <f t="shared" si="7"/>
        <v>93.11625882310835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81.78899988943324</v>
      </c>
      <c r="E64" s="13">
        <f t="shared" si="7"/>
        <v>81.78899988943324</v>
      </c>
      <c r="F64" s="13">
        <f t="shared" si="7"/>
        <v>70.24942889309096</v>
      </c>
      <c r="G64" s="13">
        <f t="shared" si="7"/>
        <v>64.12120533366841</v>
      </c>
      <c r="H64" s="13">
        <f t="shared" si="7"/>
        <v>62.835114795222765</v>
      </c>
      <c r="I64" s="13">
        <f t="shared" si="7"/>
        <v>65.73298428128147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65.73298428128147</v>
      </c>
      <c r="W64" s="13">
        <f t="shared" si="7"/>
        <v>81.78900801445137</v>
      </c>
      <c r="X64" s="13">
        <f t="shared" si="7"/>
        <v>0</v>
      </c>
      <c r="Y64" s="13">
        <f t="shared" si="7"/>
        <v>0</v>
      </c>
      <c r="Z64" s="14">
        <f t="shared" si="7"/>
        <v>81.78899988943324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99.99983921821465</v>
      </c>
      <c r="E66" s="16">
        <f t="shared" si="7"/>
        <v>99.99983921821465</v>
      </c>
      <c r="F66" s="16">
        <f t="shared" si="7"/>
        <v>100.07183371357313</v>
      </c>
      <c r="G66" s="16">
        <f t="shared" si="7"/>
        <v>132.48284149299283</v>
      </c>
      <c r="H66" s="16">
        <f t="shared" si="7"/>
        <v>100.0022018065823</v>
      </c>
      <c r="I66" s="16">
        <f t="shared" si="7"/>
        <v>108.99417701784344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108.99417701784344</v>
      </c>
      <c r="W66" s="16">
        <f t="shared" si="7"/>
        <v>99.99967843694631</v>
      </c>
      <c r="X66" s="16">
        <f t="shared" si="7"/>
        <v>0</v>
      </c>
      <c r="Y66" s="16">
        <f t="shared" si="7"/>
        <v>0</v>
      </c>
      <c r="Z66" s="17">
        <f t="shared" si="7"/>
        <v>99.99983921821465</v>
      </c>
    </row>
    <row r="67" spans="1:26" ht="13.5" hidden="1">
      <c r="A67" s="40" t="s">
        <v>121</v>
      </c>
      <c r="B67" s="23"/>
      <c r="C67" s="23"/>
      <c r="D67" s="24">
        <v>157510347</v>
      </c>
      <c r="E67" s="25">
        <v>157510347</v>
      </c>
      <c r="F67" s="25">
        <v>35853529</v>
      </c>
      <c r="G67" s="25">
        <v>14925051</v>
      </c>
      <c r="H67" s="25">
        <v>2650557</v>
      </c>
      <c r="I67" s="25">
        <v>53429137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53429137</v>
      </c>
      <c r="W67" s="25">
        <v>39377587</v>
      </c>
      <c r="X67" s="25"/>
      <c r="Y67" s="24"/>
      <c r="Z67" s="26">
        <v>157510347</v>
      </c>
    </row>
    <row r="68" spans="1:26" ht="13.5" hidden="1">
      <c r="A68" s="36" t="s">
        <v>31</v>
      </c>
      <c r="B68" s="18"/>
      <c r="C68" s="18"/>
      <c r="D68" s="19">
        <v>34052335</v>
      </c>
      <c r="E68" s="20">
        <v>34052335</v>
      </c>
      <c r="F68" s="20">
        <v>27098524</v>
      </c>
      <c r="G68" s="20">
        <v>-13949</v>
      </c>
      <c r="H68" s="20">
        <v>-53983</v>
      </c>
      <c r="I68" s="20">
        <v>27030592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27030592</v>
      </c>
      <c r="W68" s="20">
        <v>8513084</v>
      </c>
      <c r="X68" s="20"/>
      <c r="Y68" s="19"/>
      <c r="Z68" s="22">
        <v>34052335</v>
      </c>
    </row>
    <row r="69" spans="1:26" ht="13.5" hidden="1">
      <c r="A69" s="37" t="s">
        <v>32</v>
      </c>
      <c r="B69" s="18"/>
      <c r="C69" s="18"/>
      <c r="D69" s="19">
        <v>122214090</v>
      </c>
      <c r="E69" s="20">
        <v>122214090</v>
      </c>
      <c r="F69" s="20">
        <v>8580992</v>
      </c>
      <c r="G69" s="20">
        <v>14803353</v>
      </c>
      <c r="H69" s="20">
        <v>2522871</v>
      </c>
      <c r="I69" s="20">
        <v>25907216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25907216</v>
      </c>
      <c r="W69" s="20">
        <v>30553522</v>
      </c>
      <c r="X69" s="20"/>
      <c r="Y69" s="19"/>
      <c r="Z69" s="22">
        <v>122214090</v>
      </c>
    </row>
    <row r="70" spans="1:26" ht="13.5" hidden="1">
      <c r="A70" s="38" t="s">
        <v>115</v>
      </c>
      <c r="B70" s="18"/>
      <c r="C70" s="18"/>
      <c r="D70" s="19">
        <v>75393496</v>
      </c>
      <c r="E70" s="20">
        <v>75393496</v>
      </c>
      <c r="F70" s="20">
        <v>5389768</v>
      </c>
      <c r="G70" s="20">
        <v>5762248</v>
      </c>
      <c r="H70" s="20">
        <v>5246400</v>
      </c>
      <c r="I70" s="20">
        <v>16398416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16398416</v>
      </c>
      <c r="W70" s="20">
        <v>18848374</v>
      </c>
      <c r="X70" s="20"/>
      <c r="Y70" s="19"/>
      <c r="Z70" s="22">
        <v>75393496</v>
      </c>
    </row>
    <row r="71" spans="1:26" ht="13.5" hidden="1">
      <c r="A71" s="38" t="s">
        <v>116</v>
      </c>
      <c r="B71" s="18"/>
      <c r="C71" s="18"/>
      <c r="D71" s="19">
        <v>29545508</v>
      </c>
      <c r="E71" s="20">
        <v>29545508</v>
      </c>
      <c r="F71" s="20">
        <v>1758936</v>
      </c>
      <c r="G71" s="20">
        <v>7620987</v>
      </c>
      <c r="H71" s="20">
        <v>-4383365</v>
      </c>
      <c r="I71" s="20">
        <v>4996558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4996558</v>
      </c>
      <c r="W71" s="20">
        <v>7386377</v>
      </c>
      <c r="X71" s="20"/>
      <c r="Y71" s="19"/>
      <c r="Z71" s="22">
        <v>29545508</v>
      </c>
    </row>
    <row r="72" spans="1:26" ht="13.5" hidden="1">
      <c r="A72" s="38" t="s">
        <v>117</v>
      </c>
      <c r="B72" s="18"/>
      <c r="C72" s="18"/>
      <c r="D72" s="19">
        <v>7208769</v>
      </c>
      <c r="E72" s="20">
        <v>7208769</v>
      </c>
      <c r="F72" s="20">
        <v>588979</v>
      </c>
      <c r="G72" s="20">
        <v>583301</v>
      </c>
      <c r="H72" s="20">
        <v>592653</v>
      </c>
      <c r="I72" s="20">
        <v>1764933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1764933</v>
      </c>
      <c r="W72" s="20">
        <v>1802192</v>
      </c>
      <c r="X72" s="20"/>
      <c r="Y72" s="19"/>
      <c r="Z72" s="22">
        <v>7208769</v>
      </c>
    </row>
    <row r="73" spans="1:26" ht="13.5" hidden="1">
      <c r="A73" s="38" t="s">
        <v>118</v>
      </c>
      <c r="B73" s="18"/>
      <c r="C73" s="18"/>
      <c r="D73" s="19">
        <v>10066317</v>
      </c>
      <c r="E73" s="20">
        <v>10066317</v>
      </c>
      <c r="F73" s="20">
        <v>731912</v>
      </c>
      <c r="G73" s="20">
        <v>732179</v>
      </c>
      <c r="H73" s="20">
        <v>733480</v>
      </c>
      <c r="I73" s="20">
        <v>2197571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2197571</v>
      </c>
      <c r="W73" s="20">
        <v>2516579</v>
      </c>
      <c r="X73" s="20"/>
      <c r="Y73" s="19"/>
      <c r="Z73" s="22">
        <v>10066317</v>
      </c>
    </row>
    <row r="74" spans="1:26" ht="13.5" hidden="1">
      <c r="A74" s="38" t="s">
        <v>119</v>
      </c>
      <c r="B74" s="18"/>
      <c r="C74" s="18"/>
      <c r="D74" s="19"/>
      <c r="E74" s="20"/>
      <c r="F74" s="20">
        <v>111397</v>
      </c>
      <c r="G74" s="20">
        <v>104638</v>
      </c>
      <c r="H74" s="20">
        <v>333703</v>
      </c>
      <c r="I74" s="20">
        <v>549738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549738</v>
      </c>
      <c r="W74" s="20"/>
      <c r="X74" s="20"/>
      <c r="Y74" s="19"/>
      <c r="Z74" s="22"/>
    </row>
    <row r="75" spans="1:26" ht="13.5" hidden="1">
      <c r="A75" s="39" t="s">
        <v>120</v>
      </c>
      <c r="B75" s="27"/>
      <c r="C75" s="27"/>
      <c r="D75" s="28">
        <v>1243922</v>
      </c>
      <c r="E75" s="29">
        <v>1243922</v>
      </c>
      <c r="F75" s="29">
        <v>174013</v>
      </c>
      <c r="G75" s="29">
        <v>135647</v>
      </c>
      <c r="H75" s="29">
        <v>181669</v>
      </c>
      <c r="I75" s="29">
        <v>491329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491329</v>
      </c>
      <c r="W75" s="29">
        <v>310981</v>
      </c>
      <c r="X75" s="29"/>
      <c r="Y75" s="28"/>
      <c r="Z75" s="30">
        <v>1243922</v>
      </c>
    </row>
    <row r="76" spans="1:26" ht="13.5" hidden="1">
      <c r="A76" s="41" t="s">
        <v>122</v>
      </c>
      <c r="B76" s="31"/>
      <c r="C76" s="31"/>
      <c r="D76" s="32">
        <v>148240128</v>
      </c>
      <c r="E76" s="33">
        <v>148240128</v>
      </c>
      <c r="F76" s="33">
        <v>9237747</v>
      </c>
      <c r="G76" s="33">
        <v>9932647</v>
      </c>
      <c r="H76" s="33">
        <v>9862013</v>
      </c>
      <c r="I76" s="33">
        <v>29032407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29032407</v>
      </c>
      <c r="W76" s="33">
        <v>37060032</v>
      </c>
      <c r="X76" s="33"/>
      <c r="Y76" s="32"/>
      <c r="Z76" s="34">
        <v>148240128</v>
      </c>
    </row>
    <row r="77" spans="1:26" ht="13.5" hidden="1">
      <c r="A77" s="36" t="s">
        <v>31</v>
      </c>
      <c r="B77" s="18"/>
      <c r="C77" s="18"/>
      <c r="D77" s="19">
        <v>34052340</v>
      </c>
      <c r="E77" s="20">
        <v>34052340</v>
      </c>
      <c r="F77" s="20">
        <v>1692186</v>
      </c>
      <c r="G77" s="20">
        <v>2161645</v>
      </c>
      <c r="H77" s="20">
        <v>2332535</v>
      </c>
      <c r="I77" s="20">
        <v>6186366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6186366</v>
      </c>
      <c r="W77" s="20">
        <v>8513085</v>
      </c>
      <c r="X77" s="20"/>
      <c r="Y77" s="19"/>
      <c r="Z77" s="22">
        <v>34052340</v>
      </c>
    </row>
    <row r="78" spans="1:26" ht="13.5" hidden="1">
      <c r="A78" s="37" t="s">
        <v>32</v>
      </c>
      <c r="B78" s="18"/>
      <c r="C78" s="18"/>
      <c r="D78" s="19">
        <v>112943868</v>
      </c>
      <c r="E78" s="20">
        <v>112943868</v>
      </c>
      <c r="F78" s="20">
        <v>7371423</v>
      </c>
      <c r="G78" s="20">
        <v>7591293</v>
      </c>
      <c r="H78" s="20">
        <v>7347805</v>
      </c>
      <c r="I78" s="20">
        <v>22310521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22310521</v>
      </c>
      <c r="W78" s="20">
        <v>28235967</v>
      </c>
      <c r="X78" s="20"/>
      <c r="Y78" s="19"/>
      <c r="Z78" s="22">
        <v>112943868</v>
      </c>
    </row>
    <row r="79" spans="1:26" ht="13.5" hidden="1">
      <c r="A79" s="38" t="s">
        <v>115</v>
      </c>
      <c r="B79" s="18"/>
      <c r="C79" s="18"/>
      <c r="D79" s="19">
        <v>71832648</v>
      </c>
      <c r="E79" s="20">
        <v>71832648</v>
      </c>
      <c r="F79" s="20">
        <v>4959036</v>
      </c>
      <c r="G79" s="20">
        <v>5312857</v>
      </c>
      <c r="H79" s="20">
        <v>5159521</v>
      </c>
      <c r="I79" s="20">
        <v>15431414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15431414</v>
      </c>
      <c r="W79" s="20">
        <v>17958162</v>
      </c>
      <c r="X79" s="20"/>
      <c r="Y79" s="19"/>
      <c r="Z79" s="22">
        <v>71832648</v>
      </c>
    </row>
    <row r="80" spans="1:26" ht="13.5" hidden="1">
      <c r="A80" s="38" t="s">
        <v>116</v>
      </c>
      <c r="B80" s="18"/>
      <c r="C80" s="18"/>
      <c r="D80" s="19">
        <v>26165544</v>
      </c>
      <c r="E80" s="20">
        <v>26165544</v>
      </c>
      <c r="F80" s="20">
        <v>1535583</v>
      </c>
      <c r="G80" s="20">
        <v>1429505</v>
      </c>
      <c r="H80" s="20">
        <v>1350787</v>
      </c>
      <c r="I80" s="20">
        <v>4315875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4315875</v>
      </c>
      <c r="W80" s="20">
        <v>6541386</v>
      </c>
      <c r="X80" s="20"/>
      <c r="Y80" s="19"/>
      <c r="Z80" s="22">
        <v>26165544</v>
      </c>
    </row>
    <row r="81" spans="1:26" ht="13.5" hidden="1">
      <c r="A81" s="38" t="s">
        <v>117</v>
      </c>
      <c r="B81" s="18"/>
      <c r="C81" s="18"/>
      <c r="D81" s="19">
        <v>6712536</v>
      </c>
      <c r="E81" s="20">
        <v>6712536</v>
      </c>
      <c r="F81" s="20">
        <v>362640</v>
      </c>
      <c r="G81" s="20">
        <v>379449</v>
      </c>
      <c r="H81" s="20">
        <v>376614</v>
      </c>
      <c r="I81" s="20">
        <v>1118703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1118703</v>
      </c>
      <c r="W81" s="20">
        <v>1678134</v>
      </c>
      <c r="X81" s="20"/>
      <c r="Y81" s="19"/>
      <c r="Z81" s="22">
        <v>6712536</v>
      </c>
    </row>
    <row r="82" spans="1:26" ht="13.5" hidden="1">
      <c r="A82" s="38" t="s">
        <v>118</v>
      </c>
      <c r="B82" s="18"/>
      <c r="C82" s="18"/>
      <c r="D82" s="19">
        <v>8233140</v>
      </c>
      <c r="E82" s="20">
        <v>8233140</v>
      </c>
      <c r="F82" s="20">
        <v>514164</v>
      </c>
      <c r="G82" s="20">
        <v>469482</v>
      </c>
      <c r="H82" s="20">
        <v>460883</v>
      </c>
      <c r="I82" s="20">
        <v>1444529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1444529</v>
      </c>
      <c r="W82" s="20">
        <v>2058285</v>
      </c>
      <c r="X82" s="20"/>
      <c r="Y82" s="19"/>
      <c r="Z82" s="22">
        <v>8233140</v>
      </c>
    </row>
    <row r="83" spans="1:26" ht="13.5" hidden="1">
      <c r="A83" s="38" t="s">
        <v>119</v>
      </c>
      <c r="B83" s="18"/>
      <c r="C83" s="18"/>
      <c r="D83" s="19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9"/>
      <c r="Z83" s="22"/>
    </row>
    <row r="84" spans="1:26" ht="13.5" hidden="1">
      <c r="A84" s="39" t="s">
        <v>120</v>
      </c>
      <c r="B84" s="27"/>
      <c r="C84" s="27"/>
      <c r="D84" s="28">
        <v>1243920</v>
      </c>
      <c r="E84" s="29">
        <v>1243920</v>
      </c>
      <c r="F84" s="29">
        <v>174138</v>
      </c>
      <c r="G84" s="29">
        <v>179709</v>
      </c>
      <c r="H84" s="29">
        <v>181673</v>
      </c>
      <c r="I84" s="29">
        <v>535520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535520</v>
      </c>
      <c r="W84" s="29">
        <v>310980</v>
      </c>
      <c r="X84" s="29"/>
      <c r="Y84" s="28"/>
      <c r="Z84" s="30">
        <v>1243920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0</v>
      </c>
      <c r="C5" s="18">
        <v>0</v>
      </c>
      <c r="D5" s="58">
        <v>2588000</v>
      </c>
      <c r="E5" s="59">
        <v>2588000</v>
      </c>
      <c r="F5" s="59">
        <v>0</v>
      </c>
      <c r="G5" s="59">
        <v>0</v>
      </c>
      <c r="H5" s="59">
        <v>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647000</v>
      </c>
      <c r="X5" s="59">
        <v>-647000</v>
      </c>
      <c r="Y5" s="60">
        <v>-100</v>
      </c>
      <c r="Z5" s="61">
        <v>2588000</v>
      </c>
    </row>
    <row r="6" spans="1:26" ht="13.5">
      <c r="A6" s="57" t="s">
        <v>32</v>
      </c>
      <c r="B6" s="18">
        <v>0</v>
      </c>
      <c r="C6" s="18">
        <v>0</v>
      </c>
      <c r="D6" s="58">
        <v>8996000</v>
      </c>
      <c r="E6" s="59">
        <v>8996000</v>
      </c>
      <c r="F6" s="59">
        <v>3863551</v>
      </c>
      <c r="G6" s="59">
        <v>783515</v>
      </c>
      <c r="H6" s="59">
        <v>0</v>
      </c>
      <c r="I6" s="59">
        <v>4647066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4647066</v>
      </c>
      <c r="W6" s="59">
        <v>2249000</v>
      </c>
      <c r="X6" s="59">
        <v>2398066</v>
      </c>
      <c r="Y6" s="60">
        <v>106.63</v>
      </c>
      <c r="Z6" s="61">
        <v>8996000</v>
      </c>
    </row>
    <row r="7" spans="1:26" ht="13.5">
      <c r="A7" s="57" t="s">
        <v>33</v>
      </c>
      <c r="B7" s="18">
        <v>0</v>
      </c>
      <c r="C7" s="18">
        <v>0</v>
      </c>
      <c r="D7" s="58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60">
        <v>0</v>
      </c>
      <c r="Z7" s="61">
        <v>0</v>
      </c>
    </row>
    <row r="8" spans="1:26" ht="13.5">
      <c r="A8" s="57" t="s">
        <v>34</v>
      </c>
      <c r="B8" s="18">
        <v>0</v>
      </c>
      <c r="C8" s="18">
        <v>0</v>
      </c>
      <c r="D8" s="58">
        <v>17899000</v>
      </c>
      <c r="E8" s="59">
        <v>17899000</v>
      </c>
      <c r="F8" s="59">
        <v>12051000</v>
      </c>
      <c r="G8" s="59">
        <v>890000</v>
      </c>
      <c r="H8" s="59">
        <v>0</v>
      </c>
      <c r="I8" s="59">
        <v>12941000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12941000</v>
      </c>
      <c r="W8" s="59">
        <v>4474750</v>
      </c>
      <c r="X8" s="59">
        <v>8466250</v>
      </c>
      <c r="Y8" s="60">
        <v>189.2</v>
      </c>
      <c r="Z8" s="61">
        <v>17899000</v>
      </c>
    </row>
    <row r="9" spans="1:26" ht="13.5">
      <c r="A9" s="57" t="s">
        <v>35</v>
      </c>
      <c r="B9" s="18">
        <v>0</v>
      </c>
      <c r="C9" s="18">
        <v>0</v>
      </c>
      <c r="D9" s="58">
        <v>2678000</v>
      </c>
      <c r="E9" s="59">
        <v>2678000</v>
      </c>
      <c r="F9" s="59">
        <v>289707</v>
      </c>
      <c r="G9" s="59">
        <v>314746</v>
      </c>
      <c r="H9" s="59">
        <v>0</v>
      </c>
      <c r="I9" s="59">
        <v>604453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604453</v>
      </c>
      <c r="W9" s="59">
        <v>669500</v>
      </c>
      <c r="X9" s="59">
        <v>-65047</v>
      </c>
      <c r="Y9" s="60">
        <v>-9.72</v>
      </c>
      <c r="Z9" s="61">
        <v>2678000</v>
      </c>
    </row>
    <row r="10" spans="1:26" ht="25.5">
      <c r="A10" s="62" t="s">
        <v>107</v>
      </c>
      <c r="B10" s="63">
        <f>SUM(B5:B9)</f>
        <v>0</v>
      </c>
      <c r="C10" s="63">
        <f>SUM(C5:C9)</f>
        <v>0</v>
      </c>
      <c r="D10" s="64">
        <f aca="true" t="shared" si="0" ref="D10:Z10">SUM(D5:D9)</f>
        <v>32161000</v>
      </c>
      <c r="E10" s="65">
        <f t="shared" si="0"/>
        <v>32161000</v>
      </c>
      <c r="F10" s="65">
        <f t="shared" si="0"/>
        <v>16204258</v>
      </c>
      <c r="G10" s="65">
        <f t="shared" si="0"/>
        <v>1988261</v>
      </c>
      <c r="H10" s="65">
        <f t="shared" si="0"/>
        <v>0</v>
      </c>
      <c r="I10" s="65">
        <f t="shared" si="0"/>
        <v>18192519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18192519</v>
      </c>
      <c r="W10" s="65">
        <f t="shared" si="0"/>
        <v>8040250</v>
      </c>
      <c r="X10" s="65">
        <f t="shared" si="0"/>
        <v>10152269</v>
      </c>
      <c r="Y10" s="66">
        <f>+IF(W10&lt;&gt;0,(X10/W10)*100,0)</f>
        <v>126.26807624141041</v>
      </c>
      <c r="Z10" s="67">
        <f t="shared" si="0"/>
        <v>32161000</v>
      </c>
    </row>
    <row r="11" spans="1:26" ht="13.5">
      <c r="A11" s="57" t="s">
        <v>36</v>
      </c>
      <c r="B11" s="18">
        <v>0</v>
      </c>
      <c r="C11" s="18">
        <v>0</v>
      </c>
      <c r="D11" s="58">
        <v>15749000</v>
      </c>
      <c r="E11" s="59">
        <v>15749000</v>
      </c>
      <c r="F11" s="59">
        <v>2222535</v>
      </c>
      <c r="G11" s="59">
        <v>1098956</v>
      </c>
      <c r="H11" s="59">
        <v>0</v>
      </c>
      <c r="I11" s="59">
        <v>3321491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3321491</v>
      </c>
      <c r="W11" s="59">
        <v>3937250</v>
      </c>
      <c r="X11" s="59">
        <v>-615759</v>
      </c>
      <c r="Y11" s="60">
        <v>-15.64</v>
      </c>
      <c r="Z11" s="61">
        <v>15749000</v>
      </c>
    </row>
    <row r="12" spans="1:26" ht="13.5">
      <c r="A12" s="57" t="s">
        <v>37</v>
      </c>
      <c r="B12" s="18">
        <v>0</v>
      </c>
      <c r="C12" s="18">
        <v>0</v>
      </c>
      <c r="D12" s="58">
        <v>1841337</v>
      </c>
      <c r="E12" s="59">
        <v>1841337</v>
      </c>
      <c r="F12" s="59">
        <v>267321</v>
      </c>
      <c r="G12" s="59">
        <v>133661</v>
      </c>
      <c r="H12" s="59">
        <v>0</v>
      </c>
      <c r="I12" s="59">
        <v>400982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400982</v>
      </c>
      <c r="W12" s="59">
        <v>460334</v>
      </c>
      <c r="X12" s="59">
        <v>-59352</v>
      </c>
      <c r="Y12" s="60">
        <v>-12.89</v>
      </c>
      <c r="Z12" s="61">
        <v>1841337</v>
      </c>
    </row>
    <row r="13" spans="1:26" ht="13.5">
      <c r="A13" s="57" t="s">
        <v>108</v>
      </c>
      <c r="B13" s="18">
        <v>0</v>
      </c>
      <c r="C13" s="18">
        <v>0</v>
      </c>
      <c r="D13" s="58">
        <v>2709000</v>
      </c>
      <c r="E13" s="59">
        <v>2709000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677250</v>
      </c>
      <c r="X13" s="59">
        <v>-677250</v>
      </c>
      <c r="Y13" s="60">
        <v>-100</v>
      </c>
      <c r="Z13" s="61">
        <v>2709000</v>
      </c>
    </row>
    <row r="14" spans="1:26" ht="13.5">
      <c r="A14" s="57" t="s">
        <v>38</v>
      </c>
      <c r="B14" s="18">
        <v>0</v>
      </c>
      <c r="C14" s="18">
        <v>0</v>
      </c>
      <c r="D14" s="58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60">
        <v>0</v>
      </c>
      <c r="Z14" s="61">
        <v>0</v>
      </c>
    </row>
    <row r="15" spans="1:26" ht="13.5">
      <c r="A15" s="57" t="s">
        <v>39</v>
      </c>
      <c r="B15" s="18">
        <v>0</v>
      </c>
      <c r="C15" s="18">
        <v>0</v>
      </c>
      <c r="D15" s="58">
        <v>6480000</v>
      </c>
      <c r="E15" s="59">
        <v>6480000</v>
      </c>
      <c r="F15" s="59">
        <v>33203</v>
      </c>
      <c r="G15" s="59">
        <v>650318</v>
      </c>
      <c r="H15" s="59">
        <v>0</v>
      </c>
      <c r="I15" s="59">
        <v>683521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683521</v>
      </c>
      <c r="W15" s="59">
        <v>1620000</v>
      </c>
      <c r="X15" s="59">
        <v>-936479</v>
      </c>
      <c r="Y15" s="60">
        <v>-57.81</v>
      </c>
      <c r="Z15" s="61">
        <v>6480000</v>
      </c>
    </row>
    <row r="16" spans="1:26" ht="13.5">
      <c r="A16" s="68" t="s">
        <v>40</v>
      </c>
      <c r="B16" s="18">
        <v>0</v>
      </c>
      <c r="C16" s="18">
        <v>0</v>
      </c>
      <c r="D16" s="58">
        <v>0</v>
      </c>
      <c r="E16" s="59">
        <v>0</v>
      </c>
      <c r="F16" s="59">
        <v>333740</v>
      </c>
      <c r="G16" s="59">
        <v>275382</v>
      </c>
      <c r="H16" s="59">
        <v>0</v>
      </c>
      <c r="I16" s="59">
        <v>609122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609122</v>
      </c>
      <c r="W16" s="59">
        <v>0</v>
      </c>
      <c r="X16" s="59">
        <v>609122</v>
      </c>
      <c r="Y16" s="60">
        <v>0</v>
      </c>
      <c r="Z16" s="61">
        <v>0</v>
      </c>
    </row>
    <row r="17" spans="1:26" ht="13.5">
      <c r="A17" s="57" t="s">
        <v>41</v>
      </c>
      <c r="B17" s="18">
        <v>0</v>
      </c>
      <c r="C17" s="18">
        <v>0</v>
      </c>
      <c r="D17" s="58">
        <v>9410663</v>
      </c>
      <c r="E17" s="59">
        <v>9410663</v>
      </c>
      <c r="F17" s="59">
        <v>297357</v>
      </c>
      <c r="G17" s="59">
        <v>295467</v>
      </c>
      <c r="H17" s="59">
        <v>0</v>
      </c>
      <c r="I17" s="59">
        <v>592824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592824</v>
      </c>
      <c r="W17" s="59">
        <v>2352666</v>
      </c>
      <c r="X17" s="59">
        <v>-1759842</v>
      </c>
      <c r="Y17" s="60">
        <v>-74.8</v>
      </c>
      <c r="Z17" s="61">
        <v>9410663</v>
      </c>
    </row>
    <row r="18" spans="1:26" ht="13.5">
      <c r="A18" s="69" t="s">
        <v>42</v>
      </c>
      <c r="B18" s="70">
        <f>SUM(B11:B17)</f>
        <v>0</v>
      </c>
      <c r="C18" s="70">
        <f>SUM(C11:C17)</f>
        <v>0</v>
      </c>
      <c r="D18" s="71">
        <f aca="true" t="shared" si="1" ref="D18:Z18">SUM(D11:D17)</f>
        <v>36190000</v>
      </c>
      <c r="E18" s="72">
        <f t="shared" si="1"/>
        <v>36190000</v>
      </c>
      <c r="F18" s="72">
        <f t="shared" si="1"/>
        <v>3154156</v>
      </c>
      <c r="G18" s="72">
        <f t="shared" si="1"/>
        <v>2453784</v>
      </c>
      <c r="H18" s="72">
        <f t="shared" si="1"/>
        <v>0</v>
      </c>
      <c r="I18" s="72">
        <f t="shared" si="1"/>
        <v>5607940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5607940</v>
      </c>
      <c r="W18" s="72">
        <f t="shared" si="1"/>
        <v>9047500</v>
      </c>
      <c r="X18" s="72">
        <f t="shared" si="1"/>
        <v>-3439560</v>
      </c>
      <c r="Y18" s="66">
        <f>+IF(W18&lt;&gt;0,(X18/W18)*100,0)</f>
        <v>-38.016689693285436</v>
      </c>
      <c r="Z18" s="73">
        <f t="shared" si="1"/>
        <v>36190000</v>
      </c>
    </row>
    <row r="19" spans="1:26" ht="13.5">
      <c r="A19" s="69" t="s">
        <v>43</v>
      </c>
      <c r="B19" s="74">
        <f>+B10-B18</f>
        <v>0</v>
      </c>
      <c r="C19" s="74">
        <f>+C10-C18</f>
        <v>0</v>
      </c>
      <c r="D19" s="75">
        <f aca="true" t="shared" si="2" ref="D19:Z19">+D10-D18</f>
        <v>-4029000</v>
      </c>
      <c r="E19" s="76">
        <f t="shared" si="2"/>
        <v>-4029000</v>
      </c>
      <c r="F19" s="76">
        <f t="shared" si="2"/>
        <v>13050102</v>
      </c>
      <c r="G19" s="76">
        <f t="shared" si="2"/>
        <v>-465523</v>
      </c>
      <c r="H19" s="76">
        <f t="shared" si="2"/>
        <v>0</v>
      </c>
      <c r="I19" s="76">
        <f t="shared" si="2"/>
        <v>12584579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12584579</v>
      </c>
      <c r="W19" s="76">
        <f>IF(E10=E18,0,W10-W18)</f>
        <v>-1007250</v>
      </c>
      <c r="X19" s="76">
        <f t="shared" si="2"/>
        <v>13591829</v>
      </c>
      <c r="Y19" s="77">
        <f>+IF(W19&lt;&gt;0,(X19/W19)*100,0)</f>
        <v>-1349.399751799454</v>
      </c>
      <c r="Z19" s="78">
        <f t="shared" si="2"/>
        <v>-4029000</v>
      </c>
    </row>
    <row r="20" spans="1:26" ht="13.5">
      <c r="A20" s="57" t="s">
        <v>44</v>
      </c>
      <c r="B20" s="18">
        <v>0</v>
      </c>
      <c r="C20" s="18">
        <v>0</v>
      </c>
      <c r="D20" s="58">
        <v>12095000</v>
      </c>
      <c r="E20" s="59">
        <v>12095000</v>
      </c>
      <c r="F20" s="59">
        <v>101305</v>
      </c>
      <c r="G20" s="59">
        <v>400000</v>
      </c>
      <c r="H20" s="59">
        <v>0</v>
      </c>
      <c r="I20" s="59">
        <v>501305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501305</v>
      </c>
      <c r="W20" s="59">
        <v>3023750</v>
      </c>
      <c r="X20" s="59">
        <v>-2522445</v>
      </c>
      <c r="Y20" s="60">
        <v>-83.42</v>
      </c>
      <c r="Z20" s="61">
        <v>12095000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0</v>
      </c>
      <c r="C22" s="85">
        <f>SUM(C19:C21)</f>
        <v>0</v>
      </c>
      <c r="D22" s="86">
        <f aca="true" t="shared" si="3" ref="D22:Z22">SUM(D19:D21)</f>
        <v>8066000</v>
      </c>
      <c r="E22" s="87">
        <f t="shared" si="3"/>
        <v>8066000</v>
      </c>
      <c r="F22" s="87">
        <f t="shared" si="3"/>
        <v>13151407</v>
      </c>
      <c r="G22" s="87">
        <f t="shared" si="3"/>
        <v>-65523</v>
      </c>
      <c r="H22" s="87">
        <f t="shared" si="3"/>
        <v>0</v>
      </c>
      <c r="I22" s="87">
        <f t="shared" si="3"/>
        <v>13085884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13085884</v>
      </c>
      <c r="W22" s="87">
        <f t="shared" si="3"/>
        <v>2016500</v>
      </c>
      <c r="X22" s="87">
        <f t="shared" si="3"/>
        <v>11069384</v>
      </c>
      <c r="Y22" s="88">
        <f>+IF(W22&lt;&gt;0,(X22/W22)*100,0)</f>
        <v>548.9404413587899</v>
      </c>
      <c r="Z22" s="89">
        <f t="shared" si="3"/>
        <v>8066000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0</v>
      </c>
      <c r="C24" s="74">
        <f>SUM(C22:C23)</f>
        <v>0</v>
      </c>
      <c r="D24" s="75">
        <f aca="true" t="shared" si="4" ref="D24:Z24">SUM(D22:D23)</f>
        <v>8066000</v>
      </c>
      <c r="E24" s="76">
        <f t="shared" si="4"/>
        <v>8066000</v>
      </c>
      <c r="F24" s="76">
        <f t="shared" si="4"/>
        <v>13151407</v>
      </c>
      <c r="G24" s="76">
        <f t="shared" si="4"/>
        <v>-65523</v>
      </c>
      <c r="H24" s="76">
        <f t="shared" si="4"/>
        <v>0</v>
      </c>
      <c r="I24" s="76">
        <f t="shared" si="4"/>
        <v>13085884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13085884</v>
      </c>
      <c r="W24" s="76">
        <f t="shared" si="4"/>
        <v>2016500</v>
      </c>
      <c r="X24" s="76">
        <f t="shared" si="4"/>
        <v>11069384</v>
      </c>
      <c r="Y24" s="77">
        <f>+IF(W24&lt;&gt;0,(X24/W24)*100,0)</f>
        <v>548.9404413587899</v>
      </c>
      <c r="Z24" s="78">
        <f t="shared" si="4"/>
        <v>8066000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0</v>
      </c>
      <c r="C27" s="21">
        <v>0</v>
      </c>
      <c r="D27" s="98">
        <v>11095000</v>
      </c>
      <c r="E27" s="99">
        <v>11095000</v>
      </c>
      <c r="F27" s="99">
        <v>247191</v>
      </c>
      <c r="G27" s="99">
        <v>0</v>
      </c>
      <c r="H27" s="99">
        <v>211968</v>
      </c>
      <c r="I27" s="99">
        <v>459159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459159</v>
      </c>
      <c r="W27" s="99">
        <v>2773750</v>
      </c>
      <c r="X27" s="99">
        <v>-2314591</v>
      </c>
      <c r="Y27" s="100">
        <v>-83.45</v>
      </c>
      <c r="Z27" s="101">
        <v>11095000</v>
      </c>
    </row>
    <row r="28" spans="1:26" ht="13.5">
      <c r="A28" s="102" t="s">
        <v>44</v>
      </c>
      <c r="B28" s="18">
        <v>0</v>
      </c>
      <c r="C28" s="18">
        <v>0</v>
      </c>
      <c r="D28" s="58">
        <v>11095000</v>
      </c>
      <c r="E28" s="59">
        <v>11095000</v>
      </c>
      <c r="F28" s="59">
        <v>247191</v>
      </c>
      <c r="G28" s="59">
        <v>0</v>
      </c>
      <c r="H28" s="59">
        <v>211968</v>
      </c>
      <c r="I28" s="59">
        <v>459159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459159</v>
      </c>
      <c r="W28" s="59">
        <v>2773750</v>
      </c>
      <c r="X28" s="59">
        <v>-2314591</v>
      </c>
      <c r="Y28" s="60">
        <v>-83.45</v>
      </c>
      <c r="Z28" s="61">
        <v>11095000</v>
      </c>
    </row>
    <row r="29" spans="1:26" ht="13.5">
      <c r="A29" s="57" t="s">
        <v>112</v>
      </c>
      <c r="B29" s="18">
        <v>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60">
        <v>0</v>
      </c>
      <c r="Z30" s="61">
        <v>0</v>
      </c>
    </row>
    <row r="31" spans="1:26" ht="13.5">
      <c r="A31" s="57" t="s">
        <v>49</v>
      </c>
      <c r="B31" s="18">
        <v>0</v>
      </c>
      <c r="C31" s="18">
        <v>0</v>
      </c>
      <c r="D31" s="58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60">
        <v>0</v>
      </c>
      <c r="Z31" s="61">
        <v>0</v>
      </c>
    </row>
    <row r="32" spans="1:26" ht="13.5">
      <c r="A32" s="69" t="s">
        <v>50</v>
      </c>
      <c r="B32" s="21">
        <f>SUM(B28:B31)</f>
        <v>0</v>
      </c>
      <c r="C32" s="21">
        <f>SUM(C28:C31)</f>
        <v>0</v>
      </c>
      <c r="D32" s="98">
        <f aca="true" t="shared" si="5" ref="D32:Z32">SUM(D28:D31)</f>
        <v>11095000</v>
      </c>
      <c r="E32" s="99">
        <f t="shared" si="5"/>
        <v>11095000</v>
      </c>
      <c r="F32" s="99">
        <f t="shared" si="5"/>
        <v>247191</v>
      </c>
      <c r="G32" s="99">
        <f t="shared" si="5"/>
        <v>0</v>
      </c>
      <c r="H32" s="99">
        <f t="shared" si="5"/>
        <v>211968</v>
      </c>
      <c r="I32" s="99">
        <f t="shared" si="5"/>
        <v>459159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459159</v>
      </c>
      <c r="W32" s="99">
        <f t="shared" si="5"/>
        <v>2773750</v>
      </c>
      <c r="X32" s="99">
        <f t="shared" si="5"/>
        <v>-2314591</v>
      </c>
      <c r="Y32" s="100">
        <f>+IF(W32&lt;&gt;0,(X32/W32)*100,0)</f>
        <v>-83.44627309598918</v>
      </c>
      <c r="Z32" s="101">
        <f t="shared" si="5"/>
        <v>11095000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0</v>
      </c>
      <c r="C35" s="18">
        <v>0</v>
      </c>
      <c r="D35" s="58">
        <v>11977000</v>
      </c>
      <c r="E35" s="59">
        <v>11977000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2994250</v>
      </c>
      <c r="X35" s="59">
        <v>-2994250</v>
      </c>
      <c r="Y35" s="60">
        <v>-100</v>
      </c>
      <c r="Z35" s="61">
        <v>11977000</v>
      </c>
    </row>
    <row r="36" spans="1:26" ht="13.5">
      <c r="A36" s="57" t="s">
        <v>53</v>
      </c>
      <c r="B36" s="18">
        <v>0</v>
      </c>
      <c r="C36" s="18">
        <v>0</v>
      </c>
      <c r="D36" s="58">
        <v>388690000</v>
      </c>
      <c r="E36" s="59">
        <v>388690000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97172500</v>
      </c>
      <c r="X36" s="59">
        <v>-97172500</v>
      </c>
      <c r="Y36" s="60">
        <v>-100</v>
      </c>
      <c r="Z36" s="61">
        <v>388690000</v>
      </c>
    </row>
    <row r="37" spans="1:26" ht="13.5">
      <c r="A37" s="57" t="s">
        <v>54</v>
      </c>
      <c r="B37" s="18">
        <v>0</v>
      </c>
      <c r="C37" s="18">
        <v>0</v>
      </c>
      <c r="D37" s="58">
        <v>33865000</v>
      </c>
      <c r="E37" s="59">
        <v>33865000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8466250</v>
      </c>
      <c r="X37" s="59">
        <v>-8466250</v>
      </c>
      <c r="Y37" s="60">
        <v>-100</v>
      </c>
      <c r="Z37" s="61">
        <v>33865000</v>
      </c>
    </row>
    <row r="38" spans="1:26" ht="13.5">
      <c r="A38" s="57" t="s">
        <v>55</v>
      </c>
      <c r="B38" s="18">
        <v>0</v>
      </c>
      <c r="C38" s="18">
        <v>0</v>
      </c>
      <c r="D38" s="58">
        <v>1427000</v>
      </c>
      <c r="E38" s="59">
        <v>1427000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356750</v>
      </c>
      <c r="X38" s="59">
        <v>-356750</v>
      </c>
      <c r="Y38" s="60">
        <v>-100</v>
      </c>
      <c r="Z38" s="61">
        <v>1427000</v>
      </c>
    </row>
    <row r="39" spans="1:26" ht="13.5">
      <c r="A39" s="57" t="s">
        <v>56</v>
      </c>
      <c r="B39" s="18">
        <v>0</v>
      </c>
      <c r="C39" s="18">
        <v>0</v>
      </c>
      <c r="D39" s="58">
        <v>365375000</v>
      </c>
      <c r="E39" s="59">
        <v>365375000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91343750</v>
      </c>
      <c r="X39" s="59">
        <v>-91343750</v>
      </c>
      <c r="Y39" s="60">
        <v>-100</v>
      </c>
      <c r="Z39" s="61">
        <v>365375000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0</v>
      </c>
      <c r="C42" s="18">
        <v>0</v>
      </c>
      <c r="D42" s="58">
        <v>32250004</v>
      </c>
      <c r="E42" s="59">
        <v>32250004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11730684</v>
      </c>
      <c r="X42" s="59">
        <v>-11730684</v>
      </c>
      <c r="Y42" s="60">
        <v>-100</v>
      </c>
      <c r="Z42" s="61">
        <v>32250004</v>
      </c>
    </row>
    <row r="43" spans="1:26" ht="13.5">
      <c r="A43" s="57" t="s">
        <v>59</v>
      </c>
      <c r="B43" s="18">
        <v>0</v>
      </c>
      <c r="C43" s="18">
        <v>0</v>
      </c>
      <c r="D43" s="58">
        <v>-11095000</v>
      </c>
      <c r="E43" s="59">
        <v>-11095000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-3000000</v>
      </c>
      <c r="X43" s="59">
        <v>3000000</v>
      </c>
      <c r="Y43" s="60">
        <v>-100</v>
      </c>
      <c r="Z43" s="61">
        <v>-11095000</v>
      </c>
    </row>
    <row r="44" spans="1:26" ht="13.5">
      <c r="A44" s="57" t="s">
        <v>60</v>
      </c>
      <c r="B44" s="18">
        <v>0</v>
      </c>
      <c r="C44" s="18">
        <v>0</v>
      </c>
      <c r="D44" s="58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60">
        <v>0</v>
      </c>
      <c r="Z44" s="61">
        <v>0</v>
      </c>
    </row>
    <row r="45" spans="1:26" ht="13.5">
      <c r="A45" s="69" t="s">
        <v>61</v>
      </c>
      <c r="B45" s="21">
        <v>0</v>
      </c>
      <c r="C45" s="21">
        <v>0</v>
      </c>
      <c r="D45" s="98">
        <v>25408004</v>
      </c>
      <c r="E45" s="99">
        <v>25408004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12983684</v>
      </c>
      <c r="X45" s="99">
        <v>-12983684</v>
      </c>
      <c r="Y45" s="100">
        <v>-100</v>
      </c>
      <c r="Z45" s="101">
        <v>25408004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955273</v>
      </c>
      <c r="C49" s="51">
        <v>0</v>
      </c>
      <c r="D49" s="128">
        <v>2826154</v>
      </c>
      <c r="E49" s="53">
        <v>787279</v>
      </c>
      <c r="F49" s="53">
        <v>0</v>
      </c>
      <c r="G49" s="53">
        <v>0</v>
      </c>
      <c r="H49" s="53">
        <v>0</v>
      </c>
      <c r="I49" s="53">
        <v>28238516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3">
        <v>0</v>
      </c>
      <c r="Z49" s="129">
        <v>32807222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186437</v>
      </c>
      <c r="C51" s="51">
        <v>0</v>
      </c>
      <c r="D51" s="128">
        <v>264472</v>
      </c>
      <c r="E51" s="53">
        <v>529007</v>
      </c>
      <c r="F51" s="53">
        <v>0</v>
      </c>
      <c r="G51" s="53">
        <v>0</v>
      </c>
      <c r="H51" s="53">
        <v>0</v>
      </c>
      <c r="I51" s="53">
        <v>214189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149681</v>
      </c>
      <c r="W51" s="53">
        <v>3325428</v>
      </c>
      <c r="X51" s="53">
        <v>3599182</v>
      </c>
      <c r="Y51" s="53">
        <v>0</v>
      </c>
      <c r="Z51" s="129">
        <v>8268396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86.99918837157826</v>
      </c>
      <c r="E58" s="7">
        <f t="shared" si="6"/>
        <v>86.99918837157826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106.10197004353279</v>
      </c>
      <c r="X58" s="7">
        <f t="shared" si="6"/>
        <v>0</v>
      </c>
      <c r="Y58" s="7">
        <f t="shared" si="6"/>
        <v>0</v>
      </c>
      <c r="Z58" s="8">
        <f t="shared" si="6"/>
        <v>86.99918837157826</v>
      </c>
    </row>
    <row r="59" spans="1:26" ht="13.5">
      <c r="A59" s="36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200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7" t="s">
        <v>32</v>
      </c>
      <c r="B60" s="12">
        <f t="shared" si="7"/>
        <v>0</v>
      </c>
      <c r="C60" s="12">
        <f t="shared" si="7"/>
        <v>0</v>
      </c>
      <c r="D60" s="3">
        <f t="shared" si="7"/>
        <v>102.30102267674522</v>
      </c>
      <c r="E60" s="13">
        <f t="shared" si="7"/>
        <v>102.30102267674522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102.3121387283237</v>
      </c>
      <c r="X60" s="13">
        <f t="shared" si="7"/>
        <v>0</v>
      </c>
      <c r="Y60" s="13">
        <f t="shared" si="7"/>
        <v>0</v>
      </c>
      <c r="Z60" s="14">
        <f t="shared" si="7"/>
        <v>102.30102267674522</v>
      </c>
    </row>
    <row r="61" spans="1:26" ht="13.5">
      <c r="A61" s="38" t="s">
        <v>115</v>
      </c>
      <c r="B61" s="12">
        <f t="shared" si="7"/>
        <v>0</v>
      </c>
      <c r="C61" s="12">
        <f t="shared" si="7"/>
        <v>0</v>
      </c>
      <c r="D61" s="3">
        <f t="shared" si="7"/>
        <v>100.17871649065799</v>
      </c>
      <c r="E61" s="13">
        <f t="shared" si="7"/>
        <v>100.17871649065799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100.21121039805037</v>
      </c>
      <c r="X61" s="13">
        <f t="shared" si="7"/>
        <v>0</v>
      </c>
      <c r="Y61" s="13">
        <f t="shared" si="7"/>
        <v>0</v>
      </c>
      <c r="Z61" s="14">
        <f t="shared" si="7"/>
        <v>100.17871649065799</v>
      </c>
    </row>
    <row r="62" spans="1:26" ht="13.5">
      <c r="A62" s="38" t="s">
        <v>116</v>
      </c>
      <c r="B62" s="12">
        <f t="shared" si="7"/>
        <v>0</v>
      </c>
      <c r="C62" s="12">
        <f t="shared" si="7"/>
        <v>0</v>
      </c>
      <c r="D62" s="3">
        <f t="shared" si="7"/>
        <v>100.06064281382656</v>
      </c>
      <c r="E62" s="13">
        <f t="shared" si="7"/>
        <v>100.06064281382656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100.06064281382656</v>
      </c>
      <c r="X62" s="13">
        <f t="shared" si="7"/>
        <v>0</v>
      </c>
      <c r="Y62" s="13">
        <f t="shared" si="7"/>
        <v>0</v>
      </c>
      <c r="Z62" s="14">
        <f t="shared" si="7"/>
        <v>100.06064281382656</v>
      </c>
    </row>
    <row r="63" spans="1:26" ht="13.5">
      <c r="A63" s="38" t="s">
        <v>117</v>
      </c>
      <c r="B63" s="12">
        <f t="shared" si="7"/>
        <v>0</v>
      </c>
      <c r="C63" s="12">
        <f t="shared" si="7"/>
        <v>0</v>
      </c>
      <c r="D63" s="3">
        <f t="shared" si="7"/>
        <v>100.4757373929591</v>
      </c>
      <c r="E63" s="13">
        <f t="shared" si="7"/>
        <v>100.4757373929591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100.4757373929591</v>
      </c>
      <c r="X63" s="13">
        <f t="shared" si="7"/>
        <v>0</v>
      </c>
      <c r="Y63" s="13">
        <f t="shared" si="7"/>
        <v>0</v>
      </c>
      <c r="Z63" s="14">
        <f t="shared" si="7"/>
        <v>100.4757373929591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99.77441185949083</v>
      </c>
      <c r="E64" s="13">
        <f t="shared" si="7"/>
        <v>99.77441185949083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99.77441185949083</v>
      </c>
      <c r="X64" s="13">
        <f t="shared" si="7"/>
        <v>0</v>
      </c>
      <c r="Y64" s="13">
        <f t="shared" si="7"/>
        <v>0</v>
      </c>
      <c r="Z64" s="14">
        <f t="shared" si="7"/>
        <v>99.77441185949083</v>
      </c>
    </row>
    <row r="65" spans="1:26" ht="13.5">
      <c r="A65" s="38" t="s">
        <v>119</v>
      </c>
      <c r="B65" s="12">
        <f t="shared" si="7"/>
        <v>0</v>
      </c>
      <c r="C65" s="12">
        <f t="shared" si="7"/>
        <v>0</v>
      </c>
      <c r="D65" s="3">
        <f t="shared" si="7"/>
        <v>1200</v>
      </c>
      <c r="E65" s="13">
        <f t="shared" si="7"/>
        <v>1200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1200</v>
      </c>
      <c r="X65" s="13">
        <f t="shared" si="7"/>
        <v>0</v>
      </c>
      <c r="Y65" s="13">
        <f t="shared" si="7"/>
        <v>0</v>
      </c>
      <c r="Z65" s="14">
        <f t="shared" si="7"/>
        <v>1200</v>
      </c>
    </row>
    <row r="66" spans="1:26" ht="13.5">
      <c r="A66" s="39" t="s">
        <v>120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/>
      <c r="C67" s="23"/>
      <c r="D67" s="24">
        <v>13553000</v>
      </c>
      <c r="E67" s="25">
        <v>13553000</v>
      </c>
      <c r="F67" s="25">
        <v>4052196</v>
      </c>
      <c r="G67" s="25">
        <v>976564</v>
      </c>
      <c r="H67" s="25"/>
      <c r="I67" s="25">
        <v>5028760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5028760</v>
      </c>
      <c r="W67" s="25">
        <v>3388250</v>
      </c>
      <c r="X67" s="25"/>
      <c r="Y67" s="24"/>
      <c r="Z67" s="26">
        <v>13553000</v>
      </c>
    </row>
    <row r="68" spans="1:26" ht="13.5" hidden="1">
      <c r="A68" s="36" t="s">
        <v>31</v>
      </c>
      <c r="B68" s="18"/>
      <c r="C68" s="18"/>
      <c r="D68" s="19">
        <v>2588000</v>
      </c>
      <c r="E68" s="20">
        <v>2588000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>
        <v>647000</v>
      </c>
      <c r="X68" s="20"/>
      <c r="Y68" s="19"/>
      <c r="Z68" s="22">
        <v>2588000</v>
      </c>
    </row>
    <row r="69" spans="1:26" ht="13.5" hidden="1">
      <c r="A69" s="37" t="s">
        <v>32</v>
      </c>
      <c r="B69" s="18"/>
      <c r="C69" s="18"/>
      <c r="D69" s="19">
        <v>8996000</v>
      </c>
      <c r="E69" s="20">
        <v>8996000</v>
      </c>
      <c r="F69" s="20">
        <v>3863551</v>
      </c>
      <c r="G69" s="20">
        <v>783515</v>
      </c>
      <c r="H69" s="20"/>
      <c r="I69" s="20">
        <v>4647066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4647066</v>
      </c>
      <c r="W69" s="20">
        <v>2249000</v>
      </c>
      <c r="X69" s="20"/>
      <c r="Y69" s="19"/>
      <c r="Z69" s="22">
        <v>8996000</v>
      </c>
    </row>
    <row r="70" spans="1:26" ht="13.5" hidden="1">
      <c r="A70" s="38" t="s">
        <v>115</v>
      </c>
      <c r="B70" s="18"/>
      <c r="C70" s="18"/>
      <c r="D70" s="19">
        <v>3077500</v>
      </c>
      <c r="E70" s="20">
        <v>3077500</v>
      </c>
      <c r="F70" s="20">
        <v>351137</v>
      </c>
      <c r="G70" s="20">
        <v>299515</v>
      </c>
      <c r="H70" s="20"/>
      <c r="I70" s="20">
        <v>650652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650652</v>
      </c>
      <c r="W70" s="20">
        <v>769375</v>
      </c>
      <c r="X70" s="20"/>
      <c r="Y70" s="19"/>
      <c r="Z70" s="22">
        <v>3077500</v>
      </c>
    </row>
    <row r="71" spans="1:26" ht="13.5" hidden="1">
      <c r="A71" s="38" t="s">
        <v>116</v>
      </c>
      <c r="B71" s="18"/>
      <c r="C71" s="18"/>
      <c r="D71" s="19">
        <v>3298000</v>
      </c>
      <c r="E71" s="20">
        <v>3298000</v>
      </c>
      <c r="F71" s="20">
        <v>269302</v>
      </c>
      <c r="G71" s="20">
        <v>246612</v>
      </c>
      <c r="H71" s="20"/>
      <c r="I71" s="20">
        <v>515914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515914</v>
      </c>
      <c r="W71" s="20">
        <v>824500</v>
      </c>
      <c r="X71" s="20"/>
      <c r="Y71" s="19"/>
      <c r="Z71" s="22">
        <v>3298000</v>
      </c>
    </row>
    <row r="72" spans="1:26" ht="13.5" hidden="1">
      <c r="A72" s="38" t="s">
        <v>117</v>
      </c>
      <c r="B72" s="18"/>
      <c r="C72" s="18"/>
      <c r="D72" s="19">
        <v>1051000</v>
      </c>
      <c r="E72" s="20">
        <v>1051000</v>
      </c>
      <c r="F72" s="20">
        <v>100888</v>
      </c>
      <c r="G72" s="20">
        <v>102528</v>
      </c>
      <c r="H72" s="20"/>
      <c r="I72" s="20">
        <v>203416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203416</v>
      </c>
      <c r="W72" s="20">
        <v>262750</v>
      </c>
      <c r="X72" s="20"/>
      <c r="Y72" s="19"/>
      <c r="Z72" s="22">
        <v>1051000</v>
      </c>
    </row>
    <row r="73" spans="1:26" ht="13.5" hidden="1">
      <c r="A73" s="38" t="s">
        <v>118</v>
      </c>
      <c r="B73" s="18"/>
      <c r="C73" s="18"/>
      <c r="D73" s="19">
        <v>1551500</v>
      </c>
      <c r="E73" s="20">
        <v>1551500</v>
      </c>
      <c r="F73" s="20">
        <v>128530</v>
      </c>
      <c r="G73" s="20">
        <v>128537</v>
      </c>
      <c r="H73" s="20"/>
      <c r="I73" s="20">
        <v>257067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257067</v>
      </c>
      <c r="W73" s="20">
        <v>387875</v>
      </c>
      <c r="X73" s="20"/>
      <c r="Y73" s="19"/>
      <c r="Z73" s="22">
        <v>1551500</v>
      </c>
    </row>
    <row r="74" spans="1:26" ht="13.5" hidden="1">
      <c r="A74" s="38" t="s">
        <v>119</v>
      </c>
      <c r="B74" s="18"/>
      <c r="C74" s="18"/>
      <c r="D74" s="19">
        <v>18000</v>
      </c>
      <c r="E74" s="20">
        <v>18000</v>
      </c>
      <c r="F74" s="20">
        <v>3013694</v>
      </c>
      <c r="G74" s="20">
        <v>6323</v>
      </c>
      <c r="H74" s="20"/>
      <c r="I74" s="20">
        <v>3020017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3020017</v>
      </c>
      <c r="W74" s="20">
        <v>4500</v>
      </c>
      <c r="X74" s="20"/>
      <c r="Y74" s="19"/>
      <c r="Z74" s="22">
        <v>18000</v>
      </c>
    </row>
    <row r="75" spans="1:26" ht="13.5" hidden="1">
      <c r="A75" s="39" t="s">
        <v>120</v>
      </c>
      <c r="B75" s="27"/>
      <c r="C75" s="27"/>
      <c r="D75" s="28">
        <v>1969000</v>
      </c>
      <c r="E75" s="29">
        <v>1969000</v>
      </c>
      <c r="F75" s="29">
        <v>188645</v>
      </c>
      <c r="G75" s="29">
        <v>193049</v>
      </c>
      <c r="H75" s="29"/>
      <c r="I75" s="29">
        <v>381694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381694</v>
      </c>
      <c r="W75" s="29">
        <v>492250</v>
      </c>
      <c r="X75" s="29"/>
      <c r="Y75" s="28"/>
      <c r="Z75" s="30">
        <v>1969000</v>
      </c>
    </row>
    <row r="76" spans="1:26" ht="13.5" hidden="1">
      <c r="A76" s="41" t="s">
        <v>122</v>
      </c>
      <c r="B76" s="31"/>
      <c r="C76" s="31"/>
      <c r="D76" s="32">
        <v>11791000</v>
      </c>
      <c r="E76" s="33">
        <v>11791000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>
        <v>3595000</v>
      </c>
      <c r="X76" s="33"/>
      <c r="Y76" s="32"/>
      <c r="Z76" s="34">
        <v>11791000</v>
      </c>
    </row>
    <row r="77" spans="1:26" ht="13.5" hidden="1">
      <c r="A77" s="36" t="s">
        <v>31</v>
      </c>
      <c r="B77" s="18"/>
      <c r="C77" s="18"/>
      <c r="D77" s="19">
        <v>2588000</v>
      </c>
      <c r="E77" s="20">
        <v>2588000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>
        <v>1294000</v>
      </c>
      <c r="X77" s="20"/>
      <c r="Y77" s="19"/>
      <c r="Z77" s="22">
        <v>2588000</v>
      </c>
    </row>
    <row r="78" spans="1:26" ht="13.5" hidden="1">
      <c r="A78" s="37" t="s">
        <v>32</v>
      </c>
      <c r="B78" s="18"/>
      <c r="C78" s="18"/>
      <c r="D78" s="19">
        <v>9203000</v>
      </c>
      <c r="E78" s="20">
        <v>9203000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>
        <v>2301000</v>
      </c>
      <c r="X78" s="20"/>
      <c r="Y78" s="19"/>
      <c r="Z78" s="22">
        <v>9203000</v>
      </c>
    </row>
    <row r="79" spans="1:26" ht="13.5" hidden="1">
      <c r="A79" s="38" t="s">
        <v>115</v>
      </c>
      <c r="B79" s="18"/>
      <c r="C79" s="18"/>
      <c r="D79" s="19">
        <v>3083000</v>
      </c>
      <c r="E79" s="20">
        <v>3083000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>
        <v>771000</v>
      </c>
      <c r="X79" s="20"/>
      <c r="Y79" s="19"/>
      <c r="Z79" s="22">
        <v>3083000</v>
      </c>
    </row>
    <row r="80" spans="1:26" ht="13.5" hidden="1">
      <c r="A80" s="38" t="s">
        <v>116</v>
      </c>
      <c r="B80" s="18"/>
      <c r="C80" s="18"/>
      <c r="D80" s="19">
        <v>3300000</v>
      </c>
      <c r="E80" s="20">
        <v>3300000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>
        <v>825000</v>
      </c>
      <c r="X80" s="20"/>
      <c r="Y80" s="19"/>
      <c r="Z80" s="22">
        <v>3300000</v>
      </c>
    </row>
    <row r="81" spans="1:26" ht="13.5" hidden="1">
      <c r="A81" s="38" t="s">
        <v>117</v>
      </c>
      <c r="B81" s="18"/>
      <c r="C81" s="18"/>
      <c r="D81" s="19">
        <v>1056000</v>
      </c>
      <c r="E81" s="20">
        <v>1056000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>
        <v>264000</v>
      </c>
      <c r="X81" s="20"/>
      <c r="Y81" s="19"/>
      <c r="Z81" s="22">
        <v>1056000</v>
      </c>
    </row>
    <row r="82" spans="1:26" ht="13.5" hidden="1">
      <c r="A82" s="38" t="s">
        <v>118</v>
      </c>
      <c r="B82" s="18"/>
      <c r="C82" s="18"/>
      <c r="D82" s="19">
        <v>1548000</v>
      </c>
      <c r="E82" s="20">
        <v>1548000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>
        <v>387000</v>
      </c>
      <c r="X82" s="20"/>
      <c r="Y82" s="19"/>
      <c r="Z82" s="22">
        <v>1548000</v>
      </c>
    </row>
    <row r="83" spans="1:26" ht="13.5" hidden="1">
      <c r="A83" s="38" t="s">
        <v>119</v>
      </c>
      <c r="B83" s="18"/>
      <c r="C83" s="18"/>
      <c r="D83" s="19">
        <v>216000</v>
      </c>
      <c r="E83" s="20">
        <v>216000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54000</v>
      </c>
      <c r="X83" s="20"/>
      <c r="Y83" s="19"/>
      <c r="Z83" s="22">
        <v>216000</v>
      </c>
    </row>
    <row r="84" spans="1:26" ht="13.5" hidden="1">
      <c r="A84" s="39" t="s">
        <v>120</v>
      </c>
      <c r="B84" s="27"/>
      <c r="C84" s="27"/>
      <c r="D84" s="2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133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24.75" customHeight="1">
      <c r="A2" s="42" t="s">
        <v>1</v>
      </c>
      <c r="B2" s="43" t="s">
        <v>2</v>
      </c>
      <c r="C2" s="43" t="s">
        <v>3</v>
      </c>
      <c r="D2" s="135" t="s">
        <v>4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</row>
    <row r="3" spans="1:26" ht="24.75" customHeight="1">
      <c r="A3" s="44" t="s">
        <v>5</v>
      </c>
      <c r="B3" s="45" t="s">
        <v>6</v>
      </c>
      <c r="C3" s="45" t="s">
        <v>6</v>
      </c>
      <c r="D3" s="46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7" t="s">
        <v>17</v>
      </c>
      <c r="O3" s="47" t="s">
        <v>18</v>
      </c>
      <c r="P3" s="47" t="s">
        <v>19</v>
      </c>
      <c r="Q3" s="47" t="s">
        <v>20</v>
      </c>
      <c r="R3" s="47" t="s">
        <v>21</v>
      </c>
      <c r="S3" s="47" t="s">
        <v>22</v>
      </c>
      <c r="T3" s="47" t="s">
        <v>23</v>
      </c>
      <c r="U3" s="47" t="s">
        <v>24</v>
      </c>
      <c r="V3" s="47" t="s">
        <v>25</v>
      </c>
      <c r="W3" s="47" t="s">
        <v>26</v>
      </c>
      <c r="X3" s="47" t="s">
        <v>27</v>
      </c>
      <c r="Y3" s="48" t="s">
        <v>28</v>
      </c>
      <c r="Z3" s="49" t="s">
        <v>29</v>
      </c>
    </row>
    <row r="4" spans="1:26" ht="13.5">
      <c r="A4" s="50" t="s">
        <v>30</v>
      </c>
      <c r="B4" s="51"/>
      <c r="C4" s="51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6"/>
    </row>
    <row r="5" spans="1:26" ht="13.5">
      <c r="A5" s="57" t="s">
        <v>31</v>
      </c>
      <c r="B5" s="18">
        <v>4819546</v>
      </c>
      <c r="C5" s="18">
        <v>0</v>
      </c>
      <c r="D5" s="58">
        <v>6185674</v>
      </c>
      <c r="E5" s="59">
        <v>6185674</v>
      </c>
      <c r="F5" s="59">
        <v>5747964</v>
      </c>
      <c r="G5" s="59">
        <v>-291</v>
      </c>
      <c r="H5" s="59">
        <v>-25187</v>
      </c>
      <c r="I5" s="59">
        <v>5722486</v>
      </c>
      <c r="J5" s="59">
        <v>0</v>
      </c>
      <c r="K5" s="59">
        <v>0</v>
      </c>
      <c r="L5" s="59">
        <v>0</v>
      </c>
      <c r="M5" s="59">
        <v>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5722486</v>
      </c>
      <c r="W5" s="59">
        <v>1546419</v>
      </c>
      <c r="X5" s="59">
        <v>4176067</v>
      </c>
      <c r="Y5" s="60">
        <v>270.05</v>
      </c>
      <c r="Z5" s="61">
        <v>6185674</v>
      </c>
    </row>
    <row r="6" spans="1:26" ht="13.5">
      <c r="A6" s="57" t="s">
        <v>32</v>
      </c>
      <c r="B6" s="18">
        <v>29778441</v>
      </c>
      <c r="C6" s="18">
        <v>0</v>
      </c>
      <c r="D6" s="58">
        <v>33248459</v>
      </c>
      <c r="E6" s="59">
        <v>33248459</v>
      </c>
      <c r="F6" s="59">
        <v>2846224</v>
      </c>
      <c r="G6" s="59">
        <v>3320230</v>
      </c>
      <c r="H6" s="59">
        <v>3114483</v>
      </c>
      <c r="I6" s="59">
        <v>9280937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9280937</v>
      </c>
      <c r="W6" s="59">
        <v>8312115</v>
      </c>
      <c r="X6" s="59">
        <v>968822</v>
      </c>
      <c r="Y6" s="60">
        <v>11.66</v>
      </c>
      <c r="Z6" s="61">
        <v>33248459</v>
      </c>
    </row>
    <row r="7" spans="1:26" ht="13.5">
      <c r="A7" s="57" t="s">
        <v>33</v>
      </c>
      <c r="B7" s="18">
        <v>222356</v>
      </c>
      <c r="C7" s="18">
        <v>0</v>
      </c>
      <c r="D7" s="58">
        <v>150000</v>
      </c>
      <c r="E7" s="59">
        <v>150000</v>
      </c>
      <c r="F7" s="59">
        <v>0</v>
      </c>
      <c r="G7" s="59">
        <v>0</v>
      </c>
      <c r="H7" s="59">
        <v>87401</v>
      </c>
      <c r="I7" s="59">
        <v>87401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87401</v>
      </c>
      <c r="W7" s="59">
        <v>37500</v>
      </c>
      <c r="X7" s="59">
        <v>49901</v>
      </c>
      <c r="Y7" s="60">
        <v>133.07</v>
      </c>
      <c r="Z7" s="61">
        <v>150000</v>
      </c>
    </row>
    <row r="8" spans="1:26" ht="13.5">
      <c r="A8" s="57" t="s">
        <v>34</v>
      </c>
      <c r="B8" s="18">
        <v>23815670</v>
      </c>
      <c r="C8" s="18">
        <v>0</v>
      </c>
      <c r="D8" s="58">
        <v>24412000</v>
      </c>
      <c r="E8" s="59">
        <v>24412000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6103000</v>
      </c>
      <c r="X8" s="59">
        <v>-6103000</v>
      </c>
      <c r="Y8" s="60">
        <v>-100</v>
      </c>
      <c r="Z8" s="61">
        <v>24412000</v>
      </c>
    </row>
    <row r="9" spans="1:26" ht="13.5">
      <c r="A9" s="57" t="s">
        <v>35</v>
      </c>
      <c r="B9" s="18">
        <v>4213134</v>
      </c>
      <c r="C9" s="18">
        <v>0</v>
      </c>
      <c r="D9" s="58">
        <v>3958315</v>
      </c>
      <c r="E9" s="59">
        <v>3958315</v>
      </c>
      <c r="F9" s="59">
        <v>113355</v>
      </c>
      <c r="G9" s="59">
        <v>104948</v>
      </c>
      <c r="H9" s="59">
        <v>419267</v>
      </c>
      <c r="I9" s="59">
        <v>637570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637570</v>
      </c>
      <c r="W9" s="59">
        <v>989579</v>
      </c>
      <c r="X9" s="59">
        <v>-352009</v>
      </c>
      <c r="Y9" s="60">
        <v>-35.57</v>
      </c>
      <c r="Z9" s="61">
        <v>3958315</v>
      </c>
    </row>
    <row r="10" spans="1:26" ht="25.5">
      <c r="A10" s="62" t="s">
        <v>107</v>
      </c>
      <c r="B10" s="63">
        <f>SUM(B5:B9)</f>
        <v>62849147</v>
      </c>
      <c r="C10" s="63">
        <f>SUM(C5:C9)</f>
        <v>0</v>
      </c>
      <c r="D10" s="64">
        <f aca="true" t="shared" si="0" ref="D10:Z10">SUM(D5:D9)</f>
        <v>67954448</v>
      </c>
      <c r="E10" s="65">
        <f t="shared" si="0"/>
        <v>67954448</v>
      </c>
      <c r="F10" s="65">
        <f t="shared" si="0"/>
        <v>8707543</v>
      </c>
      <c r="G10" s="65">
        <f t="shared" si="0"/>
        <v>3424887</v>
      </c>
      <c r="H10" s="65">
        <f t="shared" si="0"/>
        <v>3595964</v>
      </c>
      <c r="I10" s="65">
        <f t="shared" si="0"/>
        <v>15728394</v>
      </c>
      <c r="J10" s="65">
        <f t="shared" si="0"/>
        <v>0</v>
      </c>
      <c r="K10" s="65">
        <f t="shared" si="0"/>
        <v>0</v>
      </c>
      <c r="L10" s="65">
        <f t="shared" si="0"/>
        <v>0</v>
      </c>
      <c r="M10" s="65">
        <f t="shared" si="0"/>
        <v>0</v>
      </c>
      <c r="N10" s="65">
        <f t="shared" si="0"/>
        <v>0</v>
      </c>
      <c r="O10" s="65">
        <f t="shared" si="0"/>
        <v>0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65">
        <f t="shared" si="0"/>
        <v>0</v>
      </c>
      <c r="T10" s="65">
        <f t="shared" si="0"/>
        <v>0</v>
      </c>
      <c r="U10" s="65">
        <f t="shared" si="0"/>
        <v>0</v>
      </c>
      <c r="V10" s="65">
        <f t="shared" si="0"/>
        <v>15728394</v>
      </c>
      <c r="W10" s="65">
        <f t="shared" si="0"/>
        <v>16988613</v>
      </c>
      <c r="X10" s="65">
        <f t="shared" si="0"/>
        <v>-1260219</v>
      </c>
      <c r="Y10" s="66">
        <f>+IF(W10&lt;&gt;0,(X10/W10)*100,0)</f>
        <v>-7.418021706657277</v>
      </c>
      <c r="Z10" s="67">
        <f t="shared" si="0"/>
        <v>67954448</v>
      </c>
    </row>
    <row r="11" spans="1:26" ht="13.5">
      <c r="A11" s="57" t="s">
        <v>36</v>
      </c>
      <c r="B11" s="18">
        <v>23249173</v>
      </c>
      <c r="C11" s="18">
        <v>0</v>
      </c>
      <c r="D11" s="58">
        <v>26413766</v>
      </c>
      <c r="E11" s="59">
        <v>26413766</v>
      </c>
      <c r="F11" s="59">
        <v>2017987</v>
      </c>
      <c r="G11" s="59">
        <v>2020474</v>
      </c>
      <c r="H11" s="59">
        <v>2040491</v>
      </c>
      <c r="I11" s="59">
        <v>6078952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6078952</v>
      </c>
      <c r="W11" s="59">
        <v>6603442</v>
      </c>
      <c r="X11" s="59">
        <v>-524490</v>
      </c>
      <c r="Y11" s="60">
        <v>-7.94</v>
      </c>
      <c r="Z11" s="61">
        <v>26413766</v>
      </c>
    </row>
    <row r="12" spans="1:26" ht="13.5">
      <c r="A12" s="57" t="s">
        <v>37</v>
      </c>
      <c r="B12" s="18">
        <v>2220514</v>
      </c>
      <c r="C12" s="18">
        <v>0</v>
      </c>
      <c r="D12" s="58">
        <v>2361072</v>
      </c>
      <c r="E12" s="59">
        <v>2361072</v>
      </c>
      <c r="F12" s="59">
        <v>183884</v>
      </c>
      <c r="G12" s="59">
        <v>183884</v>
      </c>
      <c r="H12" s="59">
        <v>183884</v>
      </c>
      <c r="I12" s="59">
        <v>551652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551652</v>
      </c>
      <c r="W12" s="59">
        <v>590268</v>
      </c>
      <c r="X12" s="59">
        <v>-38616</v>
      </c>
      <c r="Y12" s="60">
        <v>-6.54</v>
      </c>
      <c r="Z12" s="61">
        <v>2361072</v>
      </c>
    </row>
    <row r="13" spans="1:26" ht="13.5">
      <c r="A13" s="57" t="s">
        <v>108</v>
      </c>
      <c r="B13" s="18">
        <v>5338872</v>
      </c>
      <c r="C13" s="18">
        <v>0</v>
      </c>
      <c r="D13" s="58">
        <v>4513435</v>
      </c>
      <c r="E13" s="59">
        <v>4513435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1128359</v>
      </c>
      <c r="X13" s="59">
        <v>-1128359</v>
      </c>
      <c r="Y13" s="60">
        <v>-100</v>
      </c>
      <c r="Z13" s="61">
        <v>4513435</v>
      </c>
    </row>
    <row r="14" spans="1:26" ht="13.5">
      <c r="A14" s="57" t="s">
        <v>38</v>
      </c>
      <c r="B14" s="18">
        <v>0</v>
      </c>
      <c r="C14" s="18">
        <v>0</v>
      </c>
      <c r="D14" s="58">
        <v>549437</v>
      </c>
      <c r="E14" s="59">
        <v>549437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137359</v>
      </c>
      <c r="X14" s="59">
        <v>-137359</v>
      </c>
      <c r="Y14" s="60">
        <v>-100</v>
      </c>
      <c r="Z14" s="61">
        <v>549437</v>
      </c>
    </row>
    <row r="15" spans="1:26" ht="13.5">
      <c r="A15" s="57" t="s">
        <v>39</v>
      </c>
      <c r="B15" s="18">
        <v>13462391</v>
      </c>
      <c r="C15" s="18">
        <v>0</v>
      </c>
      <c r="D15" s="58">
        <v>19446028</v>
      </c>
      <c r="E15" s="59">
        <v>19446028</v>
      </c>
      <c r="F15" s="59">
        <v>0</v>
      </c>
      <c r="G15" s="59">
        <v>1723728</v>
      </c>
      <c r="H15" s="59">
        <v>1938723</v>
      </c>
      <c r="I15" s="59">
        <v>3662451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3662451</v>
      </c>
      <c r="W15" s="59">
        <v>4861507</v>
      </c>
      <c r="X15" s="59">
        <v>-1199056</v>
      </c>
      <c r="Y15" s="60">
        <v>-24.66</v>
      </c>
      <c r="Z15" s="61">
        <v>19446028</v>
      </c>
    </row>
    <row r="16" spans="1:26" ht="13.5">
      <c r="A16" s="68" t="s">
        <v>40</v>
      </c>
      <c r="B16" s="18">
        <v>272913</v>
      </c>
      <c r="C16" s="18">
        <v>0</v>
      </c>
      <c r="D16" s="58">
        <v>291566</v>
      </c>
      <c r="E16" s="59">
        <v>291566</v>
      </c>
      <c r="F16" s="59">
        <v>160788</v>
      </c>
      <c r="G16" s="59">
        <v>0</v>
      </c>
      <c r="H16" s="59">
        <v>23100</v>
      </c>
      <c r="I16" s="59">
        <v>183888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183888</v>
      </c>
      <c r="W16" s="59">
        <v>72892</v>
      </c>
      <c r="X16" s="59">
        <v>110996</v>
      </c>
      <c r="Y16" s="60">
        <v>152.27</v>
      </c>
      <c r="Z16" s="61">
        <v>291566</v>
      </c>
    </row>
    <row r="17" spans="1:26" ht="13.5">
      <c r="A17" s="57" t="s">
        <v>41</v>
      </c>
      <c r="B17" s="18">
        <v>15722828</v>
      </c>
      <c r="C17" s="18">
        <v>0</v>
      </c>
      <c r="D17" s="58">
        <v>18655016</v>
      </c>
      <c r="E17" s="59">
        <v>18655016</v>
      </c>
      <c r="F17" s="59">
        <v>625486</v>
      </c>
      <c r="G17" s="59">
        <v>804472</v>
      </c>
      <c r="H17" s="59">
        <v>1174733</v>
      </c>
      <c r="I17" s="59">
        <v>2604691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2604691</v>
      </c>
      <c r="W17" s="59">
        <v>4663754</v>
      </c>
      <c r="X17" s="59">
        <v>-2059063</v>
      </c>
      <c r="Y17" s="60">
        <v>-44.15</v>
      </c>
      <c r="Z17" s="61">
        <v>18655016</v>
      </c>
    </row>
    <row r="18" spans="1:26" ht="13.5">
      <c r="A18" s="69" t="s">
        <v>42</v>
      </c>
      <c r="B18" s="70">
        <f>SUM(B11:B17)</f>
        <v>60266691</v>
      </c>
      <c r="C18" s="70">
        <f>SUM(C11:C17)</f>
        <v>0</v>
      </c>
      <c r="D18" s="71">
        <f aca="true" t="shared" si="1" ref="D18:Z18">SUM(D11:D17)</f>
        <v>72230320</v>
      </c>
      <c r="E18" s="72">
        <f t="shared" si="1"/>
        <v>72230320</v>
      </c>
      <c r="F18" s="72">
        <f t="shared" si="1"/>
        <v>2988145</v>
      </c>
      <c r="G18" s="72">
        <f t="shared" si="1"/>
        <v>4732558</v>
      </c>
      <c r="H18" s="72">
        <f t="shared" si="1"/>
        <v>5360931</v>
      </c>
      <c r="I18" s="72">
        <f t="shared" si="1"/>
        <v>13081634</v>
      </c>
      <c r="J18" s="72">
        <f t="shared" si="1"/>
        <v>0</v>
      </c>
      <c r="K18" s="72">
        <f t="shared" si="1"/>
        <v>0</v>
      </c>
      <c r="L18" s="72">
        <f t="shared" si="1"/>
        <v>0</v>
      </c>
      <c r="M18" s="72">
        <f t="shared" si="1"/>
        <v>0</v>
      </c>
      <c r="N18" s="72">
        <f t="shared" si="1"/>
        <v>0</v>
      </c>
      <c r="O18" s="72">
        <f t="shared" si="1"/>
        <v>0</v>
      </c>
      <c r="P18" s="72">
        <f t="shared" si="1"/>
        <v>0</v>
      </c>
      <c r="Q18" s="72">
        <f t="shared" si="1"/>
        <v>0</v>
      </c>
      <c r="R18" s="72">
        <f t="shared" si="1"/>
        <v>0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2">
        <f t="shared" si="1"/>
        <v>13081634</v>
      </c>
      <c r="W18" s="72">
        <f t="shared" si="1"/>
        <v>18057581</v>
      </c>
      <c r="X18" s="72">
        <f t="shared" si="1"/>
        <v>-4975947</v>
      </c>
      <c r="Y18" s="66">
        <f>+IF(W18&lt;&gt;0,(X18/W18)*100,0)</f>
        <v>-27.55599988724957</v>
      </c>
      <c r="Z18" s="73">
        <f t="shared" si="1"/>
        <v>72230320</v>
      </c>
    </row>
    <row r="19" spans="1:26" ht="13.5">
      <c r="A19" s="69" t="s">
        <v>43</v>
      </c>
      <c r="B19" s="74">
        <f>+B10-B18</f>
        <v>2582456</v>
      </c>
      <c r="C19" s="74">
        <f>+C10-C18</f>
        <v>0</v>
      </c>
      <c r="D19" s="75">
        <f aca="true" t="shared" si="2" ref="D19:Z19">+D10-D18</f>
        <v>-4275872</v>
      </c>
      <c r="E19" s="76">
        <f t="shared" si="2"/>
        <v>-4275872</v>
      </c>
      <c r="F19" s="76">
        <f t="shared" si="2"/>
        <v>5719398</v>
      </c>
      <c r="G19" s="76">
        <f t="shared" si="2"/>
        <v>-1307671</v>
      </c>
      <c r="H19" s="76">
        <f t="shared" si="2"/>
        <v>-1764967</v>
      </c>
      <c r="I19" s="76">
        <f t="shared" si="2"/>
        <v>2646760</v>
      </c>
      <c r="J19" s="76">
        <f t="shared" si="2"/>
        <v>0</v>
      </c>
      <c r="K19" s="76">
        <f t="shared" si="2"/>
        <v>0</v>
      </c>
      <c r="L19" s="76">
        <f t="shared" si="2"/>
        <v>0</v>
      </c>
      <c r="M19" s="76">
        <f t="shared" si="2"/>
        <v>0</v>
      </c>
      <c r="N19" s="76">
        <f t="shared" si="2"/>
        <v>0</v>
      </c>
      <c r="O19" s="76">
        <f t="shared" si="2"/>
        <v>0</v>
      </c>
      <c r="P19" s="76">
        <f t="shared" si="2"/>
        <v>0</v>
      </c>
      <c r="Q19" s="76">
        <f t="shared" si="2"/>
        <v>0</v>
      </c>
      <c r="R19" s="76">
        <f t="shared" si="2"/>
        <v>0</v>
      </c>
      <c r="S19" s="76">
        <f t="shared" si="2"/>
        <v>0</v>
      </c>
      <c r="T19" s="76">
        <f t="shared" si="2"/>
        <v>0</v>
      </c>
      <c r="U19" s="76">
        <f t="shared" si="2"/>
        <v>0</v>
      </c>
      <c r="V19" s="76">
        <f t="shared" si="2"/>
        <v>2646760</v>
      </c>
      <c r="W19" s="76">
        <f>IF(E10=E18,0,W10-W18)</f>
        <v>-1068968</v>
      </c>
      <c r="X19" s="76">
        <f t="shared" si="2"/>
        <v>3715728</v>
      </c>
      <c r="Y19" s="77">
        <f>+IF(W19&lt;&gt;0,(X19/W19)*100,0)</f>
        <v>-347.59955396232624</v>
      </c>
      <c r="Z19" s="78">
        <f t="shared" si="2"/>
        <v>-4275872</v>
      </c>
    </row>
    <row r="20" spans="1:26" ht="13.5">
      <c r="A20" s="57" t="s">
        <v>44</v>
      </c>
      <c r="B20" s="18">
        <v>12337523</v>
      </c>
      <c r="C20" s="18">
        <v>0</v>
      </c>
      <c r="D20" s="58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60">
        <v>0</v>
      </c>
      <c r="Z20" s="61">
        <v>0</v>
      </c>
    </row>
    <row r="21" spans="1:26" ht="13.5">
      <c r="A21" s="57" t="s">
        <v>109</v>
      </c>
      <c r="B21" s="79">
        <v>0</v>
      </c>
      <c r="C21" s="79">
        <v>0</v>
      </c>
      <c r="D21" s="80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2">
        <v>0</v>
      </c>
      <c r="Z21" s="83">
        <v>0</v>
      </c>
    </row>
    <row r="22" spans="1:26" ht="25.5">
      <c r="A22" s="84" t="s">
        <v>110</v>
      </c>
      <c r="B22" s="85">
        <f>SUM(B19:B21)</f>
        <v>14919979</v>
      </c>
      <c r="C22" s="85">
        <f>SUM(C19:C21)</f>
        <v>0</v>
      </c>
      <c r="D22" s="86">
        <f aca="true" t="shared" si="3" ref="D22:Z22">SUM(D19:D21)</f>
        <v>-4275872</v>
      </c>
      <c r="E22" s="87">
        <f t="shared" si="3"/>
        <v>-4275872</v>
      </c>
      <c r="F22" s="87">
        <f t="shared" si="3"/>
        <v>5719398</v>
      </c>
      <c r="G22" s="87">
        <f t="shared" si="3"/>
        <v>-1307671</v>
      </c>
      <c r="H22" s="87">
        <f t="shared" si="3"/>
        <v>-1764967</v>
      </c>
      <c r="I22" s="87">
        <f t="shared" si="3"/>
        <v>2646760</v>
      </c>
      <c r="J22" s="87">
        <f t="shared" si="3"/>
        <v>0</v>
      </c>
      <c r="K22" s="87">
        <f t="shared" si="3"/>
        <v>0</v>
      </c>
      <c r="L22" s="87">
        <f t="shared" si="3"/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7">
        <f t="shared" si="3"/>
        <v>0</v>
      </c>
      <c r="S22" s="87">
        <f t="shared" si="3"/>
        <v>0</v>
      </c>
      <c r="T22" s="87">
        <f t="shared" si="3"/>
        <v>0</v>
      </c>
      <c r="U22" s="87">
        <f t="shared" si="3"/>
        <v>0</v>
      </c>
      <c r="V22" s="87">
        <f t="shared" si="3"/>
        <v>2646760</v>
      </c>
      <c r="W22" s="87">
        <f t="shared" si="3"/>
        <v>-1068968</v>
      </c>
      <c r="X22" s="87">
        <f t="shared" si="3"/>
        <v>3715728</v>
      </c>
      <c r="Y22" s="88">
        <f>+IF(W22&lt;&gt;0,(X22/W22)*100,0)</f>
        <v>-347.59955396232624</v>
      </c>
      <c r="Z22" s="89">
        <f t="shared" si="3"/>
        <v>-4275872</v>
      </c>
    </row>
    <row r="23" spans="1:26" ht="13.5">
      <c r="A23" s="90" t="s">
        <v>45</v>
      </c>
      <c r="B23" s="18">
        <v>0</v>
      </c>
      <c r="C23" s="18">
        <v>0</v>
      </c>
      <c r="D23" s="58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60">
        <v>0</v>
      </c>
      <c r="Z23" s="61">
        <v>0</v>
      </c>
    </row>
    <row r="24" spans="1:26" ht="13.5">
      <c r="A24" s="91" t="s">
        <v>46</v>
      </c>
      <c r="B24" s="74">
        <f>SUM(B22:B23)</f>
        <v>14919979</v>
      </c>
      <c r="C24" s="74">
        <f>SUM(C22:C23)</f>
        <v>0</v>
      </c>
      <c r="D24" s="75">
        <f aca="true" t="shared" si="4" ref="D24:Z24">SUM(D22:D23)</f>
        <v>-4275872</v>
      </c>
      <c r="E24" s="76">
        <f t="shared" si="4"/>
        <v>-4275872</v>
      </c>
      <c r="F24" s="76">
        <f t="shared" si="4"/>
        <v>5719398</v>
      </c>
      <c r="G24" s="76">
        <f t="shared" si="4"/>
        <v>-1307671</v>
      </c>
      <c r="H24" s="76">
        <f t="shared" si="4"/>
        <v>-1764967</v>
      </c>
      <c r="I24" s="76">
        <f t="shared" si="4"/>
        <v>2646760</v>
      </c>
      <c r="J24" s="76">
        <f t="shared" si="4"/>
        <v>0</v>
      </c>
      <c r="K24" s="76">
        <f t="shared" si="4"/>
        <v>0</v>
      </c>
      <c r="L24" s="76">
        <f t="shared" si="4"/>
        <v>0</v>
      </c>
      <c r="M24" s="76">
        <f t="shared" si="4"/>
        <v>0</v>
      </c>
      <c r="N24" s="76">
        <f t="shared" si="4"/>
        <v>0</v>
      </c>
      <c r="O24" s="76">
        <f t="shared" si="4"/>
        <v>0</v>
      </c>
      <c r="P24" s="76">
        <f t="shared" si="4"/>
        <v>0</v>
      </c>
      <c r="Q24" s="76">
        <f t="shared" si="4"/>
        <v>0</v>
      </c>
      <c r="R24" s="76">
        <f t="shared" si="4"/>
        <v>0</v>
      </c>
      <c r="S24" s="76">
        <f t="shared" si="4"/>
        <v>0</v>
      </c>
      <c r="T24" s="76">
        <f t="shared" si="4"/>
        <v>0</v>
      </c>
      <c r="U24" s="76">
        <f t="shared" si="4"/>
        <v>0</v>
      </c>
      <c r="V24" s="76">
        <f t="shared" si="4"/>
        <v>2646760</v>
      </c>
      <c r="W24" s="76">
        <f t="shared" si="4"/>
        <v>-1068968</v>
      </c>
      <c r="X24" s="76">
        <f t="shared" si="4"/>
        <v>3715728</v>
      </c>
      <c r="Y24" s="77">
        <f>+IF(W24&lt;&gt;0,(X24/W24)*100,0)</f>
        <v>-347.59955396232624</v>
      </c>
      <c r="Z24" s="78">
        <f t="shared" si="4"/>
        <v>-4275872</v>
      </c>
    </row>
    <row r="25" spans="1:26" ht="4.5" customHeight="1">
      <c r="A25" s="92"/>
      <c r="B25" s="51"/>
      <c r="C25" s="51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93"/>
      <c r="Z25" s="94"/>
    </row>
    <row r="26" spans="1:26" ht="13.5">
      <c r="A26" s="95" t="s">
        <v>111</v>
      </c>
      <c r="B26" s="96"/>
      <c r="C26" s="96"/>
      <c r="D26" s="97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5"/>
      <c r="Z26" s="56"/>
    </row>
    <row r="27" spans="1:26" ht="13.5">
      <c r="A27" s="69" t="s">
        <v>47</v>
      </c>
      <c r="B27" s="21">
        <v>14836709</v>
      </c>
      <c r="C27" s="21">
        <v>0</v>
      </c>
      <c r="D27" s="98">
        <v>23544070</v>
      </c>
      <c r="E27" s="99">
        <v>23544070</v>
      </c>
      <c r="F27" s="99">
        <v>38888</v>
      </c>
      <c r="G27" s="99">
        <v>997961</v>
      </c>
      <c r="H27" s="99">
        <v>242079</v>
      </c>
      <c r="I27" s="99">
        <v>1278928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1278928</v>
      </c>
      <c r="W27" s="99">
        <v>5886018</v>
      </c>
      <c r="X27" s="99">
        <v>-4607090</v>
      </c>
      <c r="Y27" s="100">
        <v>-78.27</v>
      </c>
      <c r="Z27" s="101">
        <v>23544070</v>
      </c>
    </row>
    <row r="28" spans="1:26" ht="13.5">
      <c r="A28" s="102" t="s">
        <v>44</v>
      </c>
      <c r="B28" s="18">
        <v>13974349</v>
      </c>
      <c r="C28" s="18">
        <v>0</v>
      </c>
      <c r="D28" s="58">
        <v>21486070</v>
      </c>
      <c r="E28" s="59">
        <v>21486070</v>
      </c>
      <c r="F28" s="59">
        <v>38888</v>
      </c>
      <c r="G28" s="59">
        <v>995771</v>
      </c>
      <c r="H28" s="59">
        <v>242079</v>
      </c>
      <c r="I28" s="59">
        <v>1276738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1276738</v>
      </c>
      <c r="W28" s="59">
        <v>5371518</v>
      </c>
      <c r="X28" s="59">
        <v>-4094780</v>
      </c>
      <c r="Y28" s="60">
        <v>-76.23</v>
      </c>
      <c r="Z28" s="61">
        <v>21486070</v>
      </c>
    </row>
    <row r="29" spans="1:26" ht="13.5">
      <c r="A29" s="57" t="s">
        <v>112</v>
      </c>
      <c r="B29" s="18">
        <v>862360</v>
      </c>
      <c r="C29" s="18">
        <v>0</v>
      </c>
      <c r="D29" s="58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60">
        <v>0</v>
      </c>
      <c r="Z29" s="61">
        <v>0</v>
      </c>
    </row>
    <row r="30" spans="1:26" ht="13.5">
      <c r="A30" s="57" t="s">
        <v>48</v>
      </c>
      <c r="B30" s="18">
        <v>0</v>
      </c>
      <c r="C30" s="18">
        <v>0</v>
      </c>
      <c r="D30" s="58">
        <v>1500000</v>
      </c>
      <c r="E30" s="59">
        <v>1500000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375000</v>
      </c>
      <c r="X30" s="59">
        <v>-375000</v>
      </c>
      <c r="Y30" s="60">
        <v>-100</v>
      </c>
      <c r="Z30" s="61">
        <v>1500000</v>
      </c>
    </row>
    <row r="31" spans="1:26" ht="13.5">
      <c r="A31" s="57" t="s">
        <v>49</v>
      </c>
      <c r="B31" s="18">
        <v>0</v>
      </c>
      <c r="C31" s="18">
        <v>0</v>
      </c>
      <c r="D31" s="58">
        <v>558000</v>
      </c>
      <c r="E31" s="59">
        <v>558000</v>
      </c>
      <c r="F31" s="59">
        <v>0</v>
      </c>
      <c r="G31" s="59">
        <v>2190</v>
      </c>
      <c r="H31" s="59">
        <v>0</v>
      </c>
      <c r="I31" s="59">
        <v>2190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2190</v>
      </c>
      <c r="W31" s="59">
        <v>139500</v>
      </c>
      <c r="X31" s="59">
        <v>-137310</v>
      </c>
      <c r="Y31" s="60">
        <v>-98.43</v>
      </c>
      <c r="Z31" s="61">
        <v>558000</v>
      </c>
    </row>
    <row r="32" spans="1:26" ht="13.5">
      <c r="A32" s="69" t="s">
        <v>50</v>
      </c>
      <c r="B32" s="21">
        <f>SUM(B28:B31)</f>
        <v>14836709</v>
      </c>
      <c r="C32" s="21">
        <f>SUM(C28:C31)</f>
        <v>0</v>
      </c>
      <c r="D32" s="98">
        <f aca="true" t="shared" si="5" ref="D32:Z32">SUM(D28:D31)</f>
        <v>23544070</v>
      </c>
      <c r="E32" s="99">
        <f t="shared" si="5"/>
        <v>23544070</v>
      </c>
      <c r="F32" s="99">
        <f t="shared" si="5"/>
        <v>38888</v>
      </c>
      <c r="G32" s="99">
        <f t="shared" si="5"/>
        <v>997961</v>
      </c>
      <c r="H32" s="99">
        <f t="shared" si="5"/>
        <v>242079</v>
      </c>
      <c r="I32" s="99">
        <f t="shared" si="5"/>
        <v>1278928</v>
      </c>
      <c r="J32" s="99">
        <f t="shared" si="5"/>
        <v>0</v>
      </c>
      <c r="K32" s="99">
        <f t="shared" si="5"/>
        <v>0</v>
      </c>
      <c r="L32" s="99">
        <f t="shared" si="5"/>
        <v>0</v>
      </c>
      <c r="M32" s="99">
        <f t="shared" si="5"/>
        <v>0</v>
      </c>
      <c r="N32" s="99">
        <f t="shared" si="5"/>
        <v>0</v>
      </c>
      <c r="O32" s="99">
        <f t="shared" si="5"/>
        <v>0</v>
      </c>
      <c r="P32" s="99">
        <f t="shared" si="5"/>
        <v>0</v>
      </c>
      <c r="Q32" s="99">
        <f t="shared" si="5"/>
        <v>0</v>
      </c>
      <c r="R32" s="99">
        <f t="shared" si="5"/>
        <v>0</v>
      </c>
      <c r="S32" s="99">
        <f t="shared" si="5"/>
        <v>0</v>
      </c>
      <c r="T32" s="99">
        <f t="shared" si="5"/>
        <v>0</v>
      </c>
      <c r="U32" s="99">
        <f t="shared" si="5"/>
        <v>0</v>
      </c>
      <c r="V32" s="99">
        <f t="shared" si="5"/>
        <v>1278928</v>
      </c>
      <c r="W32" s="99">
        <f t="shared" si="5"/>
        <v>5886018</v>
      </c>
      <c r="X32" s="99">
        <f t="shared" si="5"/>
        <v>-4607090</v>
      </c>
      <c r="Y32" s="100">
        <f>+IF(W32&lt;&gt;0,(X32/W32)*100,0)</f>
        <v>-78.27176199597079</v>
      </c>
      <c r="Z32" s="101">
        <f t="shared" si="5"/>
        <v>23544070</v>
      </c>
    </row>
    <row r="33" spans="1:26" ht="4.5" customHeight="1">
      <c r="A33" s="69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6"/>
      <c r="Z33" s="107"/>
    </row>
    <row r="34" spans="1:26" ht="13.5">
      <c r="A34" s="95" t="s">
        <v>51</v>
      </c>
      <c r="B34" s="96"/>
      <c r="C34" s="96"/>
      <c r="D34" s="97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5"/>
      <c r="Z34" s="56"/>
    </row>
    <row r="35" spans="1:26" ht="13.5">
      <c r="A35" s="57" t="s">
        <v>52</v>
      </c>
      <c r="B35" s="18">
        <v>23090868</v>
      </c>
      <c r="C35" s="18">
        <v>0</v>
      </c>
      <c r="D35" s="58">
        <v>15158954</v>
      </c>
      <c r="E35" s="59">
        <v>15158954</v>
      </c>
      <c r="F35" s="59">
        <v>24792440</v>
      </c>
      <c r="G35" s="59">
        <v>30223781</v>
      </c>
      <c r="H35" s="59">
        <v>21467537</v>
      </c>
      <c r="I35" s="59">
        <v>21467537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21467537</v>
      </c>
      <c r="W35" s="59">
        <v>3789739</v>
      </c>
      <c r="X35" s="59">
        <v>17677798</v>
      </c>
      <c r="Y35" s="60">
        <v>466.46</v>
      </c>
      <c r="Z35" s="61">
        <v>15158954</v>
      </c>
    </row>
    <row r="36" spans="1:26" ht="13.5">
      <c r="A36" s="57" t="s">
        <v>53</v>
      </c>
      <c r="B36" s="18">
        <v>99791830</v>
      </c>
      <c r="C36" s="18">
        <v>0</v>
      </c>
      <c r="D36" s="58">
        <v>120545709</v>
      </c>
      <c r="E36" s="59">
        <v>120545709</v>
      </c>
      <c r="F36" s="59">
        <v>104111381</v>
      </c>
      <c r="G36" s="59">
        <v>100099403</v>
      </c>
      <c r="H36" s="59">
        <v>100311754</v>
      </c>
      <c r="I36" s="59">
        <v>100311754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100311754</v>
      </c>
      <c r="W36" s="59">
        <v>30136427</v>
      </c>
      <c r="X36" s="59">
        <v>70175327</v>
      </c>
      <c r="Y36" s="60">
        <v>232.86</v>
      </c>
      <c r="Z36" s="61">
        <v>120545709</v>
      </c>
    </row>
    <row r="37" spans="1:26" ht="13.5">
      <c r="A37" s="57" t="s">
        <v>54</v>
      </c>
      <c r="B37" s="18">
        <v>17223139</v>
      </c>
      <c r="C37" s="18">
        <v>0</v>
      </c>
      <c r="D37" s="58">
        <v>1516274</v>
      </c>
      <c r="E37" s="59">
        <v>1516274</v>
      </c>
      <c r="F37" s="59">
        <v>25313596</v>
      </c>
      <c r="G37" s="59">
        <v>20103369</v>
      </c>
      <c r="H37" s="59">
        <v>13827719</v>
      </c>
      <c r="I37" s="59">
        <v>13827719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13827719</v>
      </c>
      <c r="W37" s="59">
        <v>379069</v>
      </c>
      <c r="X37" s="59">
        <v>13448650</v>
      </c>
      <c r="Y37" s="60">
        <v>3547.81</v>
      </c>
      <c r="Z37" s="61">
        <v>1516274</v>
      </c>
    </row>
    <row r="38" spans="1:26" ht="13.5">
      <c r="A38" s="57" t="s">
        <v>55</v>
      </c>
      <c r="B38" s="18">
        <v>15307288</v>
      </c>
      <c r="C38" s="18">
        <v>0</v>
      </c>
      <c r="D38" s="58">
        <v>19546203</v>
      </c>
      <c r="E38" s="59">
        <v>19546203</v>
      </c>
      <c r="F38" s="59">
        <v>15762032</v>
      </c>
      <c r="G38" s="59">
        <v>15718965</v>
      </c>
      <c r="H38" s="59">
        <v>15675545</v>
      </c>
      <c r="I38" s="59">
        <v>15675545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15675545</v>
      </c>
      <c r="W38" s="59">
        <v>4886551</v>
      </c>
      <c r="X38" s="59">
        <v>10788994</v>
      </c>
      <c r="Y38" s="60">
        <v>220.79</v>
      </c>
      <c r="Z38" s="61">
        <v>19546203</v>
      </c>
    </row>
    <row r="39" spans="1:26" ht="13.5">
      <c r="A39" s="57" t="s">
        <v>56</v>
      </c>
      <c r="B39" s="18">
        <v>90352271</v>
      </c>
      <c r="C39" s="18">
        <v>0</v>
      </c>
      <c r="D39" s="58">
        <v>114642186</v>
      </c>
      <c r="E39" s="59">
        <v>114642186</v>
      </c>
      <c r="F39" s="59">
        <v>87828193</v>
      </c>
      <c r="G39" s="59">
        <v>94500850</v>
      </c>
      <c r="H39" s="59">
        <v>92276027</v>
      </c>
      <c r="I39" s="59">
        <v>92276027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92276027</v>
      </c>
      <c r="W39" s="59">
        <v>28660547</v>
      </c>
      <c r="X39" s="59">
        <v>63615480</v>
      </c>
      <c r="Y39" s="60">
        <v>221.96</v>
      </c>
      <c r="Z39" s="61">
        <v>114642186</v>
      </c>
    </row>
    <row r="40" spans="1:26" ht="4.5" customHeight="1">
      <c r="A40" s="92"/>
      <c r="B40" s="51"/>
      <c r="C40" s="51"/>
      <c r="D40" s="5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93"/>
      <c r="Z40" s="94"/>
    </row>
    <row r="41" spans="1:26" ht="13.5">
      <c r="A41" s="95" t="s">
        <v>57</v>
      </c>
      <c r="B41" s="96"/>
      <c r="C41" s="96"/>
      <c r="D41" s="97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56"/>
    </row>
    <row r="42" spans="1:26" ht="13.5">
      <c r="A42" s="57" t="s">
        <v>58</v>
      </c>
      <c r="B42" s="18">
        <v>17575141</v>
      </c>
      <c r="C42" s="18">
        <v>0</v>
      </c>
      <c r="D42" s="58">
        <v>21426985</v>
      </c>
      <c r="E42" s="59">
        <v>21426985</v>
      </c>
      <c r="F42" s="59">
        <v>-3939490</v>
      </c>
      <c r="G42" s="59">
        <v>7550320</v>
      </c>
      <c r="H42" s="59">
        <v>-6634473</v>
      </c>
      <c r="I42" s="59">
        <v>-3023643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-3023643</v>
      </c>
      <c r="W42" s="59">
        <v>5356746</v>
      </c>
      <c r="X42" s="59">
        <v>-8380389</v>
      </c>
      <c r="Y42" s="60">
        <v>-156.45</v>
      </c>
      <c r="Z42" s="61">
        <v>21426985</v>
      </c>
    </row>
    <row r="43" spans="1:26" ht="13.5">
      <c r="A43" s="57" t="s">
        <v>59</v>
      </c>
      <c r="B43" s="18">
        <v>-13120561</v>
      </c>
      <c r="C43" s="18">
        <v>0</v>
      </c>
      <c r="D43" s="58">
        <v>-21483756</v>
      </c>
      <c r="E43" s="59">
        <v>-21483756</v>
      </c>
      <c r="F43" s="59">
        <v>-38888</v>
      </c>
      <c r="G43" s="59">
        <v>-875673</v>
      </c>
      <c r="H43" s="59">
        <v>-212350</v>
      </c>
      <c r="I43" s="59">
        <v>-1126911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-1126911</v>
      </c>
      <c r="W43" s="59">
        <v>-5370939</v>
      </c>
      <c r="X43" s="59">
        <v>4244028</v>
      </c>
      <c r="Y43" s="60">
        <v>-79.02</v>
      </c>
      <c r="Z43" s="61">
        <v>-21483756</v>
      </c>
    </row>
    <row r="44" spans="1:26" ht="13.5">
      <c r="A44" s="57" t="s">
        <v>60</v>
      </c>
      <c r="B44" s="18">
        <v>-616674</v>
      </c>
      <c r="C44" s="18">
        <v>0</v>
      </c>
      <c r="D44" s="58">
        <v>758820</v>
      </c>
      <c r="E44" s="59">
        <v>758820</v>
      </c>
      <c r="F44" s="59">
        <v>-37433</v>
      </c>
      <c r="G44" s="59">
        <v>-35227</v>
      </c>
      <c r="H44" s="59">
        <v>-36676</v>
      </c>
      <c r="I44" s="59">
        <v>-109336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-109336</v>
      </c>
      <c r="W44" s="59">
        <v>-185295</v>
      </c>
      <c r="X44" s="59">
        <v>75959</v>
      </c>
      <c r="Y44" s="60">
        <v>-40.99</v>
      </c>
      <c r="Z44" s="61">
        <v>758820</v>
      </c>
    </row>
    <row r="45" spans="1:26" ht="13.5">
      <c r="A45" s="69" t="s">
        <v>61</v>
      </c>
      <c r="B45" s="21">
        <v>4482011</v>
      </c>
      <c r="C45" s="21">
        <v>0</v>
      </c>
      <c r="D45" s="98">
        <v>-457941</v>
      </c>
      <c r="E45" s="99">
        <v>-457941</v>
      </c>
      <c r="F45" s="99">
        <v>466200</v>
      </c>
      <c r="G45" s="99">
        <v>7105620</v>
      </c>
      <c r="H45" s="99">
        <v>222121</v>
      </c>
      <c r="I45" s="99">
        <v>222121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222121</v>
      </c>
      <c r="W45" s="99">
        <v>-1359478</v>
      </c>
      <c r="X45" s="99">
        <v>1581599</v>
      </c>
      <c r="Y45" s="100">
        <v>-116.34</v>
      </c>
      <c r="Z45" s="101">
        <v>-457941</v>
      </c>
    </row>
    <row r="46" spans="1:26" ht="4.5" customHeight="1">
      <c r="A46" s="108"/>
      <c r="B46" s="109"/>
      <c r="C46" s="109"/>
      <c r="D46" s="110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13"/>
    </row>
    <row r="47" spans="1:26" ht="13.5" hidden="1">
      <c r="A47" s="114" t="s">
        <v>113</v>
      </c>
      <c r="B47" s="114" t="s">
        <v>98</v>
      </c>
      <c r="C47" s="114"/>
      <c r="D47" s="115" t="s">
        <v>99</v>
      </c>
      <c r="E47" s="116" t="s">
        <v>100</v>
      </c>
      <c r="F47" s="117"/>
      <c r="G47" s="117"/>
      <c r="H47" s="117"/>
      <c r="I47" s="118" t="s">
        <v>101</v>
      </c>
      <c r="J47" s="117"/>
      <c r="K47" s="117"/>
      <c r="L47" s="117"/>
      <c r="M47" s="119"/>
      <c r="N47" s="119"/>
      <c r="O47" s="119"/>
      <c r="P47" s="119"/>
      <c r="Q47" s="119"/>
      <c r="R47" s="119"/>
      <c r="S47" s="119"/>
      <c r="T47" s="119"/>
      <c r="U47" s="119"/>
      <c r="V47" s="118" t="s">
        <v>102</v>
      </c>
      <c r="W47" s="118" t="s">
        <v>103</v>
      </c>
      <c r="X47" s="118" t="s">
        <v>104</v>
      </c>
      <c r="Y47" s="118" t="s">
        <v>105</v>
      </c>
      <c r="Z47" s="120" t="s">
        <v>106</v>
      </c>
    </row>
    <row r="48" spans="1:26" ht="13.5" hidden="1">
      <c r="A48" s="121" t="s">
        <v>62</v>
      </c>
      <c r="B48" s="122"/>
      <c r="C48" s="122"/>
      <c r="D48" s="123"/>
      <c r="E48" s="124"/>
      <c r="F48" s="124"/>
      <c r="G48" s="124"/>
      <c r="H48" s="124"/>
      <c r="I48" s="124"/>
      <c r="J48" s="124"/>
      <c r="K48" s="124"/>
      <c r="L48" s="124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6"/>
    </row>
    <row r="49" spans="1:26" ht="13.5" hidden="1">
      <c r="A49" s="127" t="s">
        <v>63</v>
      </c>
      <c r="B49" s="51">
        <v>4794638</v>
      </c>
      <c r="C49" s="51">
        <v>0</v>
      </c>
      <c r="D49" s="128">
        <v>1204122</v>
      </c>
      <c r="E49" s="53">
        <v>786717</v>
      </c>
      <c r="F49" s="53">
        <v>0</v>
      </c>
      <c r="G49" s="53">
        <v>0</v>
      </c>
      <c r="H49" s="53">
        <v>0</v>
      </c>
      <c r="I49" s="53">
        <v>693839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798601</v>
      </c>
      <c r="W49" s="53">
        <v>711853</v>
      </c>
      <c r="X49" s="53">
        <v>4187330</v>
      </c>
      <c r="Y49" s="53">
        <v>19887457</v>
      </c>
      <c r="Z49" s="129">
        <v>33064557</v>
      </c>
    </row>
    <row r="50" spans="1:26" ht="13.5" hidden="1">
      <c r="A50" s="121" t="s">
        <v>64</v>
      </c>
      <c r="B50" s="51"/>
      <c r="C50" s="51"/>
      <c r="D50" s="128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129"/>
    </row>
    <row r="51" spans="1:26" ht="13.5" hidden="1">
      <c r="A51" s="127" t="s">
        <v>65</v>
      </c>
      <c r="B51" s="51">
        <v>2296560</v>
      </c>
      <c r="C51" s="51">
        <v>0</v>
      </c>
      <c r="D51" s="128">
        <v>108984</v>
      </c>
      <c r="E51" s="53">
        <v>32418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3">
        <v>0</v>
      </c>
      <c r="X51" s="53">
        <v>0</v>
      </c>
      <c r="Y51" s="53">
        <v>0</v>
      </c>
      <c r="Z51" s="129">
        <v>2437962</v>
      </c>
    </row>
    <row r="52" spans="1:26" ht="4.5" customHeight="1" hidden="1">
      <c r="A52" s="130"/>
      <c r="B52" s="109"/>
      <c r="C52" s="109"/>
      <c r="D52" s="13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32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5" t="s">
        <v>114</v>
      </c>
      <c r="B58" s="5">
        <f>IF(B67=0,0,+(B76/B67)*100)</f>
        <v>79.96921260564235</v>
      </c>
      <c r="C58" s="5">
        <f>IF(C67=0,0,+(C76/C67)*100)</f>
        <v>0</v>
      </c>
      <c r="D58" s="6">
        <f aca="true" t="shared" si="6" ref="D58:Z58">IF(D67=0,0,+(D76/D67)*100)</f>
        <v>85.9511633351978</v>
      </c>
      <c r="E58" s="7">
        <f t="shared" si="6"/>
        <v>85.9511633351978</v>
      </c>
      <c r="F58" s="7">
        <f t="shared" si="6"/>
        <v>25.592602849798535</v>
      </c>
      <c r="G58" s="7">
        <f t="shared" si="6"/>
        <v>80.0502006157351</v>
      </c>
      <c r="H58" s="7">
        <f t="shared" si="6"/>
        <v>97.16752200680516</v>
      </c>
      <c r="I58" s="7">
        <f t="shared" si="6"/>
        <v>52.71701064909663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52.71701064909663</v>
      </c>
      <c r="W58" s="7">
        <f t="shared" si="6"/>
        <v>85.95114456443105</v>
      </c>
      <c r="X58" s="7">
        <f t="shared" si="6"/>
        <v>0</v>
      </c>
      <c r="Y58" s="7">
        <f t="shared" si="6"/>
        <v>0</v>
      </c>
      <c r="Z58" s="8">
        <f t="shared" si="6"/>
        <v>85.9511633351978</v>
      </c>
    </row>
    <row r="59" spans="1:26" ht="13.5">
      <c r="A59" s="36" t="s">
        <v>31</v>
      </c>
      <c r="B59" s="9">
        <f aca="true" t="shared" si="7" ref="B59:Z66">IF(B68=0,0,+(B77/B68)*100)</f>
        <v>78.81078425229265</v>
      </c>
      <c r="C59" s="9">
        <f t="shared" si="7"/>
        <v>0</v>
      </c>
      <c r="D59" s="2">
        <f t="shared" si="7"/>
        <v>87.99998189364652</v>
      </c>
      <c r="E59" s="10">
        <f t="shared" si="7"/>
        <v>87.99998189364652</v>
      </c>
      <c r="F59" s="10">
        <f t="shared" si="7"/>
        <v>4.012655611621785</v>
      </c>
      <c r="G59" s="10">
        <f t="shared" si="7"/>
        <v>-181772.852233677</v>
      </c>
      <c r="H59" s="10">
        <f t="shared" si="7"/>
        <v>-1948.0327152896336</v>
      </c>
      <c r="I59" s="10">
        <f t="shared" si="7"/>
        <v>21.848126845570263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21.848126845570263</v>
      </c>
      <c r="W59" s="10">
        <f t="shared" si="7"/>
        <v>87.99995344082038</v>
      </c>
      <c r="X59" s="10">
        <f t="shared" si="7"/>
        <v>0</v>
      </c>
      <c r="Y59" s="10">
        <f t="shared" si="7"/>
        <v>0</v>
      </c>
      <c r="Z59" s="11">
        <f t="shared" si="7"/>
        <v>87.99998189364652</v>
      </c>
    </row>
    <row r="60" spans="1:26" ht="13.5">
      <c r="A60" s="37" t="s">
        <v>32</v>
      </c>
      <c r="B60" s="12">
        <f t="shared" si="7"/>
        <v>81.19082862665644</v>
      </c>
      <c r="C60" s="12">
        <f t="shared" si="7"/>
        <v>0</v>
      </c>
      <c r="D60" s="3">
        <f t="shared" si="7"/>
        <v>88.00000324827084</v>
      </c>
      <c r="E60" s="13">
        <f t="shared" si="7"/>
        <v>88.00000324827084</v>
      </c>
      <c r="F60" s="13">
        <f t="shared" si="7"/>
        <v>68.98353748685977</v>
      </c>
      <c r="G60" s="13">
        <f t="shared" si="7"/>
        <v>65.24186577435901</v>
      </c>
      <c r="H60" s="13">
        <f t="shared" si="7"/>
        <v>82.38218028481774</v>
      </c>
      <c r="I60" s="13">
        <f t="shared" si="7"/>
        <v>72.14126116791871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72.14126116791871</v>
      </c>
      <c r="W60" s="13">
        <f t="shared" si="7"/>
        <v>87.99998556324113</v>
      </c>
      <c r="X60" s="13">
        <f t="shared" si="7"/>
        <v>0</v>
      </c>
      <c r="Y60" s="13">
        <f t="shared" si="7"/>
        <v>0</v>
      </c>
      <c r="Z60" s="14">
        <f t="shared" si="7"/>
        <v>88.00000324827084</v>
      </c>
    </row>
    <row r="61" spans="1:26" ht="13.5">
      <c r="A61" s="38" t="s">
        <v>115</v>
      </c>
      <c r="B61" s="12">
        <f t="shared" si="7"/>
        <v>91.50499784520187</v>
      </c>
      <c r="C61" s="12">
        <f t="shared" si="7"/>
        <v>0</v>
      </c>
      <c r="D61" s="3">
        <f t="shared" si="7"/>
        <v>87.99999792660492</v>
      </c>
      <c r="E61" s="13">
        <f t="shared" si="7"/>
        <v>87.99999792660492</v>
      </c>
      <c r="F61" s="13">
        <f t="shared" si="7"/>
        <v>88.23241452939607</v>
      </c>
      <c r="G61" s="13">
        <f t="shared" si="7"/>
        <v>74.56266794002332</v>
      </c>
      <c r="H61" s="13">
        <f t="shared" si="7"/>
        <v>99.47956328618302</v>
      </c>
      <c r="I61" s="13">
        <f t="shared" si="7"/>
        <v>87.01609526603107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87.01609526603107</v>
      </c>
      <c r="W61" s="13">
        <f t="shared" si="7"/>
        <v>87.99999917064206</v>
      </c>
      <c r="X61" s="13">
        <f t="shared" si="7"/>
        <v>0</v>
      </c>
      <c r="Y61" s="13">
        <f t="shared" si="7"/>
        <v>0</v>
      </c>
      <c r="Z61" s="14">
        <f t="shared" si="7"/>
        <v>87.99999792660492</v>
      </c>
    </row>
    <row r="62" spans="1:26" ht="13.5">
      <c r="A62" s="38" t="s">
        <v>116</v>
      </c>
      <c r="B62" s="12">
        <f t="shared" si="7"/>
        <v>64.28387925126967</v>
      </c>
      <c r="C62" s="12">
        <f t="shared" si="7"/>
        <v>0</v>
      </c>
      <c r="D62" s="3">
        <f t="shared" si="7"/>
        <v>88.00702888480029</v>
      </c>
      <c r="E62" s="13">
        <f t="shared" si="7"/>
        <v>88.00702888480029</v>
      </c>
      <c r="F62" s="13">
        <f t="shared" si="7"/>
        <v>54.513656623806014</v>
      </c>
      <c r="G62" s="13">
        <f t="shared" si="7"/>
        <v>56.68295617166491</v>
      </c>
      <c r="H62" s="13">
        <f t="shared" si="7"/>
        <v>59.18446921157348</v>
      </c>
      <c r="I62" s="13">
        <f t="shared" si="7"/>
        <v>56.83971039250322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56.83971039250322</v>
      </c>
      <c r="W62" s="13">
        <f t="shared" si="7"/>
        <v>88.00702888480029</v>
      </c>
      <c r="X62" s="13">
        <f t="shared" si="7"/>
        <v>0</v>
      </c>
      <c r="Y62" s="13">
        <f t="shared" si="7"/>
        <v>0</v>
      </c>
      <c r="Z62" s="14">
        <f t="shared" si="7"/>
        <v>88.00702888480029</v>
      </c>
    </row>
    <row r="63" spans="1:26" ht="13.5">
      <c r="A63" s="38" t="s">
        <v>117</v>
      </c>
      <c r="B63" s="12">
        <f t="shared" si="7"/>
        <v>28.982967261059418</v>
      </c>
      <c r="C63" s="12">
        <f t="shared" si="7"/>
        <v>0</v>
      </c>
      <c r="D63" s="3">
        <f t="shared" si="7"/>
        <v>87.99999370879259</v>
      </c>
      <c r="E63" s="13">
        <f t="shared" si="7"/>
        <v>87.99999370879259</v>
      </c>
      <c r="F63" s="13">
        <f t="shared" si="7"/>
        <v>13.821060186830996</v>
      </c>
      <c r="G63" s="13">
        <f t="shared" si="7"/>
        <v>23.031063233232494</v>
      </c>
      <c r="H63" s="13">
        <f t="shared" si="7"/>
        <v>33.15226988765746</v>
      </c>
      <c r="I63" s="13">
        <f t="shared" si="7"/>
        <v>23.39250285140399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23.39250285140399</v>
      </c>
      <c r="W63" s="13">
        <f t="shared" si="7"/>
        <v>87.9997735165333</v>
      </c>
      <c r="X63" s="13">
        <f t="shared" si="7"/>
        <v>0</v>
      </c>
      <c r="Y63" s="13">
        <f t="shared" si="7"/>
        <v>0</v>
      </c>
      <c r="Z63" s="14">
        <f t="shared" si="7"/>
        <v>87.99999370879259</v>
      </c>
    </row>
    <row r="64" spans="1:26" ht="13.5">
      <c r="A64" s="38" t="s">
        <v>118</v>
      </c>
      <c r="B64" s="12">
        <f t="shared" si="7"/>
        <v>0</v>
      </c>
      <c r="C64" s="12">
        <f t="shared" si="7"/>
        <v>0</v>
      </c>
      <c r="D64" s="3">
        <f t="shared" si="7"/>
        <v>87.99662029023281</v>
      </c>
      <c r="E64" s="13">
        <f t="shared" si="7"/>
        <v>87.99662029023281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87.99664144867822</v>
      </c>
      <c r="X64" s="13">
        <f t="shared" si="7"/>
        <v>0</v>
      </c>
      <c r="Y64" s="13">
        <f t="shared" si="7"/>
        <v>0</v>
      </c>
      <c r="Z64" s="14">
        <f t="shared" si="7"/>
        <v>87.99662029023281</v>
      </c>
    </row>
    <row r="65" spans="1:26" ht="13.5">
      <c r="A65" s="38" t="s">
        <v>119</v>
      </c>
      <c r="B65" s="12">
        <f t="shared" si="7"/>
        <v>217.39545997610512</v>
      </c>
      <c r="C65" s="12">
        <f t="shared" si="7"/>
        <v>0</v>
      </c>
      <c r="D65" s="3">
        <f t="shared" si="7"/>
        <v>87.90817263544535</v>
      </c>
      <c r="E65" s="13">
        <f t="shared" si="7"/>
        <v>87.90817263544535</v>
      </c>
      <c r="F65" s="13">
        <f t="shared" si="7"/>
        <v>130.27205988196343</v>
      </c>
      <c r="G65" s="13">
        <f t="shared" si="7"/>
        <v>120.42886648037904</v>
      </c>
      <c r="H65" s="13">
        <f t="shared" si="7"/>
        <v>126.034778349253</v>
      </c>
      <c r="I65" s="13">
        <f t="shared" si="7"/>
        <v>123.76281997832068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123.76281997832068</v>
      </c>
      <c r="W65" s="13">
        <f t="shared" si="7"/>
        <v>87.90817263544535</v>
      </c>
      <c r="X65" s="13">
        <f t="shared" si="7"/>
        <v>0</v>
      </c>
      <c r="Y65" s="13">
        <f t="shared" si="7"/>
        <v>0</v>
      </c>
      <c r="Z65" s="14">
        <f t="shared" si="7"/>
        <v>87.90817263544535</v>
      </c>
    </row>
    <row r="66" spans="1:26" ht="13.5">
      <c r="A66" s="39" t="s">
        <v>120</v>
      </c>
      <c r="B66" s="15">
        <f t="shared" si="7"/>
        <v>52.518703864321324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30.009480377253634</v>
      </c>
      <c r="G66" s="16">
        <f t="shared" si="7"/>
        <v>45.14970839650634</v>
      </c>
      <c r="H66" s="16">
        <f t="shared" si="7"/>
        <v>52.41815933233413</v>
      </c>
      <c r="I66" s="16">
        <f t="shared" si="7"/>
        <v>42.40774624677524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42.40774624677524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0" t="s">
        <v>121</v>
      </c>
      <c r="B67" s="23">
        <v>35719814</v>
      </c>
      <c r="C67" s="23"/>
      <c r="D67" s="24">
        <v>40374133</v>
      </c>
      <c r="E67" s="25">
        <v>40374133</v>
      </c>
      <c r="F67" s="25">
        <v>8716546</v>
      </c>
      <c r="G67" s="25">
        <v>3427448</v>
      </c>
      <c r="H67" s="25">
        <v>3211393</v>
      </c>
      <c r="I67" s="25">
        <v>15355387</v>
      </c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>
        <v>15355387</v>
      </c>
      <c r="W67" s="25">
        <v>10093534</v>
      </c>
      <c r="X67" s="25"/>
      <c r="Y67" s="24"/>
      <c r="Z67" s="26">
        <v>40374133</v>
      </c>
    </row>
    <row r="68" spans="1:26" ht="13.5" hidden="1">
      <c r="A68" s="36" t="s">
        <v>31</v>
      </c>
      <c r="B68" s="18">
        <v>4819546</v>
      </c>
      <c r="C68" s="18"/>
      <c r="D68" s="19">
        <v>6185674</v>
      </c>
      <c r="E68" s="20">
        <v>6185674</v>
      </c>
      <c r="F68" s="20">
        <v>5747964</v>
      </c>
      <c r="G68" s="20">
        <v>-291</v>
      </c>
      <c r="H68" s="20">
        <v>-25187</v>
      </c>
      <c r="I68" s="20">
        <v>5722486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>
        <v>5722486</v>
      </c>
      <c r="W68" s="20">
        <v>1546419</v>
      </c>
      <c r="X68" s="20"/>
      <c r="Y68" s="19"/>
      <c r="Z68" s="22">
        <v>6185674</v>
      </c>
    </row>
    <row r="69" spans="1:26" ht="13.5" hidden="1">
      <c r="A69" s="37" t="s">
        <v>32</v>
      </c>
      <c r="B69" s="18">
        <v>29778441</v>
      </c>
      <c r="C69" s="18"/>
      <c r="D69" s="19">
        <v>33248459</v>
      </c>
      <c r="E69" s="20">
        <v>33248459</v>
      </c>
      <c r="F69" s="20">
        <v>2846224</v>
      </c>
      <c r="G69" s="20">
        <v>3320230</v>
      </c>
      <c r="H69" s="20">
        <v>3114483</v>
      </c>
      <c r="I69" s="20">
        <v>9280937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>
        <v>9280937</v>
      </c>
      <c r="W69" s="20">
        <v>8312115</v>
      </c>
      <c r="X69" s="20"/>
      <c r="Y69" s="19"/>
      <c r="Z69" s="22">
        <v>33248459</v>
      </c>
    </row>
    <row r="70" spans="1:26" ht="13.5" hidden="1">
      <c r="A70" s="38" t="s">
        <v>115</v>
      </c>
      <c r="B70" s="18">
        <v>18656040</v>
      </c>
      <c r="C70" s="18"/>
      <c r="D70" s="19">
        <v>19292030</v>
      </c>
      <c r="E70" s="20">
        <v>19292030</v>
      </c>
      <c r="F70" s="20">
        <v>1648520</v>
      </c>
      <c r="G70" s="20">
        <v>2016717</v>
      </c>
      <c r="H70" s="20">
        <v>1854212</v>
      </c>
      <c r="I70" s="20">
        <v>5519449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>
        <v>5519449</v>
      </c>
      <c r="W70" s="20">
        <v>4823008</v>
      </c>
      <c r="X70" s="20"/>
      <c r="Y70" s="19"/>
      <c r="Z70" s="22">
        <v>19292030</v>
      </c>
    </row>
    <row r="71" spans="1:26" ht="13.5" hidden="1">
      <c r="A71" s="38" t="s">
        <v>116</v>
      </c>
      <c r="B71" s="18">
        <v>5196477</v>
      </c>
      <c r="C71" s="18"/>
      <c r="D71" s="19">
        <v>6291752</v>
      </c>
      <c r="E71" s="20">
        <v>6291752</v>
      </c>
      <c r="F71" s="20">
        <v>443997</v>
      </c>
      <c r="G71" s="20">
        <v>508712</v>
      </c>
      <c r="H71" s="20">
        <v>474464</v>
      </c>
      <c r="I71" s="20">
        <v>1427173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>
        <v>1427173</v>
      </c>
      <c r="W71" s="20">
        <v>1572938</v>
      </c>
      <c r="X71" s="20"/>
      <c r="Y71" s="19"/>
      <c r="Z71" s="22">
        <v>6291752</v>
      </c>
    </row>
    <row r="72" spans="1:26" ht="13.5" hidden="1">
      <c r="A72" s="38" t="s">
        <v>117</v>
      </c>
      <c r="B72" s="18">
        <v>5766894</v>
      </c>
      <c r="C72" s="18"/>
      <c r="D72" s="19">
        <v>3179040</v>
      </c>
      <c r="E72" s="20">
        <v>3179040</v>
      </c>
      <c r="F72" s="20">
        <v>739813</v>
      </c>
      <c r="G72" s="20">
        <v>745415</v>
      </c>
      <c r="H72" s="20">
        <v>753143</v>
      </c>
      <c r="I72" s="20">
        <v>2238371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2238371</v>
      </c>
      <c r="W72" s="20">
        <v>794760</v>
      </c>
      <c r="X72" s="20"/>
      <c r="Y72" s="19"/>
      <c r="Z72" s="22">
        <v>3179040</v>
      </c>
    </row>
    <row r="73" spans="1:26" ht="13.5" hidden="1">
      <c r="A73" s="38" t="s">
        <v>118</v>
      </c>
      <c r="B73" s="18"/>
      <c r="C73" s="18"/>
      <c r="D73" s="19">
        <v>4158937</v>
      </c>
      <c r="E73" s="20">
        <v>4158937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>
        <v>1039734</v>
      </c>
      <c r="X73" s="20"/>
      <c r="Y73" s="19"/>
      <c r="Z73" s="22">
        <v>4158937</v>
      </c>
    </row>
    <row r="74" spans="1:26" ht="13.5" hidden="1">
      <c r="A74" s="38" t="s">
        <v>119</v>
      </c>
      <c r="B74" s="18">
        <v>159030</v>
      </c>
      <c r="C74" s="18"/>
      <c r="D74" s="19">
        <v>326700</v>
      </c>
      <c r="E74" s="20">
        <v>326700</v>
      </c>
      <c r="F74" s="20">
        <v>13894</v>
      </c>
      <c r="G74" s="20">
        <v>49386</v>
      </c>
      <c r="H74" s="20">
        <v>32664</v>
      </c>
      <c r="I74" s="20">
        <v>95944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>
        <v>95944</v>
      </c>
      <c r="W74" s="20">
        <v>81675</v>
      </c>
      <c r="X74" s="20"/>
      <c r="Y74" s="19"/>
      <c r="Z74" s="22">
        <v>326700</v>
      </c>
    </row>
    <row r="75" spans="1:26" ht="13.5" hidden="1">
      <c r="A75" s="39" t="s">
        <v>120</v>
      </c>
      <c r="B75" s="27">
        <v>1121827</v>
      </c>
      <c r="C75" s="27"/>
      <c r="D75" s="28">
        <v>940000</v>
      </c>
      <c r="E75" s="29">
        <v>940000</v>
      </c>
      <c r="F75" s="29">
        <v>122358</v>
      </c>
      <c r="G75" s="29">
        <v>107509</v>
      </c>
      <c r="H75" s="29">
        <v>122097</v>
      </c>
      <c r="I75" s="29">
        <v>351964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>
        <v>351964</v>
      </c>
      <c r="W75" s="29">
        <v>235000</v>
      </c>
      <c r="X75" s="29"/>
      <c r="Y75" s="28"/>
      <c r="Z75" s="30">
        <v>940000</v>
      </c>
    </row>
    <row r="76" spans="1:26" ht="13.5" hidden="1">
      <c r="A76" s="41" t="s">
        <v>122</v>
      </c>
      <c r="B76" s="31">
        <v>28564854</v>
      </c>
      <c r="C76" s="31"/>
      <c r="D76" s="32">
        <v>34702037</v>
      </c>
      <c r="E76" s="33">
        <v>34702037</v>
      </c>
      <c r="F76" s="33">
        <v>2230791</v>
      </c>
      <c r="G76" s="33">
        <v>2743679</v>
      </c>
      <c r="H76" s="33">
        <v>3120431</v>
      </c>
      <c r="I76" s="33">
        <v>8094901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>
        <v>8094901</v>
      </c>
      <c r="W76" s="33">
        <v>8675508</v>
      </c>
      <c r="X76" s="33"/>
      <c r="Y76" s="32"/>
      <c r="Z76" s="34">
        <v>34702037</v>
      </c>
    </row>
    <row r="77" spans="1:26" ht="13.5" hidden="1">
      <c r="A77" s="36" t="s">
        <v>31</v>
      </c>
      <c r="B77" s="18">
        <v>3798322</v>
      </c>
      <c r="C77" s="18"/>
      <c r="D77" s="19">
        <v>5443392</v>
      </c>
      <c r="E77" s="20">
        <v>5443392</v>
      </c>
      <c r="F77" s="20">
        <v>230646</v>
      </c>
      <c r="G77" s="20">
        <v>528959</v>
      </c>
      <c r="H77" s="20">
        <v>490651</v>
      </c>
      <c r="I77" s="20">
        <v>1250256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1250256</v>
      </c>
      <c r="W77" s="20">
        <v>1360848</v>
      </c>
      <c r="X77" s="20"/>
      <c r="Y77" s="19"/>
      <c r="Z77" s="22">
        <v>5443392</v>
      </c>
    </row>
    <row r="78" spans="1:26" ht="13.5" hidden="1">
      <c r="A78" s="37" t="s">
        <v>32</v>
      </c>
      <c r="B78" s="18">
        <v>24177363</v>
      </c>
      <c r="C78" s="18"/>
      <c r="D78" s="19">
        <v>29258645</v>
      </c>
      <c r="E78" s="20">
        <v>29258645</v>
      </c>
      <c r="F78" s="20">
        <v>1963426</v>
      </c>
      <c r="G78" s="20">
        <v>2166180</v>
      </c>
      <c r="H78" s="20">
        <v>2565779</v>
      </c>
      <c r="I78" s="20">
        <v>6695385</v>
      </c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6695385</v>
      </c>
      <c r="W78" s="20">
        <v>7314660</v>
      </c>
      <c r="X78" s="20"/>
      <c r="Y78" s="19"/>
      <c r="Z78" s="22">
        <v>29258645</v>
      </c>
    </row>
    <row r="79" spans="1:26" ht="13.5" hidden="1">
      <c r="A79" s="38" t="s">
        <v>115</v>
      </c>
      <c r="B79" s="18">
        <v>17071209</v>
      </c>
      <c r="C79" s="18"/>
      <c r="D79" s="19">
        <v>16976986</v>
      </c>
      <c r="E79" s="20">
        <v>16976986</v>
      </c>
      <c r="F79" s="20">
        <v>1454529</v>
      </c>
      <c r="G79" s="20">
        <v>1503718</v>
      </c>
      <c r="H79" s="20">
        <v>1844562</v>
      </c>
      <c r="I79" s="20">
        <v>4802809</v>
      </c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>
        <v>4802809</v>
      </c>
      <c r="W79" s="20">
        <v>4244247</v>
      </c>
      <c r="X79" s="20"/>
      <c r="Y79" s="19"/>
      <c r="Z79" s="22">
        <v>16976986</v>
      </c>
    </row>
    <row r="80" spans="1:26" ht="13.5" hidden="1">
      <c r="A80" s="38" t="s">
        <v>116</v>
      </c>
      <c r="B80" s="18">
        <v>3340497</v>
      </c>
      <c r="C80" s="18"/>
      <c r="D80" s="19">
        <v>5537184</v>
      </c>
      <c r="E80" s="20">
        <v>5537184</v>
      </c>
      <c r="F80" s="20">
        <v>242039</v>
      </c>
      <c r="G80" s="20">
        <v>288353</v>
      </c>
      <c r="H80" s="20">
        <v>280809</v>
      </c>
      <c r="I80" s="20">
        <v>811201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>
        <v>811201</v>
      </c>
      <c r="W80" s="20">
        <v>1384296</v>
      </c>
      <c r="X80" s="20"/>
      <c r="Y80" s="19"/>
      <c r="Z80" s="22">
        <v>5537184</v>
      </c>
    </row>
    <row r="81" spans="1:26" ht="13.5" hidden="1">
      <c r="A81" s="38" t="s">
        <v>117</v>
      </c>
      <c r="B81" s="18">
        <v>1671417</v>
      </c>
      <c r="C81" s="18"/>
      <c r="D81" s="19">
        <v>2797555</v>
      </c>
      <c r="E81" s="20">
        <v>2797555</v>
      </c>
      <c r="F81" s="20">
        <v>102250</v>
      </c>
      <c r="G81" s="20">
        <v>171677</v>
      </c>
      <c r="H81" s="20">
        <v>249684</v>
      </c>
      <c r="I81" s="20">
        <v>523611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523611</v>
      </c>
      <c r="W81" s="20">
        <v>699387</v>
      </c>
      <c r="X81" s="20"/>
      <c r="Y81" s="19"/>
      <c r="Z81" s="22">
        <v>2797555</v>
      </c>
    </row>
    <row r="82" spans="1:26" ht="13.5" hidden="1">
      <c r="A82" s="38" t="s">
        <v>118</v>
      </c>
      <c r="B82" s="18">
        <v>1748516</v>
      </c>
      <c r="C82" s="18"/>
      <c r="D82" s="19">
        <v>3659724</v>
      </c>
      <c r="E82" s="20">
        <v>3659724</v>
      </c>
      <c r="F82" s="20">
        <v>146508</v>
      </c>
      <c r="G82" s="20">
        <v>142957</v>
      </c>
      <c r="H82" s="20">
        <v>149556</v>
      </c>
      <c r="I82" s="20">
        <v>439021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>
        <v>439021</v>
      </c>
      <c r="W82" s="20">
        <v>914931</v>
      </c>
      <c r="X82" s="20"/>
      <c r="Y82" s="19"/>
      <c r="Z82" s="22">
        <v>3659724</v>
      </c>
    </row>
    <row r="83" spans="1:26" ht="13.5" hidden="1">
      <c r="A83" s="38" t="s">
        <v>119</v>
      </c>
      <c r="B83" s="18">
        <v>345724</v>
      </c>
      <c r="C83" s="18"/>
      <c r="D83" s="19">
        <v>287196</v>
      </c>
      <c r="E83" s="20">
        <v>287196</v>
      </c>
      <c r="F83" s="20">
        <v>18100</v>
      </c>
      <c r="G83" s="20">
        <v>59475</v>
      </c>
      <c r="H83" s="20">
        <v>41168</v>
      </c>
      <c r="I83" s="20">
        <v>118743</v>
      </c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>
        <v>118743</v>
      </c>
      <c r="W83" s="20">
        <v>71799</v>
      </c>
      <c r="X83" s="20"/>
      <c r="Y83" s="19"/>
      <c r="Z83" s="22">
        <v>287196</v>
      </c>
    </row>
    <row r="84" spans="1:26" ht="13.5" hidden="1">
      <c r="A84" s="39" t="s">
        <v>120</v>
      </c>
      <c r="B84" s="27">
        <v>589169</v>
      </c>
      <c r="C84" s="27"/>
      <c r="D84" s="28"/>
      <c r="E84" s="29"/>
      <c r="F84" s="29">
        <v>36719</v>
      </c>
      <c r="G84" s="29">
        <v>48540</v>
      </c>
      <c r="H84" s="29">
        <v>64001</v>
      </c>
      <c r="I84" s="29">
        <v>149260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>
        <v>149260</v>
      </c>
      <c r="W84" s="29"/>
      <c r="X84" s="29"/>
      <c r="Y84" s="28"/>
      <c r="Z84" s="30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2013-11-04T08:09:00Z</dcterms:created>
  <dcterms:modified xsi:type="dcterms:W3CDTF">2013-11-25T09:48:18Z</dcterms:modified>
  <cp:category/>
  <cp:version/>
  <cp:contentType/>
  <cp:contentStatus/>
</cp:coreProperties>
</file>