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'CPT'!$A$1:$Z$66</definedName>
    <definedName name="_xlnm.Print_Area" localSheetId="7">'DC1'!$A$1:$Z$66</definedName>
    <definedName name="_xlnm.Print_Area" localSheetId="13">'DC2'!$A$1:$Z$66</definedName>
    <definedName name="_xlnm.Print_Area" localSheetId="18">'DC3'!$A$1:$Z$66</definedName>
    <definedName name="_xlnm.Print_Area" localSheetId="26">'DC4'!$A$1:$Z$66</definedName>
    <definedName name="_xlnm.Print_Area" localSheetId="30">'DC5'!$A$1:$Z$66</definedName>
    <definedName name="_xlnm.Print_Area" localSheetId="0">'Summary'!$A$1:$Z$66</definedName>
    <definedName name="_xlnm.Print_Area" localSheetId="2">'WC011'!$A$1:$Z$66</definedName>
    <definedName name="_xlnm.Print_Area" localSheetId="3">'WC012'!$A$1:$Z$66</definedName>
    <definedName name="_xlnm.Print_Area" localSheetId="4">'WC013'!$A$1:$Z$66</definedName>
    <definedName name="_xlnm.Print_Area" localSheetId="5">'WC014'!$A$1:$Z$66</definedName>
    <definedName name="_xlnm.Print_Area" localSheetId="6">'WC015'!$A$1:$Z$66</definedName>
    <definedName name="_xlnm.Print_Area" localSheetId="8">'WC022'!$A$1:$Z$66</definedName>
    <definedName name="_xlnm.Print_Area" localSheetId="9">'WC023'!$A$1:$Z$66</definedName>
    <definedName name="_xlnm.Print_Area" localSheetId="10">'WC024'!$A$1:$Z$66</definedName>
    <definedName name="_xlnm.Print_Area" localSheetId="11">'WC025'!$A$1:$Z$66</definedName>
    <definedName name="_xlnm.Print_Area" localSheetId="12">'WC026'!$A$1:$Z$66</definedName>
    <definedName name="_xlnm.Print_Area" localSheetId="14">'WC031'!$A$1:$Z$66</definedName>
    <definedName name="_xlnm.Print_Area" localSheetId="15">'WC032'!$A$1:$Z$66</definedName>
    <definedName name="_xlnm.Print_Area" localSheetId="16">'WC033'!$A$1:$Z$66</definedName>
    <definedName name="_xlnm.Print_Area" localSheetId="17">'WC034'!$A$1:$Z$66</definedName>
    <definedName name="_xlnm.Print_Area" localSheetId="19">'WC041'!$A$1:$Z$66</definedName>
    <definedName name="_xlnm.Print_Area" localSheetId="20">'WC042'!$A$1:$Z$66</definedName>
    <definedName name="_xlnm.Print_Area" localSheetId="21">'WC043'!$A$1:$Z$66</definedName>
    <definedName name="_xlnm.Print_Area" localSheetId="22">'WC044'!$A$1:$Z$66</definedName>
    <definedName name="_xlnm.Print_Area" localSheetId="23">'WC045'!$A$1:$Z$66</definedName>
    <definedName name="_xlnm.Print_Area" localSheetId="24">'WC047'!$A$1:$Z$66</definedName>
    <definedName name="_xlnm.Print_Area" localSheetId="25">'WC048'!$A$1:$Z$66</definedName>
    <definedName name="_xlnm.Print_Area" localSheetId="27">'WC051'!$A$1:$Z$66</definedName>
    <definedName name="_xlnm.Print_Area" localSheetId="28">'WC052'!$A$1:$Z$66</definedName>
    <definedName name="_xlnm.Print_Area" localSheetId="29">'WC053'!$A$1:$Z$66</definedName>
  </definedNames>
  <calcPr fullCalcOnLoad="1"/>
</workbook>
</file>

<file path=xl/sharedStrings.xml><?xml version="1.0" encoding="utf-8"?>
<sst xmlns="http://schemas.openxmlformats.org/spreadsheetml/2006/main" count="3441" uniqueCount="121">
  <si>
    <t>Western Cape: Cape Town(CPT)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</si>
  <si>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</si>
  <si>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</si>
  <si>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</si>
  <si>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</si>
  <si>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</si>
  <si>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</si>
  <si>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</si>
  <si>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</si>
  <si>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</si>
  <si>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</si>
  <si>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</si>
  <si>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</si>
  <si>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</si>
  <si>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</si>
  <si>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</si>
  <si>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</si>
  <si>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</si>
  <si>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</si>
  <si>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</si>
  <si>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</si>
  <si>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</si>
  <si>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</si>
  <si>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</si>
  <si>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</si>
  <si>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</si>
  <si>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</si>
  <si>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</si>
  <si>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</si>
  <si>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</si>
  <si>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</si>
  <si>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</si>
  <si>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</si>
  <si>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</si>
  <si>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</si>
  <si>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</si>
  <si>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</si>
  <si>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</si>
  <si>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</si>
  <si>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</si>
  <si>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</si>
  <si>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</si>
  <si>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</si>
  <si>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</si>
  <si>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</si>
  <si>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</si>
  <si>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</si>
  <si>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</si>
  <si>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</si>
  <si>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</si>
  <si>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</si>
  <si>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</si>
  <si>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</si>
  <si>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</si>
  <si>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</si>
  <si>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</si>
  <si>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</si>
  <si>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</si>
  <si>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</si>
  <si>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</si>
  <si>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</si>
  <si>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</si>
  <si>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</si>
  <si>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</si>
  <si>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</si>
  <si>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</si>
  <si>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Matzikama(WC011) - Table C1 Schedule Quarterly Budget Statement Summary for 1st Quarter ended 30 September 2013 (Figures Finalised as at 2013/11/01)</t>
  </si>
  <si>
    <t>Western Cape: Cederberg(WC012) - Table C1 Schedule Quarterly Budget Statement Summary for 1st Quarter ended 30 September 2013 (Figures Finalised as at 2013/11/01)</t>
  </si>
  <si>
    <t>Western Cape: Bergrivier(WC013) - Table C1 Schedule Quarterly Budget Statement Summary for 1st Quarter ended 30 September 2013 (Figures Finalised as at 2013/11/01)</t>
  </si>
  <si>
    <t>Western Cape: Saldanha Bay(WC014) - Table C1 Schedule Quarterly Budget Statement Summary for 1st Quarter ended 30 September 2013 (Figures Finalised as at 2013/11/01)</t>
  </si>
  <si>
    <t>Western Cape: Swartland(WC015) - Table C1 Schedule Quarterly Budget Statement Summary for 1st Quarter ended 30 September 2013 (Figures Finalised as at 2013/11/01)</t>
  </si>
  <si>
    <t>Western Cape: West Coast(DC1) - Table C1 Schedule Quarterly Budget Statement Summary for 1st Quarter ended 30 September 2013 (Figures Finalised as at 2013/11/01)</t>
  </si>
  <si>
    <t>Western Cape: Witzenberg(WC022) - Table C1 Schedule Quarterly Budget Statement Summary for 1st Quarter ended 30 September 2013 (Figures Finalised as at 2013/11/01)</t>
  </si>
  <si>
    <t>Western Cape: Drakenstein(WC023) - Table C1 Schedule Quarterly Budget Statement Summary for 1st Quarter ended 30 September 2013 (Figures Finalised as at 2013/11/01)</t>
  </si>
  <si>
    <t>Western Cape: Stellenbosch(WC024) - Table C1 Schedule Quarterly Budget Statement Summary for 1st Quarter ended 30 September 2013 (Figures Finalised as at 2013/11/01)</t>
  </si>
  <si>
    <t>Western Cape: Breede Valley(WC025) - Table C1 Schedule Quarterly Budget Statement Summary for 1st Quarter ended 30 September 2013 (Figures Finalised as at 2013/11/01)</t>
  </si>
  <si>
    <t>Western Cape: Langeberg(WC026) - Table C1 Schedule Quarterly Budget Statement Summary for 1st Quarter ended 30 September 2013 (Figures Finalised as at 2013/11/01)</t>
  </si>
  <si>
    <t>Western Cape: Cape Winelands DM(DC2) - Table C1 Schedule Quarterly Budget Statement Summary for 1st Quarter ended 30 September 2013 (Figures Finalised as at 2013/11/01)</t>
  </si>
  <si>
    <t>Western Cape: Theewaterskloof(WC031) - Table C1 Schedule Quarterly Budget Statement Summary for 1st Quarter ended 30 September 2013 (Figures Finalised as at 2013/11/01)</t>
  </si>
  <si>
    <t>Western Cape: Overstrand(WC032) - Table C1 Schedule Quarterly Budget Statement Summary for 1st Quarter ended 30 September 2013 (Figures Finalised as at 2013/11/01)</t>
  </si>
  <si>
    <t>Western Cape: Cape Agulhas(WC033) - Table C1 Schedule Quarterly Budget Statement Summary for 1st Quarter ended 30 September 2013 (Figures Finalised as at 2013/11/01)</t>
  </si>
  <si>
    <t>Western Cape: Swellendam(WC034) - Table C1 Schedule Quarterly Budget Statement Summary for 1st Quarter ended 30 September 2013 (Figures Finalised as at 2013/11/01)</t>
  </si>
  <si>
    <t>Western Cape: Overberg(DC3) - Table C1 Schedule Quarterly Budget Statement Summary for 1st Quarter ended 30 September 2013 (Figures Finalised as at 2013/11/01)</t>
  </si>
  <si>
    <t>Western Cape: Kannaland(WC041) - Table C1 Schedule Quarterly Budget Statement Summary for 1st Quarter ended 30 September 2013 (Figures Finalised as at 2013/11/01)</t>
  </si>
  <si>
    <t>Western Cape: Hessequa(WC042) - Table C1 Schedule Quarterly Budget Statement Summary for 1st Quarter ended 30 September 2013 (Figures Finalised as at 2013/11/01)</t>
  </si>
  <si>
    <t>Western Cape: Mossel Bay(WC043) - Table C1 Schedule Quarterly Budget Statement Summary for 1st Quarter ended 30 September 2013 (Figures Finalised as at 2013/11/01)</t>
  </si>
  <si>
    <t>Western Cape: George(WC044) - Table C1 Schedule Quarterly Budget Statement Summary for 1st Quarter ended 30 September 2013 (Figures Finalised as at 2013/11/01)</t>
  </si>
  <si>
    <t>Western Cape: Oudtshoorn(WC045) - Table C1 Schedule Quarterly Budget Statement Summary for 1st Quarter ended 30 September 2013 (Figures Finalised as at 2013/11/01)</t>
  </si>
  <si>
    <t>Western Cape: Bitou(WC047) - Table C1 Schedule Quarterly Budget Statement Summary for 1st Quarter ended 30 September 2013 (Figures Finalised as at 2013/11/01)</t>
  </si>
  <si>
    <t>Western Cape: Knysna(WC048) - Table C1 Schedule Quarterly Budget Statement Summary for 1st Quarter ended 30 September 2013 (Figures Finalised as at 2013/11/01)</t>
  </si>
  <si>
    <t>Western Cape: Eden(DC4) - Table C1 Schedule Quarterly Budget Statement Summary for 1st Quarter ended 30 September 2013 (Figures Finalised as at 2013/11/01)</t>
  </si>
  <si>
    <t>Western Cape: Laingsburg(WC051) - Table C1 Schedule Quarterly Budget Statement Summary for 1st Quarter ended 30 September 2013 (Figures Finalised as at 2013/11/01)</t>
  </si>
  <si>
    <t>Western Cape: Prince Albert(WC052) - Table C1 Schedule Quarterly Budget Statement Summary for 1st Quarter ended 30 September 2013 (Figures Finalised as at 2013/11/01)</t>
  </si>
  <si>
    <t>Western Cape: Beaufort West(WC053) - Table C1 Schedule Quarterly Budget Statement Summary for 1st Quarter ended 30 September 2013 (Figures Finalised as at 2013/11/01)</t>
  </si>
  <si>
    <t>Western Cape: Central Karoo(DC5) - Table C1 Schedule Quarterly Budget Statement Summary for 1st Quarter ended 30 September 2013 (Figures Finalised as at 2013/11/01)</t>
  </si>
  <si>
    <t>Summary - Table C1 Schedule Quarterly Budget Statement Summary for 1st Quarter ended 30 September 2013 (Figures Finalised as at 2013/11/01)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</si>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</sst>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6671258760</v>
      </c>
      <c r="C5" s="18">
        <v>0</v>
      </c>
      <c r="D5" s="58">
        <v>7301467815</v>
      </c>
      <c r="E5" s="59">
        <v>7346658325</v>
      </c>
      <c r="F5" s="59">
        <v>1813363717</v>
      </c>
      <c r="G5" s="59">
        <v>527367446</v>
      </c>
      <c r="H5" s="59">
        <v>538634791</v>
      </c>
      <c r="I5" s="59">
        <v>2879365954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2879365954</v>
      </c>
      <c r="W5" s="59">
        <v>1836664584</v>
      </c>
      <c r="X5" s="59">
        <v>1042701370</v>
      </c>
      <c r="Y5" s="60">
        <v>56.77</v>
      </c>
      <c r="Z5" s="61">
        <v>7346658325</v>
      </c>
    </row>
    <row r="6" spans="1:26" ht="13.5">
      <c r="A6" s="57" t="s">
        <v>32</v>
      </c>
      <c r="B6" s="18">
        <v>18342179146</v>
      </c>
      <c r="C6" s="18">
        <v>0</v>
      </c>
      <c r="D6" s="58">
        <v>20978708597</v>
      </c>
      <c r="E6" s="59">
        <v>20975013222</v>
      </c>
      <c r="F6" s="59">
        <v>2111492848</v>
      </c>
      <c r="G6" s="59">
        <v>1653832937</v>
      </c>
      <c r="H6" s="59">
        <v>1696023730</v>
      </c>
      <c r="I6" s="59">
        <v>5461349515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5461349515</v>
      </c>
      <c r="W6" s="59">
        <v>5243753308</v>
      </c>
      <c r="X6" s="59">
        <v>217596207</v>
      </c>
      <c r="Y6" s="60">
        <v>4.15</v>
      </c>
      <c r="Z6" s="61">
        <v>20975013222</v>
      </c>
    </row>
    <row r="7" spans="1:26" ht="13.5">
      <c r="A7" s="57" t="s">
        <v>33</v>
      </c>
      <c r="B7" s="18">
        <v>525752736</v>
      </c>
      <c r="C7" s="18">
        <v>0</v>
      </c>
      <c r="D7" s="58">
        <v>449756510</v>
      </c>
      <c r="E7" s="59">
        <v>449756510</v>
      </c>
      <c r="F7" s="59">
        <v>19326524</v>
      </c>
      <c r="G7" s="59">
        <v>44170129</v>
      </c>
      <c r="H7" s="59">
        <v>44910635</v>
      </c>
      <c r="I7" s="59">
        <v>108407288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108407288</v>
      </c>
      <c r="W7" s="59">
        <v>112439129</v>
      </c>
      <c r="X7" s="59">
        <v>-4031841</v>
      </c>
      <c r="Y7" s="60">
        <v>-3.59</v>
      </c>
      <c r="Z7" s="61">
        <v>449756510</v>
      </c>
    </row>
    <row r="8" spans="1:26" ht="13.5">
      <c r="A8" s="57" t="s">
        <v>34</v>
      </c>
      <c r="B8" s="18">
        <v>3924092247</v>
      </c>
      <c r="C8" s="18">
        <v>0</v>
      </c>
      <c r="D8" s="58">
        <v>5082670249</v>
      </c>
      <c r="E8" s="59">
        <v>5087794121</v>
      </c>
      <c r="F8" s="59">
        <v>1056543195</v>
      </c>
      <c r="G8" s="59">
        <v>97388400</v>
      </c>
      <c r="H8" s="59">
        <v>157632394</v>
      </c>
      <c r="I8" s="59">
        <v>1311563989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1311563989</v>
      </c>
      <c r="W8" s="59">
        <v>1271948531</v>
      </c>
      <c r="X8" s="59">
        <v>39615458</v>
      </c>
      <c r="Y8" s="60">
        <v>3.11</v>
      </c>
      <c r="Z8" s="61">
        <v>5087794121</v>
      </c>
    </row>
    <row r="9" spans="1:26" ht="13.5">
      <c r="A9" s="57" t="s">
        <v>35</v>
      </c>
      <c r="B9" s="18">
        <v>4292059189</v>
      </c>
      <c r="C9" s="18">
        <v>0</v>
      </c>
      <c r="D9" s="58">
        <v>3969833514</v>
      </c>
      <c r="E9" s="59">
        <v>3939079239</v>
      </c>
      <c r="F9" s="59">
        <v>142865732</v>
      </c>
      <c r="G9" s="59">
        <v>810392740</v>
      </c>
      <c r="H9" s="59">
        <v>163619878</v>
      </c>
      <c r="I9" s="59">
        <v>1116878350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1116878350</v>
      </c>
      <c r="W9" s="59">
        <v>984769813</v>
      </c>
      <c r="X9" s="59">
        <v>132108537</v>
      </c>
      <c r="Y9" s="60">
        <v>13.42</v>
      </c>
      <c r="Z9" s="61">
        <v>3939079239</v>
      </c>
    </row>
    <row r="10" spans="1:26" ht="25.5">
      <c r="A10" s="62" t="s">
        <v>105</v>
      </c>
      <c r="B10" s="63">
        <f>SUM(B5:B9)</f>
        <v>33755342078</v>
      </c>
      <c r="C10" s="63">
        <f>SUM(C5:C9)</f>
        <v>0</v>
      </c>
      <c r="D10" s="64">
        <f aca="true" t="shared" si="0" ref="D10:Z10">SUM(D5:D9)</f>
        <v>37782436685</v>
      </c>
      <c r="E10" s="65">
        <f t="shared" si="0"/>
        <v>37798301417</v>
      </c>
      <c r="F10" s="65">
        <f t="shared" si="0"/>
        <v>5143592016</v>
      </c>
      <c r="G10" s="65">
        <f t="shared" si="0"/>
        <v>3133151652</v>
      </c>
      <c r="H10" s="65">
        <f t="shared" si="0"/>
        <v>2600821428</v>
      </c>
      <c r="I10" s="65">
        <f t="shared" si="0"/>
        <v>10877565096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10877565096</v>
      </c>
      <c r="W10" s="65">
        <f t="shared" si="0"/>
        <v>9449575365</v>
      </c>
      <c r="X10" s="65">
        <f t="shared" si="0"/>
        <v>1427989731</v>
      </c>
      <c r="Y10" s="66">
        <f>+IF(W10&lt;&gt;0,(X10/W10)*100,0)</f>
        <v>15.111681486652706</v>
      </c>
      <c r="Z10" s="67">
        <f t="shared" si="0"/>
        <v>37798301417</v>
      </c>
    </row>
    <row r="11" spans="1:26" ht="13.5">
      <c r="A11" s="57" t="s">
        <v>36</v>
      </c>
      <c r="B11" s="18">
        <v>10381049813</v>
      </c>
      <c r="C11" s="18">
        <v>0</v>
      </c>
      <c r="D11" s="58">
        <v>11964421872</v>
      </c>
      <c r="E11" s="59">
        <v>11967481547</v>
      </c>
      <c r="F11" s="59">
        <v>851784399</v>
      </c>
      <c r="G11" s="59">
        <v>946218565</v>
      </c>
      <c r="H11" s="59">
        <v>945242613</v>
      </c>
      <c r="I11" s="59">
        <v>2743245577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2743245577</v>
      </c>
      <c r="W11" s="59">
        <v>2991870389</v>
      </c>
      <c r="X11" s="59">
        <v>-248624812</v>
      </c>
      <c r="Y11" s="60">
        <v>-8.31</v>
      </c>
      <c r="Z11" s="61">
        <v>11967481547</v>
      </c>
    </row>
    <row r="12" spans="1:26" ht="13.5">
      <c r="A12" s="57" t="s">
        <v>37</v>
      </c>
      <c r="B12" s="18">
        <v>273114779</v>
      </c>
      <c r="C12" s="18">
        <v>0</v>
      </c>
      <c r="D12" s="58">
        <v>329874504</v>
      </c>
      <c r="E12" s="59">
        <v>329874502</v>
      </c>
      <c r="F12" s="59">
        <v>24901168</v>
      </c>
      <c r="G12" s="59">
        <v>24883614</v>
      </c>
      <c r="H12" s="59">
        <v>25394963</v>
      </c>
      <c r="I12" s="59">
        <v>75179745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75179745</v>
      </c>
      <c r="W12" s="59">
        <v>82468629</v>
      </c>
      <c r="X12" s="59">
        <v>-7288884</v>
      </c>
      <c r="Y12" s="60">
        <v>-8.84</v>
      </c>
      <c r="Z12" s="61">
        <v>329874502</v>
      </c>
    </row>
    <row r="13" spans="1:26" ht="13.5">
      <c r="A13" s="57" t="s">
        <v>106</v>
      </c>
      <c r="B13" s="18">
        <v>2597780917</v>
      </c>
      <c r="C13" s="18">
        <v>0</v>
      </c>
      <c r="D13" s="58">
        <v>3003234008</v>
      </c>
      <c r="E13" s="59">
        <v>3006358867</v>
      </c>
      <c r="F13" s="59">
        <v>184871047</v>
      </c>
      <c r="G13" s="59">
        <v>211284489</v>
      </c>
      <c r="H13" s="59">
        <v>229061618</v>
      </c>
      <c r="I13" s="59">
        <v>625217154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625217154</v>
      </c>
      <c r="W13" s="59">
        <v>751589721</v>
      </c>
      <c r="X13" s="59">
        <v>-126372567</v>
      </c>
      <c r="Y13" s="60">
        <v>-16.81</v>
      </c>
      <c r="Z13" s="61">
        <v>3006358867</v>
      </c>
    </row>
    <row r="14" spans="1:26" ht="13.5">
      <c r="A14" s="57" t="s">
        <v>38</v>
      </c>
      <c r="B14" s="18">
        <v>1010329328</v>
      </c>
      <c r="C14" s="18">
        <v>0</v>
      </c>
      <c r="D14" s="58">
        <v>1210512318</v>
      </c>
      <c r="E14" s="59">
        <v>1210670233</v>
      </c>
      <c r="F14" s="59">
        <v>75956192</v>
      </c>
      <c r="G14" s="59">
        <v>70530298</v>
      </c>
      <c r="H14" s="59">
        <v>85913226</v>
      </c>
      <c r="I14" s="59">
        <v>232399716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232399716</v>
      </c>
      <c r="W14" s="59">
        <v>302667561</v>
      </c>
      <c r="X14" s="59">
        <v>-70267845</v>
      </c>
      <c r="Y14" s="60">
        <v>-23.22</v>
      </c>
      <c r="Z14" s="61">
        <v>1210670233</v>
      </c>
    </row>
    <row r="15" spans="1:26" ht="13.5">
      <c r="A15" s="57" t="s">
        <v>39</v>
      </c>
      <c r="B15" s="18">
        <v>9222279056</v>
      </c>
      <c r="C15" s="18">
        <v>0</v>
      </c>
      <c r="D15" s="58">
        <v>10581298112</v>
      </c>
      <c r="E15" s="59">
        <v>10581298112</v>
      </c>
      <c r="F15" s="59">
        <v>102947648</v>
      </c>
      <c r="G15" s="59">
        <v>1197954105</v>
      </c>
      <c r="H15" s="59">
        <v>1207157853</v>
      </c>
      <c r="I15" s="59">
        <v>2508059606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2508059606</v>
      </c>
      <c r="W15" s="59">
        <v>2645324531</v>
      </c>
      <c r="X15" s="59">
        <v>-137264925</v>
      </c>
      <c r="Y15" s="60">
        <v>-5.19</v>
      </c>
      <c r="Z15" s="61">
        <v>10581298112</v>
      </c>
    </row>
    <row r="16" spans="1:26" ht="13.5">
      <c r="A16" s="68" t="s">
        <v>40</v>
      </c>
      <c r="B16" s="18">
        <v>296603717</v>
      </c>
      <c r="C16" s="18">
        <v>0</v>
      </c>
      <c r="D16" s="58">
        <v>249157460</v>
      </c>
      <c r="E16" s="59">
        <v>259732980</v>
      </c>
      <c r="F16" s="59">
        <v>29410620</v>
      </c>
      <c r="G16" s="59">
        <v>15927289</v>
      </c>
      <c r="H16" s="59">
        <v>31681338</v>
      </c>
      <c r="I16" s="59">
        <v>77019247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77019247</v>
      </c>
      <c r="W16" s="59">
        <v>64933249</v>
      </c>
      <c r="X16" s="59">
        <v>12085998</v>
      </c>
      <c r="Y16" s="60">
        <v>18.61</v>
      </c>
      <c r="Z16" s="61">
        <v>259732980</v>
      </c>
    </row>
    <row r="17" spans="1:26" ht="13.5">
      <c r="A17" s="57" t="s">
        <v>41</v>
      </c>
      <c r="B17" s="18">
        <v>10034296108</v>
      </c>
      <c r="C17" s="18">
        <v>0</v>
      </c>
      <c r="D17" s="58">
        <v>11151007906</v>
      </c>
      <c r="E17" s="59">
        <v>11168627705</v>
      </c>
      <c r="F17" s="59">
        <v>447982851</v>
      </c>
      <c r="G17" s="59">
        <v>796637420</v>
      </c>
      <c r="H17" s="59">
        <v>793928023</v>
      </c>
      <c r="I17" s="59">
        <v>2038548294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2038548294</v>
      </c>
      <c r="W17" s="59">
        <v>2792156930</v>
      </c>
      <c r="X17" s="59">
        <v>-753608636</v>
      </c>
      <c r="Y17" s="60">
        <v>-26.99</v>
      </c>
      <c r="Z17" s="61">
        <v>11168627705</v>
      </c>
    </row>
    <row r="18" spans="1:26" ht="13.5">
      <c r="A18" s="69" t="s">
        <v>42</v>
      </c>
      <c r="B18" s="70">
        <f>SUM(B11:B17)</f>
        <v>33815453718</v>
      </c>
      <c r="C18" s="70">
        <f>SUM(C11:C17)</f>
        <v>0</v>
      </c>
      <c r="D18" s="71">
        <f aca="true" t="shared" si="1" ref="D18:Z18">SUM(D11:D17)</f>
        <v>38489506180</v>
      </c>
      <c r="E18" s="72">
        <f t="shared" si="1"/>
        <v>38524043946</v>
      </c>
      <c r="F18" s="72">
        <f t="shared" si="1"/>
        <v>1717853925</v>
      </c>
      <c r="G18" s="72">
        <f t="shared" si="1"/>
        <v>3263435780</v>
      </c>
      <c r="H18" s="72">
        <f t="shared" si="1"/>
        <v>3318379634</v>
      </c>
      <c r="I18" s="72">
        <f t="shared" si="1"/>
        <v>8299669339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8299669339</v>
      </c>
      <c r="W18" s="72">
        <f t="shared" si="1"/>
        <v>9631011010</v>
      </c>
      <c r="X18" s="72">
        <f t="shared" si="1"/>
        <v>-1331341671</v>
      </c>
      <c r="Y18" s="66">
        <f>+IF(W18&lt;&gt;0,(X18/W18)*100,0)</f>
        <v>-13.82348820510797</v>
      </c>
      <c r="Z18" s="73">
        <f t="shared" si="1"/>
        <v>38524043946</v>
      </c>
    </row>
    <row r="19" spans="1:26" ht="13.5">
      <c r="A19" s="69" t="s">
        <v>43</v>
      </c>
      <c r="B19" s="74">
        <f>+B10-B18</f>
        <v>-60111640</v>
      </c>
      <c r="C19" s="74">
        <f>+C10-C18</f>
        <v>0</v>
      </c>
      <c r="D19" s="75">
        <f aca="true" t="shared" si="2" ref="D19:Z19">+D10-D18</f>
        <v>-707069495</v>
      </c>
      <c r="E19" s="76">
        <f t="shared" si="2"/>
        <v>-725742529</v>
      </c>
      <c r="F19" s="76">
        <f t="shared" si="2"/>
        <v>3425738091</v>
      </c>
      <c r="G19" s="76">
        <f t="shared" si="2"/>
        <v>-130284128</v>
      </c>
      <c r="H19" s="76">
        <f t="shared" si="2"/>
        <v>-717558206</v>
      </c>
      <c r="I19" s="76">
        <f t="shared" si="2"/>
        <v>2577895757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2577895757</v>
      </c>
      <c r="W19" s="76">
        <f>IF(E10=E18,0,W10-W18)</f>
        <v>-181435645</v>
      </c>
      <c r="X19" s="76">
        <f t="shared" si="2"/>
        <v>2759331402</v>
      </c>
      <c r="Y19" s="77">
        <f>+IF(W19&lt;&gt;0,(X19/W19)*100,0)</f>
        <v>-1520.8320294504424</v>
      </c>
      <c r="Z19" s="78">
        <f t="shared" si="2"/>
        <v>-725742529</v>
      </c>
    </row>
    <row r="20" spans="1:26" ht="13.5">
      <c r="A20" s="57" t="s">
        <v>44</v>
      </c>
      <c r="B20" s="18">
        <v>4221654170</v>
      </c>
      <c r="C20" s="18">
        <v>0</v>
      </c>
      <c r="D20" s="58">
        <v>3586589314</v>
      </c>
      <c r="E20" s="59">
        <v>3675407494</v>
      </c>
      <c r="F20" s="59">
        <v>50583542</v>
      </c>
      <c r="G20" s="59">
        <v>130359868</v>
      </c>
      <c r="H20" s="59">
        <v>170640610</v>
      </c>
      <c r="I20" s="59">
        <v>351584020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351584020</v>
      </c>
      <c r="W20" s="59">
        <v>918851874</v>
      </c>
      <c r="X20" s="59">
        <v>-567267854</v>
      </c>
      <c r="Y20" s="60">
        <v>-61.74</v>
      </c>
      <c r="Z20" s="61">
        <v>3675407494</v>
      </c>
    </row>
    <row r="21" spans="1:26" ht="13.5">
      <c r="A21" s="57" t="s">
        <v>107</v>
      </c>
      <c r="B21" s="79">
        <v>-89882</v>
      </c>
      <c r="C21" s="79">
        <v>0</v>
      </c>
      <c r="D21" s="80">
        <v>-3717000</v>
      </c>
      <c r="E21" s="81">
        <v>-3717000</v>
      </c>
      <c r="F21" s="81">
        <v>0</v>
      </c>
      <c r="G21" s="81">
        <v>0</v>
      </c>
      <c r="H21" s="81">
        <v>-31177000</v>
      </c>
      <c r="I21" s="81">
        <v>-31177000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-31177000</v>
      </c>
      <c r="W21" s="81">
        <v>-929250</v>
      </c>
      <c r="X21" s="81">
        <v>-30247750</v>
      </c>
      <c r="Y21" s="82">
        <v>3255.07</v>
      </c>
      <c r="Z21" s="83">
        <v>-3717000</v>
      </c>
    </row>
    <row r="22" spans="1:26" ht="25.5">
      <c r="A22" s="84" t="s">
        <v>108</v>
      </c>
      <c r="B22" s="85">
        <f>SUM(B19:B21)</f>
        <v>4161452648</v>
      </c>
      <c r="C22" s="85">
        <f>SUM(C19:C21)</f>
        <v>0</v>
      </c>
      <c r="D22" s="86">
        <f aca="true" t="shared" si="3" ref="D22:Z22">SUM(D19:D21)</f>
        <v>2875802819</v>
      </c>
      <c r="E22" s="87">
        <f t="shared" si="3"/>
        <v>2945947965</v>
      </c>
      <c r="F22" s="87">
        <f t="shared" si="3"/>
        <v>3476321633</v>
      </c>
      <c r="G22" s="87">
        <f t="shared" si="3"/>
        <v>75740</v>
      </c>
      <c r="H22" s="87">
        <f t="shared" si="3"/>
        <v>-578094596</v>
      </c>
      <c r="I22" s="87">
        <f t="shared" si="3"/>
        <v>2898302777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2898302777</v>
      </c>
      <c r="W22" s="87">
        <f t="shared" si="3"/>
        <v>736486979</v>
      </c>
      <c r="X22" s="87">
        <f t="shared" si="3"/>
        <v>2161815798</v>
      </c>
      <c r="Y22" s="88">
        <f>+IF(W22&lt;&gt;0,(X22/W22)*100,0)</f>
        <v>293.53075609501036</v>
      </c>
      <c r="Z22" s="89">
        <f t="shared" si="3"/>
        <v>2945947965</v>
      </c>
    </row>
    <row r="23" spans="1:26" ht="13.5">
      <c r="A23" s="90" t="s">
        <v>45</v>
      </c>
      <c r="B23" s="18">
        <v>0</v>
      </c>
      <c r="C23" s="18">
        <v>0</v>
      </c>
      <c r="D23" s="58">
        <v>1</v>
      </c>
      <c r="E23" s="59">
        <v>1</v>
      </c>
      <c r="F23" s="59">
        <v>-1</v>
      </c>
      <c r="G23" s="59">
        <v>-1</v>
      </c>
      <c r="H23" s="59">
        <v>-1</v>
      </c>
      <c r="I23" s="59">
        <v>-3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-3</v>
      </c>
      <c r="W23" s="59">
        <v>0</v>
      </c>
      <c r="X23" s="59">
        <v>-3</v>
      </c>
      <c r="Y23" s="60">
        <v>0</v>
      </c>
      <c r="Z23" s="61">
        <v>1</v>
      </c>
    </row>
    <row r="24" spans="1:26" ht="13.5">
      <c r="A24" s="91" t="s">
        <v>46</v>
      </c>
      <c r="B24" s="74">
        <f>SUM(B22:B23)</f>
        <v>4161452648</v>
      </c>
      <c r="C24" s="74">
        <f>SUM(C22:C23)</f>
        <v>0</v>
      </c>
      <c r="D24" s="75">
        <f aca="true" t="shared" si="4" ref="D24:Z24">SUM(D22:D23)</f>
        <v>2875802820</v>
      </c>
      <c r="E24" s="76">
        <f t="shared" si="4"/>
        <v>2945947966</v>
      </c>
      <c r="F24" s="76">
        <f t="shared" si="4"/>
        <v>3476321632</v>
      </c>
      <c r="G24" s="76">
        <f t="shared" si="4"/>
        <v>75739</v>
      </c>
      <c r="H24" s="76">
        <f t="shared" si="4"/>
        <v>-578094597</v>
      </c>
      <c r="I24" s="76">
        <f t="shared" si="4"/>
        <v>2898302774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2898302774</v>
      </c>
      <c r="W24" s="76">
        <f t="shared" si="4"/>
        <v>736486979</v>
      </c>
      <c r="X24" s="76">
        <f t="shared" si="4"/>
        <v>2161815795</v>
      </c>
      <c r="Y24" s="77">
        <f>+IF(W24&lt;&gt;0,(X24/W24)*100,0)</f>
        <v>293.53075568767116</v>
      </c>
      <c r="Z24" s="78">
        <f t="shared" si="4"/>
        <v>2945947966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7965965667</v>
      </c>
      <c r="C27" s="21">
        <v>0</v>
      </c>
      <c r="D27" s="98">
        <v>7483037479</v>
      </c>
      <c r="E27" s="99">
        <v>7845643860</v>
      </c>
      <c r="F27" s="99">
        <v>89626020</v>
      </c>
      <c r="G27" s="99">
        <v>304698763</v>
      </c>
      <c r="H27" s="99">
        <v>360817322</v>
      </c>
      <c r="I27" s="99">
        <v>755142105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755142105</v>
      </c>
      <c r="W27" s="99">
        <v>1961410967</v>
      </c>
      <c r="X27" s="99">
        <v>-1206268862</v>
      </c>
      <c r="Y27" s="100">
        <v>-61.5</v>
      </c>
      <c r="Z27" s="101">
        <v>7845643860</v>
      </c>
    </row>
    <row r="28" spans="1:26" ht="13.5">
      <c r="A28" s="102" t="s">
        <v>44</v>
      </c>
      <c r="B28" s="18">
        <v>4191142890</v>
      </c>
      <c r="C28" s="18">
        <v>0</v>
      </c>
      <c r="D28" s="58">
        <v>3609925671</v>
      </c>
      <c r="E28" s="59">
        <v>3693188845</v>
      </c>
      <c r="F28" s="59">
        <v>68947170</v>
      </c>
      <c r="G28" s="59">
        <v>176871486</v>
      </c>
      <c r="H28" s="59">
        <v>198460057</v>
      </c>
      <c r="I28" s="59">
        <v>444278713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444278713</v>
      </c>
      <c r="W28" s="59">
        <v>923297214</v>
      </c>
      <c r="X28" s="59">
        <v>-479018501</v>
      </c>
      <c r="Y28" s="60">
        <v>-51.88</v>
      </c>
      <c r="Z28" s="61">
        <v>3693188845</v>
      </c>
    </row>
    <row r="29" spans="1:26" ht="13.5">
      <c r="A29" s="57" t="s">
        <v>110</v>
      </c>
      <c r="B29" s="18">
        <v>683020146</v>
      </c>
      <c r="C29" s="18">
        <v>0</v>
      </c>
      <c r="D29" s="58">
        <v>71605088</v>
      </c>
      <c r="E29" s="59">
        <v>80225366</v>
      </c>
      <c r="F29" s="59">
        <v>1560373</v>
      </c>
      <c r="G29" s="59">
        <v>9952704</v>
      </c>
      <c r="H29" s="59">
        <v>-1232938</v>
      </c>
      <c r="I29" s="59">
        <v>10280139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10280139</v>
      </c>
      <c r="W29" s="59">
        <v>20056342</v>
      </c>
      <c r="X29" s="59">
        <v>-9776203</v>
      </c>
      <c r="Y29" s="60">
        <v>-48.74</v>
      </c>
      <c r="Z29" s="61">
        <v>80225366</v>
      </c>
    </row>
    <row r="30" spans="1:26" ht="13.5">
      <c r="A30" s="57" t="s">
        <v>48</v>
      </c>
      <c r="B30" s="18">
        <v>2021907526</v>
      </c>
      <c r="C30" s="18">
        <v>0</v>
      </c>
      <c r="D30" s="58">
        <v>2541275055</v>
      </c>
      <c r="E30" s="59">
        <v>2725744397</v>
      </c>
      <c r="F30" s="59">
        <v>6470530</v>
      </c>
      <c r="G30" s="59">
        <v>89327838</v>
      </c>
      <c r="H30" s="59">
        <v>120448867</v>
      </c>
      <c r="I30" s="59">
        <v>216247235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216247235</v>
      </c>
      <c r="W30" s="59">
        <v>681436101</v>
      </c>
      <c r="X30" s="59">
        <v>-465188866</v>
      </c>
      <c r="Y30" s="60">
        <v>-68.27</v>
      </c>
      <c r="Z30" s="61">
        <v>2725744397</v>
      </c>
    </row>
    <row r="31" spans="1:26" ht="13.5">
      <c r="A31" s="57" t="s">
        <v>49</v>
      </c>
      <c r="B31" s="18">
        <v>1069895100</v>
      </c>
      <c r="C31" s="18">
        <v>0</v>
      </c>
      <c r="D31" s="58">
        <v>1260231666</v>
      </c>
      <c r="E31" s="59">
        <v>1346485252</v>
      </c>
      <c r="F31" s="59">
        <v>12647946</v>
      </c>
      <c r="G31" s="59">
        <v>28546734</v>
      </c>
      <c r="H31" s="59">
        <v>43141340</v>
      </c>
      <c r="I31" s="59">
        <v>84336020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84336020</v>
      </c>
      <c r="W31" s="59">
        <v>336621316</v>
      </c>
      <c r="X31" s="59">
        <v>-252285296</v>
      </c>
      <c r="Y31" s="60">
        <v>-74.95</v>
      </c>
      <c r="Z31" s="61">
        <v>1346485252</v>
      </c>
    </row>
    <row r="32" spans="1:26" ht="13.5">
      <c r="A32" s="69" t="s">
        <v>50</v>
      </c>
      <c r="B32" s="21">
        <f>SUM(B28:B31)</f>
        <v>7965965662</v>
      </c>
      <c r="C32" s="21">
        <f>SUM(C28:C31)</f>
        <v>0</v>
      </c>
      <c r="D32" s="98">
        <f aca="true" t="shared" si="5" ref="D32:Z32">SUM(D28:D31)</f>
        <v>7483037480</v>
      </c>
      <c r="E32" s="99">
        <f t="shared" si="5"/>
        <v>7845643860</v>
      </c>
      <c r="F32" s="99">
        <f t="shared" si="5"/>
        <v>89626019</v>
      </c>
      <c r="G32" s="99">
        <f t="shared" si="5"/>
        <v>304698762</v>
      </c>
      <c r="H32" s="99">
        <f t="shared" si="5"/>
        <v>360817326</v>
      </c>
      <c r="I32" s="99">
        <f t="shared" si="5"/>
        <v>755142107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755142107</v>
      </c>
      <c r="W32" s="99">
        <f t="shared" si="5"/>
        <v>1961410973</v>
      </c>
      <c r="X32" s="99">
        <f t="shared" si="5"/>
        <v>-1206268866</v>
      </c>
      <c r="Y32" s="100">
        <f>+IF(W32&lt;&gt;0,(X32/W32)*100,0)</f>
        <v>-61.500056979644526</v>
      </c>
      <c r="Z32" s="101">
        <f t="shared" si="5"/>
        <v>7845643860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4569109843</v>
      </c>
      <c r="C35" s="18">
        <v>0</v>
      </c>
      <c r="D35" s="58">
        <v>4072545058</v>
      </c>
      <c r="E35" s="59">
        <v>15508145960</v>
      </c>
      <c r="F35" s="59">
        <v>15253366552</v>
      </c>
      <c r="G35" s="59">
        <v>15823599963</v>
      </c>
      <c r="H35" s="59">
        <v>16335043484</v>
      </c>
      <c r="I35" s="59">
        <v>16335043484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16335043484</v>
      </c>
      <c r="W35" s="59">
        <v>3877036492</v>
      </c>
      <c r="X35" s="59">
        <v>12458006992</v>
      </c>
      <c r="Y35" s="60">
        <v>321.33</v>
      </c>
      <c r="Z35" s="61">
        <v>15508145960</v>
      </c>
    </row>
    <row r="36" spans="1:26" ht="13.5">
      <c r="A36" s="57" t="s">
        <v>53</v>
      </c>
      <c r="B36" s="18">
        <v>28159953642</v>
      </c>
      <c r="C36" s="18">
        <v>0</v>
      </c>
      <c r="D36" s="58">
        <v>29833556048</v>
      </c>
      <c r="E36" s="59">
        <v>65699227143</v>
      </c>
      <c r="F36" s="59">
        <v>51951525545</v>
      </c>
      <c r="G36" s="59">
        <v>53526812845</v>
      </c>
      <c r="H36" s="59">
        <v>53713679461</v>
      </c>
      <c r="I36" s="59">
        <v>53713679461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53713679461</v>
      </c>
      <c r="W36" s="59">
        <v>16424806787</v>
      </c>
      <c r="X36" s="59">
        <v>37288872674</v>
      </c>
      <c r="Y36" s="60">
        <v>227.03</v>
      </c>
      <c r="Z36" s="61">
        <v>65699227143</v>
      </c>
    </row>
    <row r="37" spans="1:26" ht="13.5">
      <c r="A37" s="57" t="s">
        <v>54</v>
      </c>
      <c r="B37" s="18">
        <v>2274991202</v>
      </c>
      <c r="C37" s="18">
        <v>0</v>
      </c>
      <c r="D37" s="58">
        <v>1863927241</v>
      </c>
      <c r="E37" s="59">
        <v>12868328513</v>
      </c>
      <c r="F37" s="59">
        <v>5149863359</v>
      </c>
      <c r="G37" s="59">
        <v>5620013510</v>
      </c>
      <c r="H37" s="59">
        <v>7159030966</v>
      </c>
      <c r="I37" s="59">
        <v>7159030966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7159030966</v>
      </c>
      <c r="W37" s="59">
        <v>3217082132</v>
      </c>
      <c r="X37" s="59">
        <v>3941948834</v>
      </c>
      <c r="Y37" s="60">
        <v>122.53</v>
      </c>
      <c r="Z37" s="61">
        <v>12868328513</v>
      </c>
    </row>
    <row r="38" spans="1:26" ht="13.5">
      <c r="A38" s="57" t="s">
        <v>55</v>
      </c>
      <c r="B38" s="18">
        <v>4683930418</v>
      </c>
      <c r="C38" s="18">
        <v>0</v>
      </c>
      <c r="D38" s="58">
        <v>5253109376</v>
      </c>
      <c r="E38" s="59">
        <v>16666197349</v>
      </c>
      <c r="F38" s="59">
        <v>15981108251</v>
      </c>
      <c r="G38" s="59">
        <v>16225032026</v>
      </c>
      <c r="H38" s="59">
        <v>15777186621</v>
      </c>
      <c r="I38" s="59">
        <v>15777186621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15777186621</v>
      </c>
      <c r="W38" s="59">
        <v>4166549339</v>
      </c>
      <c r="X38" s="59">
        <v>11610637282</v>
      </c>
      <c r="Y38" s="60">
        <v>278.66</v>
      </c>
      <c r="Z38" s="61">
        <v>16666197349</v>
      </c>
    </row>
    <row r="39" spans="1:26" ht="13.5">
      <c r="A39" s="57" t="s">
        <v>56</v>
      </c>
      <c r="B39" s="18">
        <v>25770141865</v>
      </c>
      <c r="C39" s="18">
        <v>0</v>
      </c>
      <c r="D39" s="58">
        <v>26789064486</v>
      </c>
      <c r="E39" s="59">
        <v>51672847238</v>
      </c>
      <c r="F39" s="59">
        <v>46073920483</v>
      </c>
      <c r="G39" s="59">
        <v>47505367272</v>
      </c>
      <c r="H39" s="59">
        <v>47112505361</v>
      </c>
      <c r="I39" s="59">
        <v>47112505361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47112505361</v>
      </c>
      <c r="W39" s="59">
        <v>12918211811</v>
      </c>
      <c r="X39" s="59">
        <v>34194293550</v>
      </c>
      <c r="Y39" s="60">
        <v>264.7</v>
      </c>
      <c r="Z39" s="61">
        <v>51672847238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7048814923</v>
      </c>
      <c r="C42" s="18">
        <v>0</v>
      </c>
      <c r="D42" s="58">
        <v>6039333916</v>
      </c>
      <c r="E42" s="59">
        <v>5794774831</v>
      </c>
      <c r="F42" s="59">
        <v>557773144</v>
      </c>
      <c r="G42" s="59">
        <v>328652191</v>
      </c>
      <c r="H42" s="59">
        <v>-247754280</v>
      </c>
      <c r="I42" s="59">
        <v>638671055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638671055</v>
      </c>
      <c r="W42" s="59">
        <v>2088166809</v>
      </c>
      <c r="X42" s="59">
        <v>-1449495754</v>
      </c>
      <c r="Y42" s="60">
        <v>-69.41</v>
      </c>
      <c r="Z42" s="61">
        <v>5794774831</v>
      </c>
    </row>
    <row r="43" spans="1:26" ht="13.5">
      <c r="A43" s="57" t="s">
        <v>59</v>
      </c>
      <c r="B43" s="18">
        <v>-4959524947</v>
      </c>
      <c r="C43" s="18">
        <v>0</v>
      </c>
      <c r="D43" s="58">
        <v>-7086128440</v>
      </c>
      <c r="E43" s="59">
        <v>-7566983474</v>
      </c>
      <c r="F43" s="59">
        <v>-520007160</v>
      </c>
      <c r="G43" s="59">
        <v>-247879288</v>
      </c>
      <c r="H43" s="59">
        <v>-93063575</v>
      </c>
      <c r="I43" s="59">
        <v>-860950023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-860950023</v>
      </c>
      <c r="W43" s="59">
        <v>-2125361949</v>
      </c>
      <c r="X43" s="59">
        <v>1264411926</v>
      </c>
      <c r="Y43" s="60">
        <v>-59.49</v>
      </c>
      <c r="Z43" s="61">
        <v>-7566983474</v>
      </c>
    </row>
    <row r="44" spans="1:26" ht="13.5">
      <c r="A44" s="57" t="s">
        <v>60</v>
      </c>
      <c r="B44" s="18">
        <v>2374406204</v>
      </c>
      <c r="C44" s="18">
        <v>0</v>
      </c>
      <c r="D44" s="58">
        <v>-275352843</v>
      </c>
      <c r="E44" s="59">
        <v>-262429669</v>
      </c>
      <c r="F44" s="59">
        <v>-34616816</v>
      </c>
      <c r="G44" s="59">
        <v>1523014</v>
      </c>
      <c r="H44" s="59">
        <v>-108386320</v>
      </c>
      <c r="I44" s="59">
        <v>-141480122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-141480122</v>
      </c>
      <c r="W44" s="59">
        <v>-85917305</v>
      </c>
      <c r="X44" s="59">
        <v>-55562817</v>
      </c>
      <c r="Y44" s="60">
        <v>64.67</v>
      </c>
      <c r="Z44" s="61">
        <v>-262429669</v>
      </c>
    </row>
    <row r="45" spans="1:26" ht="13.5">
      <c r="A45" s="69" t="s">
        <v>61</v>
      </c>
      <c r="B45" s="21">
        <v>10430715389</v>
      </c>
      <c r="C45" s="21">
        <v>0</v>
      </c>
      <c r="D45" s="98">
        <v>8706351888</v>
      </c>
      <c r="E45" s="99">
        <v>8414237617</v>
      </c>
      <c r="F45" s="99">
        <v>10951733670</v>
      </c>
      <c r="G45" s="99">
        <v>11034029587</v>
      </c>
      <c r="H45" s="99">
        <v>10584825412</v>
      </c>
      <c r="I45" s="99">
        <v>10584825412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10584825412</v>
      </c>
      <c r="W45" s="99">
        <v>10325763484</v>
      </c>
      <c r="X45" s="99">
        <v>259061928</v>
      </c>
      <c r="Y45" s="100">
        <v>2.51</v>
      </c>
      <c r="Z45" s="101">
        <v>8414237617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2305368794</v>
      </c>
      <c r="C49" s="51">
        <v>0</v>
      </c>
      <c r="D49" s="128">
        <v>337684884</v>
      </c>
      <c r="E49" s="53">
        <v>286308523</v>
      </c>
      <c r="F49" s="53">
        <v>0</v>
      </c>
      <c r="G49" s="53">
        <v>0</v>
      </c>
      <c r="H49" s="53">
        <v>0</v>
      </c>
      <c r="I49" s="53">
        <v>454427427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282901967</v>
      </c>
      <c r="W49" s="53">
        <v>596073765</v>
      </c>
      <c r="X49" s="53">
        <v>904035350</v>
      </c>
      <c r="Y49" s="53">
        <v>3404039090</v>
      </c>
      <c r="Z49" s="129">
        <v>8570839800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568809453</v>
      </c>
      <c r="C51" s="51">
        <v>0</v>
      </c>
      <c r="D51" s="128">
        <v>1779608</v>
      </c>
      <c r="E51" s="53">
        <v>5532235</v>
      </c>
      <c r="F51" s="53">
        <v>0</v>
      </c>
      <c r="G51" s="53">
        <v>0</v>
      </c>
      <c r="H51" s="53">
        <v>0</v>
      </c>
      <c r="I51" s="53">
        <v>1627489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2132044</v>
      </c>
      <c r="W51" s="53">
        <v>2422317</v>
      </c>
      <c r="X51" s="53">
        <v>13995000</v>
      </c>
      <c r="Y51" s="53">
        <v>1257606</v>
      </c>
      <c r="Z51" s="129">
        <v>597555752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94.44850944372648</v>
      </c>
      <c r="C58" s="5">
        <f>IF(C67=0,0,+(C76/C67)*100)</f>
        <v>0</v>
      </c>
      <c r="D58" s="6">
        <f aca="true" t="shared" si="6" ref="D58:Z58">IF(D67=0,0,+(D76/D67)*100)</f>
        <v>97.31119441862278</v>
      </c>
      <c r="E58" s="7">
        <f t="shared" si="6"/>
        <v>97.05160707500958</v>
      </c>
      <c r="F58" s="7">
        <f t="shared" si="6"/>
        <v>60.690166611066154</v>
      </c>
      <c r="G58" s="7">
        <f t="shared" si="6"/>
        <v>103.95934874759052</v>
      </c>
      <c r="H58" s="7">
        <f t="shared" si="6"/>
        <v>108.4116374917414</v>
      </c>
      <c r="I58" s="7">
        <f t="shared" si="6"/>
        <v>84.81396253672344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84.81396253672344</v>
      </c>
      <c r="W58" s="7">
        <f t="shared" si="6"/>
        <v>105.27483585106792</v>
      </c>
      <c r="X58" s="7">
        <f t="shared" si="6"/>
        <v>0</v>
      </c>
      <c r="Y58" s="7">
        <f t="shared" si="6"/>
        <v>0</v>
      </c>
      <c r="Z58" s="8">
        <f t="shared" si="6"/>
        <v>97.05160707500958</v>
      </c>
    </row>
    <row r="59" spans="1:26" ht="13.5">
      <c r="A59" s="36" t="s">
        <v>31</v>
      </c>
      <c r="B59" s="9">
        <f aca="true" t="shared" si="7" ref="B59:Z66">IF(B68=0,0,+(B77/B68)*100)</f>
        <v>93.19166053398442</v>
      </c>
      <c r="C59" s="9">
        <f t="shared" si="7"/>
        <v>0</v>
      </c>
      <c r="D59" s="2">
        <f t="shared" si="7"/>
        <v>98.86072524288804</v>
      </c>
      <c r="E59" s="10">
        <f t="shared" si="7"/>
        <v>98.30209764699434</v>
      </c>
      <c r="F59" s="10">
        <f t="shared" si="7"/>
        <v>40.21139913487904</v>
      </c>
      <c r="G59" s="10">
        <f t="shared" si="7"/>
        <v>120.1513720322057</v>
      </c>
      <c r="H59" s="10">
        <f t="shared" si="7"/>
        <v>144.66190108815502</v>
      </c>
      <c r="I59" s="10">
        <f t="shared" si="7"/>
        <v>74.08828826794756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74.08828826794756</v>
      </c>
      <c r="W59" s="10">
        <f t="shared" si="7"/>
        <v>125.03604686911788</v>
      </c>
      <c r="X59" s="10">
        <f t="shared" si="7"/>
        <v>0</v>
      </c>
      <c r="Y59" s="10">
        <f t="shared" si="7"/>
        <v>0</v>
      </c>
      <c r="Z59" s="11">
        <f t="shared" si="7"/>
        <v>98.30209764699434</v>
      </c>
    </row>
    <row r="60" spans="1:26" ht="13.5">
      <c r="A60" s="37" t="s">
        <v>32</v>
      </c>
      <c r="B60" s="12">
        <f t="shared" si="7"/>
        <v>95.97226073783544</v>
      </c>
      <c r="C60" s="12">
        <f t="shared" si="7"/>
        <v>0</v>
      </c>
      <c r="D60" s="3">
        <f t="shared" si="7"/>
        <v>96.7612124556744</v>
      </c>
      <c r="E60" s="13">
        <f t="shared" si="7"/>
        <v>97.16540040424675</v>
      </c>
      <c r="F60" s="13">
        <f t="shared" si="7"/>
        <v>78.36791668829748</v>
      </c>
      <c r="G60" s="13">
        <f t="shared" si="7"/>
        <v>99.68450761360063</v>
      </c>
      <c r="H60" s="13">
        <f t="shared" si="7"/>
        <v>97.92110709441548</v>
      </c>
      <c r="I60" s="13">
        <f t="shared" si="7"/>
        <v>90.89536158353711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90.89536158353711</v>
      </c>
      <c r="W60" s="13">
        <f t="shared" si="7"/>
        <v>99.08988214883448</v>
      </c>
      <c r="X60" s="13">
        <f t="shared" si="7"/>
        <v>0</v>
      </c>
      <c r="Y60" s="13">
        <f t="shared" si="7"/>
        <v>0</v>
      </c>
      <c r="Z60" s="14">
        <f t="shared" si="7"/>
        <v>97.16540040424675</v>
      </c>
    </row>
    <row r="61" spans="1:26" ht="13.5">
      <c r="A61" s="38" t="s">
        <v>113</v>
      </c>
      <c r="B61" s="12">
        <f t="shared" si="7"/>
        <v>103.78915583321746</v>
      </c>
      <c r="C61" s="12">
        <f t="shared" si="7"/>
        <v>0</v>
      </c>
      <c r="D61" s="3">
        <f t="shared" si="7"/>
        <v>98.79229879512103</v>
      </c>
      <c r="E61" s="13">
        <f t="shared" si="7"/>
        <v>99.00418453903566</v>
      </c>
      <c r="F61" s="13">
        <f t="shared" si="7"/>
        <v>96.23316356937595</v>
      </c>
      <c r="G61" s="13">
        <f t="shared" si="7"/>
        <v>101.240119693666</v>
      </c>
      <c r="H61" s="13">
        <f t="shared" si="7"/>
        <v>94.97840118297492</v>
      </c>
      <c r="I61" s="13">
        <f t="shared" si="7"/>
        <v>97.42859975129137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97.42859975129137</v>
      </c>
      <c r="W61" s="13">
        <f t="shared" si="7"/>
        <v>97.29926204366778</v>
      </c>
      <c r="X61" s="13">
        <f t="shared" si="7"/>
        <v>0</v>
      </c>
      <c r="Y61" s="13">
        <f t="shared" si="7"/>
        <v>0</v>
      </c>
      <c r="Z61" s="14">
        <f t="shared" si="7"/>
        <v>99.00418453903566</v>
      </c>
    </row>
    <row r="62" spans="1:26" ht="13.5">
      <c r="A62" s="38" t="s">
        <v>114</v>
      </c>
      <c r="B62" s="12">
        <f t="shared" si="7"/>
        <v>84.23817694235595</v>
      </c>
      <c r="C62" s="12">
        <f t="shared" si="7"/>
        <v>0</v>
      </c>
      <c r="D62" s="3">
        <f t="shared" si="7"/>
        <v>89.65291891883858</v>
      </c>
      <c r="E62" s="13">
        <f t="shared" si="7"/>
        <v>90.36473186600384</v>
      </c>
      <c r="F62" s="13">
        <f t="shared" si="7"/>
        <v>85.12955768191159</v>
      </c>
      <c r="G62" s="13">
        <f t="shared" si="7"/>
        <v>87.09001584787723</v>
      </c>
      <c r="H62" s="13">
        <f t="shared" si="7"/>
        <v>94.29892949943512</v>
      </c>
      <c r="I62" s="13">
        <f t="shared" si="7"/>
        <v>88.81281432262236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88.81281432262236</v>
      </c>
      <c r="W62" s="13">
        <f t="shared" si="7"/>
        <v>95.03241847794527</v>
      </c>
      <c r="X62" s="13">
        <f t="shared" si="7"/>
        <v>0</v>
      </c>
      <c r="Y62" s="13">
        <f t="shared" si="7"/>
        <v>0</v>
      </c>
      <c r="Z62" s="14">
        <f t="shared" si="7"/>
        <v>90.36473186600384</v>
      </c>
    </row>
    <row r="63" spans="1:26" ht="13.5">
      <c r="A63" s="38" t="s">
        <v>115</v>
      </c>
      <c r="B63" s="12">
        <f t="shared" si="7"/>
        <v>81.35753346947342</v>
      </c>
      <c r="C63" s="12">
        <f t="shared" si="7"/>
        <v>0</v>
      </c>
      <c r="D63" s="3">
        <f t="shared" si="7"/>
        <v>89.1084065815978</v>
      </c>
      <c r="E63" s="13">
        <f t="shared" si="7"/>
        <v>90.24453545918438</v>
      </c>
      <c r="F63" s="13">
        <f t="shared" si="7"/>
        <v>44.34881811970519</v>
      </c>
      <c r="G63" s="13">
        <f t="shared" si="7"/>
        <v>103.25463933124087</v>
      </c>
      <c r="H63" s="13">
        <f t="shared" si="7"/>
        <v>126.46456593602089</v>
      </c>
      <c r="I63" s="13">
        <f t="shared" si="7"/>
        <v>69.28717961567183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69.28717961567183</v>
      </c>
      <c r="W63" s="13">
        <f t="shared" si="7"/>
        <v>100.76774273964617</v>
      </c>
      <c r="X63" s="13">
        <f t="shared" si="7"/>
        <v>0</v>
      </c>
      <c r="Y63" s="13">
        <f t="shared" si="7"/>
        <v>0</v>
      </c>
      <c r="Z63" s="14">
        <f t="shared" si="7"/>
        <v>90.24453545918438</v>
      </c>
    </row>
    <row r="64" spans="1:26" ht="13.5">
      <c r="A64" s="38" t="s">
        <v>116</v>
      </c>
      <c r="B64" s="12">
        <f t="shared" si="7"/>
        <v>71.35135613691952</v>
      </c>
      <c r="C64" s="12">
        <f t="shared" si="7"/>
        <v>0</v>
      </c>
      <c r="D64" s="3">
        <f t="shared" si="7"/>
        <v>95.81335777476062</v>
      </c>
      <c r="E64" s="13">
        <f t="shared" si="7"/>
        <v>96.68289456229707</v>
      </c>
      <c r="F64" s="13">
        <f t="shared" si="7"/>
        <v>39.988975129780954</v>
      </c>
      <c r="G64" s="13">
        <f t="shared" si="7"/>
        <v>89.30698667945954</v>
      </c>
      <c r="H64" s="13">
        <f t="shared" si="7"/>
        <v>92.58865006810844</v>
      </c>
      <c r="I64" s="13">
        <f t="shared" si="7"/>
        <v>60.48126603458026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60.48126603458026</v>
      </c>
      <c r="W64" s="13">
        <f t="shared" si="7"/>
        <v>116.8179241514509</v>
      </c>
      <c r="X64" s="13">
        <f t="shared" si="7"/>
        <v>0</v>
      </c>
      <c r="Y64" s="13">
        <f t="shared" si="7"/>
        <v>0</v>
      </c>
      <c r="Z64" s="14">
        <f t="shared" si="7"/>
        <v>96.68289456229707</v>
      </c>
    </row>
    <row r="65" spans="1:26" ht="13.5">
      <c r="A65" s="38" t="s">
        <v>117</v>
      </c>
      <c r="B65" s="12">
        <f t="shared" si="7"/>
        <v>78.5954148360716</v>
      </c>
      <c r="C65" s="12">
        <f t="shared" si="7"/>
        <v>0</v>
      </c>
      <c r="D65" s="3">
        <f t="shared" si="7"/>
        <v>142.40072262764508</v>
      </c>
      <c r="E65" s="13">
        <f t="shared" si="7"/>
        <v>141.23257608140554</v>
      </c>
      <c r="F65" s="13">
        <f t="shared" si="7"/>
        <v>359.08729364773137</v>
      </c>
      <c r="G65" s="13">
        <f t="shared" si="7"/>
        <v>190.54993901025944</v>
      </c>
      <c r="H65" s="13">
        <f t="shared" si="7"/>
        <v>280.89617004063473</v>
      </c>
      <c r="I65" s="13">
        <f t="shared" si="7"/>
        <v>263.04616830243936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263.04616830243936</v>
      </c>
      <c r="W65" s="13">
        <f t="shared" si="7"/>
        <v>141.35442494624863</v>
      </c>
      <c r="X65" s="13">
        <f t="shared" si="7"/>
        <v>0</v>
      </c>
      <c r="Y65" s="13">
        <f t="shared" si="7"/>
        <v>0</v>
      </c>
      <c r="Z65" s="14">
        <f t="shared" si="7"/>
        <v>141.23257608140554</v>
      </c>
    </row>
    <row r="66" spans="1:26" ht="13.5">
      <c r="A66" s="39" t="s">
        <v>118</v>
      </c>
      <c r="B66" s="15">
        <f t="shared" si="7"/>
        <v>12.775398278536432</v>
      </c>
      <c r="C66" s="15">
        <f t="shared" si="7"/>
        <v>0</v>
      </c>
      <c r="D66" s="4">
        <f t="shared" si="7"/>
        <v>99.68897337066575</v>
      </c>
      <c r="E66" s="16">
        <f t="shared" si="7"/>
        <v>31.920489527628742</v>
      </c>
      <c r="F66" s="16">
        <f t="shared" si="7"/>
        <v>30.191236107496405</v>
      </c>
      <c r="G66" s="16">
        <f t="shared" si="7"/>
        <v>23.53345528242113</v>
      </c>
      <c r="H66" s="16">
        <f t="shared" si="7"/>
        <v>23.467948716776554</v>
      </c>
      <c r="I66" s="16">
        <f t="shared" si="7"/>
        <v>25.231704545454548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25.231704545454548</v>
      </c>
      <c r="W66" s="16">
        <f t="shared" si="7"/>
        <v>31.173383183806934</v>
      </c>
      <c r="X66" s="16">
        <f t="shared" si="7"/>
        <v>0</v>
      </c>
      <c r="Y66" s="16">
        <f t="shared" si="7"/>
        <v>0</v>
      </c>
      <c r="Z66" s="17">
        <f t="shared" si="7"/>
        <v>31.920489527628742</v>
      </c>
    </row>
    <row r="67" spans="1:26" ht="13.5" hidden="1">
      <c r="A67" s="40" t="s">
        <v>119</v>
      </c>
      <c r="B67" s="23">
        <v>25147347615</v>
      </c>
      <c r="C67" s="23"/>
      <c r="D67" s="24">
        <v>28331070133</v>
      </c>
      <c r="E67" s="25">
        <v>28372565268</v>
      </c>
      <c r="F67" s="25">
        <v>3928612217</v>
      </c>
      <c r="G67" s="25">
        <v>2187178764</v>
      </c>
      <c r="H67" s="25">
        <v>2241689376</v>
      </c>
      <c r="I67" s="25">
        <v>8357480357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8357480357</v>
      </c>
      <c r="W67" s="25">
        <v>7093141333</v>
      </c>
      <c r="X67" s="25"/>
      <c r="Y67" s="24"/>
      <c r="Z67" s="26">
        <v>28372565268</v>
      </c>
    </row>
    <row r="68" spans="1:26" ht="13.5" hidden="1">
      <c r="A68" s="36" t="s">
        <v>31</v>
      </c>
      <c r="B68" s="18">
        <v>6563975331</v>
      </c>
      <c r="C68" s="18"/>
      <c r="D68" s="19">
        <v>7177051145</v>
      </c>
      <c r="E68" s="20">
        <v>7222241655</v>
      </c>
      <c r="F68" s="20">
        <v>1805734542</v>
      </c>
      <c r="G68" s="20">
        <v>517136877</v>
      </c>
      <c r="H68" s="20">
        <v>529259423</v>
      </c>
      <c r="I68" s="20">
        <v>2852130842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2852130842</v>
      </c>
      <c r="W68" s="20">
        <v>1805560416</v>
      </c>
      <c r="X68" s="20"/>
      <c r="Y68" s="19"/>
      <c r="Z68" s="22">
        <v>7222241655</v>
      </c>
    </row>
    <row r="69" spans="1:26" ht="13.5" hidden="1">
      <c r="A69" s="37" t="s">
        <v>32</v>
      </c>
      <c r="B69" s="18">
        <v>18342179146</v>
      </c>
      <c r="C69" s="18"/>
      <c r="D69" s="19">
        <v>20978708597</v>
      </c>
      <c r="E69" s="20">
        <v>20975013222</v>
      </c>
      <c r="F69" s="20">
        <v>2111492848</v>
      </c>
      <c r="G69" s="20">
        <v>1653832937</v>
      </c>
      <c r="H69" s="20">
        <v>1696023730</v>
      </c>
      <c r="I69" s="20">
        <v>5461349515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5461349515</v>
      </c>
      <c r="W69" s="20">
        <v>5243753316</v>
      </c>
      <c r="X69" s="20"/>
      <c r="Y69" s="19"/>
      <c r="Z69" s="22">
        <v>20975013222</v>
      </c>
    </row>
    <row r="70" spans="1:26" ht="13.5" hidden="1">
      <c r="A70" s="38" t="s">
        <v>113</v>
      </c>
      <c r="B70" s="18">
        <v>12170034918</v>
      </c>
      <c r="C70" s="18"/>
      <c r="D70" s="19">
        <v>13984692018</v>
      </c>
      <c r="E70" s="20">
        <v>13983522797</v>
      </c>
      <c r="F70" s="20">
        <v>1149616815</v>
      </c>
      <c r="G70" s="20">
        <v>1160983740</v>
      </c>
      <c r="H70" s="20">
        <v>1245131387</v>
      </c>
      <c r="I70" s="20">
        <v>3555731942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3555731942</v>
      </c>
      <c r="W70" s="20">
        <v>3495880701</v>
      </c>
      <c r="X70" s="20"/>
      <c r="Y70" s="19"/>
      <c r="Z70" s="22">
        <v>13983522797</v>
      </c>
    </row>
    <row r="71" spans="1:26" ht="13.5" hidden="1">
      <c r="A71" s="38" t="s">
        <v>114</v>
      </c>
      <c r="B71" s="18">
        <v>2951295642</v>
      </c>
      <c r="C71" s="18"/>
      <c r="D71" s="19">
        <v>3472078040</v>
      </c>
      <c r="E71" s="20">
        <v>3470937771</v>
      </c>
      <c r="F71" s="20">
        <v>222921903</v>
      </c>
      <c r="G71" s="20">
        <v>246968723</v>
      </c>
      <c r="H71" s="20">
        <v>227220151</v>
      </c>
      <c r="I71" s="20">
        <v>697110777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697110777</v>
      </c>
      <c r="W71" s="20">
        <v>867734446</v>
      </c>
      <c r="X71" s="20"/>
      <c r="Y71" s="19"/>
      <c r="Z71" s="22">
        <v>3470937771</v>
      </c>
    </row>
    <row r="72" spans="1:26" ht="13.5" hidden="1">
      <c r="A72" s="38" t="s">
        <v>115</v>
      </c>
      <c r="B72" s="18">
        <v>1594648109</v>
      </c>
      <c r="C72" s="18"/>
      <c r="D72" s="19">
        <v>1845864781</v>
      </c>
      <c r="E72" s="20">
        <v>1844564226</v>
      </c>
      <c r="F72" s="20">
        <v>420100963</v>
      </c>
      <c r="G72" s="20">
        <v>122891958</v>
      </c>
      <c r="H72" s="20">
        <v>110223682</v>
      </c>
      <c r="I72" s="20">
        <v>653216603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653216603</v>
      </c>
      <c r="W72" s="20">
        <v>461141059</v>
      </c>
      <c r="X72" s="20"/>
      <c r="Y72" s="19"/>
      <c r="Z72" s="22">
        <v>1844564226</v>
      </c>
    </row>
    <row r="73" spans="1:26" ht="13.5" hidden="1">
      <c r="A73" s="38" t="s">
        <v>116</v>
      </c>
      <c r="B73" s="18">
        <v>1233777081</v>
      </c>
      <c r="C73" s="18"/>
      <c r="D73" s="19">
        <v>1418683107</v>
      </c>
      <c r="E73" s="20">
        <v>1418597777</v>
      </c>
      <c r="F73" s="20">
        <v>304803588</v>
      </c>
      <c r="G73" s="20">
        <v>101831679</v>
      </c>
      <c r="H73" s="20">
        <v>103114980</v>
      </c>
      <c r="I73" s="20">
        <v>509750247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509750247</v>
      </c>
      <c r="W73" s="20">
        <v>354649447</v>
      </c>
      <c r="X73" s="20"/>
      <c r="Y73" s="19"/>
      <c r="Z73" s="22">
        <v>1418597777</v>
      </c>
    </row>
    <row r="74" spans="1:26" ht="13.5" hidden="1">
      <c r="A74" s="38" t="s">
        <v>117</v>
      </c>
      <c r="B74" s="18">
        <v>392423396</v>
      </c>
      <c r="C74" s="18"/>
      <c r="D74" s="19">
        <v>257390651</v>
      </c>
      <c r="E74" s="20">
        <v>257390651</v>
      </c>
      <c r="F74" s="20">
        <v>14049579</v>
      </c>
      <c r="G74" s="20">
        <v>21156837</v>
      </c>
      <c r="H74" s="20">
        <v>10333530</v>
      </c>
      <c r="I74" s="20">
        <v>45539946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45539946</v>
      </c>
      <c r="W74" s="20">
        <v>64347663</v>
      </c>
      <c r="X74" s="20"/>
      <c r="Y74" s="19"/>
      <c r="Z74" s="22">
        <v>257390651</v>
      </c>
    </row>
    <row r="75" spans="1:26" ht="13.5" hidden="1">
      <c r="A75" s="39" t="s">
        <v>118</v>
      </c>
      <c r="B75" s="27">
        <v>241193138</v>
      </c>
      <c r="C75" s="27"/>
      <c r="D75" s="28">
        <v>175310391</v>
      </c>
      <c r="E75" s="29">
        <v>175310391</v>
      </c>
      <c r="F75" s="29">
        <v>11384827</v>
      </c>
      <c r="G75" s="29">
        <v>16208950</v>
      </c>
      <c r="H75" s="29">
        <v>16406223</v>
      </c>
      <c r="I75" s="29">
        <v>44000000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44000000</v>
      </c>
      <c r="W75" s="29">
        <v>43827601</v>
      </c>
      <c r="X75" s="29"/>
      <c r="Y75" s="28"/>
      <c r="Z75" s="30">
        <v>175310391</v>
      </c>
    </row>
    <row r="76" spans="1:26" ht="13.5" hidden="1">
      <c r="A76" s="41" t="s">
        <v>120</v>
      </c>
      <c r="B76" s="31">
        <v>23751294987</v>
      </c>
      <c r="C76" s="31"/>
      <c r="D76" s="32">
        <v>27569302738</v>
      </c>
      <c r="E76" s="33">
        <v>27536030561</v>
      </c>
      <c r="F76" s="33">
        <v>2384281300</v>
      </c>
      <c r="G76" s="33">
        <v>2273776799</v>
      </c>
      <c r="H76" s="33">
        <v>2430252160</v>
      </c>
      <c r="I76" s="33">
        <v>7088310259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7088310259</v>
      </c>
      <c r="W76" s="33">
        <v>7467292895</v>
      </c>
      <c r="X76" s="33"/>
      <c r="Y76" s="32"/>
      <c r="Z76" s="34">
        <v>27536030561</v>
      </c>
    </row>
    <row r="77" spans="1:26" ht="13.5" hidden="1">
      <c r="A77" s="36" t="s">
        <v>31</v>
      </c>
      <c r="B77" s="18">
        <v>6117077608</v>
      </c>
      <c r="C77" s="18"/>
      <c r="D77" s="19">
        <v>7095284813</v>
      </c>
      <c r="E77" s="20">
        <v>7099615044</v>
      </c>
      <c r="F77" s="20">
        <v>726111124</v>
      </c>
      <c r="G77" s="20">
        <v>621347053</v>
      </c>
      <c r="H77" s="20">
        <v>765636743</v>
      </c>
      <c r="I77" s="20">
        <v>2113094920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2113094920</v>
      </c>
      <c r="W77" s="20">
        <v>2257601368</v>
      </c>
      <c r="X77" s="20"/>
      <c r="Y77" s="19"/>
      <c r="Z77" s="22">
        <v>7099615044</v>
      </c>
    </row>
    <row r="78" spans="1:26" ht="13.5" hidden="1">
      <c r="A78" s="37" t="s">
        <v>32</v>
      </c>
      <c r="B78" s="18">
        <v>17603403995</v>
      </c>
      <c r="C78" s="18"/>
      <c r="D78" s="19">
        <v>20299252796</v>
      </c>
      <c r="E78" s="20">
        <v>20380455582</v>
      </c>
      <c r="F78" s="20">
        <v>1654732956</v>
      </c>
      <c r="G78" s="20">
        <v>1648615220</v>
      </c>
      <c r="H78" s="20">
        <v>1660765213</v>
      </c>
      <c r="I78" s="20">
        <v>4964113389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4964113389</v>
      </c>
      <c r="W78" s="20">
        <v>5196028981</v>
      </c>
      <c r="X78" s="20"/>
      <c r="Y78" s="19"/>
      <c r="Z78" s="22">
        <v>20380455582</v>
      </c>
    </row>
    <row r="79" spans="1:26" ht="13.5" hidden="1">
      <c r="A79" s="38" t="s">
        <v>113</v>
      </c>
      <c r="B79" s="18">
        <v>12631176506</v>
      </c>
      <c r="C79" s="18"/>
      <c r="D79" s="19">
        <v>13815798724</v>
      </c>
      <c r="E79" s="20">
        <v>13844272715</v>
      </c>
      <c r="F79" s="20">
        <v>1106312630</v>
      </c>
      <c r="G79" s="20">
        <v>1175381328</v>
      </c>
      <c r="H79" s="20">
        <v>1182605884</v>
      </c>
      <c r="I79" s="20">
        <v>3464299842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3464299842</v>
      </c>
      <c r="W79" s="20">
        <v>3401466124</v>
      </c>
      <c r="X79" s="20"/>
      <c r="Y79" s="19"/>
      <c r="Z79" s="22">
        <v>13844272715</v>
      </c>
    </row>
    <row r="80" spans="1:26" ht="13.5" hidden="1">
      <c r="A80" s="38" t="s">
        <v>114</v>
      </c>
      <c r="B80" s="18">
        <v>2486117645</v>
      </c>
      <c r="C80" s="18"/>
      <c r="D80" s="19">
        <v>3112819310</v>
      </c>
      <c r="E80" s="20">
        <v>3136503610</v>
      </c>
      <c r="F80" s="20">
        <v>189772430</v>
      </c>
      <c r="G80" s="20">
        <v>215085100</v>
      </c>
      <c r="H80" s="20">
        <v>214266170</v>
      </c>
      <c r="I80" s="20">
        <v>619123700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619123700</v>
      </c>
      <c r="W80" s="20">
        <v>824629030</v>
      </c>
      <c r="X80" s="20"/>
      <c r="Y80" s="19"/>
      <c r="Z80" s="22">
        <v>3136503610</v>
      </c>
    </row>
    <row r="81" spans="1:26" ht="13.5" hidden="1">
      <c r="A81" s="38" t="s">
        <v>115</v>
      </c>
      <c r="B81" s="18">
        <v>1297366369</v>
      </c>
      <c r="C81" s="18"/>
      <c r="D81" s="19">
        <v>1644820694</v>
      </c>
      <c r="E81" s="20">
        <v>1664618417</v>
      </c>
      <c r="F81" s="20">
        <v>186309812</v>
      </c>
      <c r="G81" s="20">
        <v>126891648</v>
      </c>
      <c r="H81" s="20">
        <v>139393901</v>
      </c>
      <c r="I81" s="20">
        <v>452595361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452595361</v>
      </c>
      <c r="W81" s="20">
        <v>464681436</v>
      </c>
      <c r="X81" s="20"/>
      <c r="Y81" s="19"/>
      <c r="Z81" s="22">
        <v>1664618417</v>
      </c>
    </row>
    <row r="82" spans="1:26" ht="13.5" hidden="1">
      <c r="A82" s="38" t="s">
        <v>116</v>
      </c>
      <c r="B82" s="18">
        <v>880316679</v>
      </c>
      <c r="C82" s="18"/>
      <c r="D82" s="19">
        <v>1359287921</v>
      </c>
      <c r="E82" s="20">
        <v>1371541393</v>
      </c>
      <c r="F82" s="20">
        <v>121887831</v>
      </c>
      <c r="G82" s="20">
        <v>90942804</v>
      </c>
      <c r="H82" s="20">
        <v>95472768</v>
      </c>
      <c r="I82" s="20">
        <v>308303403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308303403</v>
      </c>
      <c r="W82" s="20">
        <v>414294122</v>
      </c>
      <c r="X82" s="20"/>
      <c r="Y82" s="19"/>
      <c r="Z82" s="22">
        <v>1371541393</v>
      </c>
    </row>
    <row r="83" spans="1:26" ht="13.5" hidden="1">
      <c r="A83" s="38" t="s">
        <v>117</v>
      </c>
      <c r="B83" s="18">
        <v>308426796</v>
      </c>
      <c r="C83" s="18"/>
      <c r="D83" s="19">
        <v>366526147</v>
      </c>
      <c r="E83" s="20">
        <v>363519447</v>
      </c>
      <c r="F83" s="20">
        <v>50450253</v>
      </c>
      <c r="G83" s="20">
        <v>40314340</v>
      </c>
      <c r="H83" s="20">
        <v>29026490</v>
      </c>
      <c r="I83" s="20">
        <v>119791083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119791083</v>
      </c>
      <c r="W83" s="20">
        <v>90958269</v>
      </c>
      <c r="X83" s="20"/>
      <c r="Y83" s="19"/>
      <c r="Z83" s="22">
        <v>363519447</v>
      </c>
    </row>
    <row r="84" spans="1:26" ht="13.5" hidden="1">
      <c r="A84" s="39" t="s">
        <v>118</v>
      </c>
      <c r="B84" s="27">
        <v>30813384</v>
      </c>
      <c r="C84" s="27"/>
      <c r="D84" s="28">
        <v>174765129</v>
      </c>
      <c r="E84" s="29">
        <v>55959935</v>
      </c>
      <c r="F84" s="29">
        <v>3437220</v>
      </c>
      <c r="G84" s="29">
        <v>3814526</v>
      </c>
      <c r="H84" s="29">
        <v>3850204</v>
      </c>
      <c r="I84" s="29">
        <v>11101950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11101950</v>
      </c>
      <c r="W84" s="29">
        <v>13662546</v>
      </c>
      <c r="X84" s="29"/>
      <c r="Y84" s="28"/>
      <c r="Z84" s="30">
        <v>55959935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179769345</v>
      </c>
      <c r="C5" s="18">
        <v>0</v>
      </c>
      <c r="D5" s="58">
        <v>191283614</v>
      </c>
      <c r="E5" s="59">
        <v>191283614</v>
      </c>
      <c r="F5" s="59">
        <v>192403801</v>
      </c>
      <c r="G5" s="59">
        <v>-544261</v>
      </c>
      <c r="H5" s="59">
        <v>-1779970</v>
      </c>
      <c r="I5" s="59">
        <v>190079570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190079570</v>
      </c>
      <c r="W5" s="59">
        <v>47820904</v>
      </c>
      <c r="X5" s="59">
        <v>142258666</v>
      </c>
      <c r="Y5" s="60">
        <v>297.48</v>
      </c>
      <c r="Z5" s="61">
        <v>191283614</v>
      </c>
    </row>
    <row r="6" spans="1:26" ht="13.5">
      <c r="A6" s="57" t="s">
        <v>32</v>
      </c>
      <c r="B6" s="18">
        <v>884650239</v>
      </c>
      <c r="C6" s="18">
        <v>0</v>
      </c>
      <c r="D6" s="58">
        <v>940797554</v>
      </c>
      <c r="E6" s="59">
        <v>937102179</v>
      </c>
      <c r="F6" s="59">
        <v>197090398</v>
      </c>
      <c r="G6" s="59">
        <v>69834164</v>
      </c>
      <c r="H6" s="59">
        <v>75193459</v>
      </c>
      <c r="I6" s="59">
        <v>342118021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342118021</v>
      </c>
      <c r="W6" s="59">
        <v>234275545</v>
      </c>
      <c r="X6" s="59">
        <v>107842476</v>
      </c>
      <c r="Y6" s="60">
        <v>46.03</v>
      </c>
      <c r="Z6" s="61">
        <v>937102179</v>
      </c>
    </row>
    <row r="7" spans="1:26" ht="13.5">
      <c r="A7" s="57" t="s">
        <v>33</v>
      </c>
      <c r="B7" s="18">
        <v>6120660</v>
      </c>
      <c r="C7" s="18">
        <v>0</v>
      </c>
      <c r="D7" s="58">
        <v>6000000</v>
      </c>
      <c r="E7" s="59">
        <v>6000000</v>
      </c>
      <c r="F7" s="59">
        <v>101626</v>
      </c>
      <c r="G7" s="59">
        <v>248271</v>
      </c>
      <c r="H7" s="59">
        <v>68518</v>
      </c>
      <c r="I7" s="59">
        <v>418415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418415</v>
      </c>
      <c r="W7" s="59">
        <v>1500000</v>
      </c>
      <c r="X7" s="59">
        <v>-1081585</v>
      </c>
      <c r="Y7" s="60">
        <v>-72.11</v>
      </c>
      <c r="Z7" s="61">
        <v>6000000</v>
      </c>
    </row>
    <row r="8" spans="1:26" ht="13.5">
      <c r="A8" s="57" t="s">
        <v>34</v>
      </c>
      <c r="B8" s="18">
        <v>199514880</v>
      </c>
      <c r="C8" s="18">
        <v>0</v>
      </c>
      <c r="D8" s="58">
        <v>187191526</v>
      </c>
      <c r="E8" s="59">
        <v>187191525</v>
      </c>
      <c r="F8" s="59">
        <v>3445673</v>
      </c>
      <c r="G8" s="59">
        <v>0</v>
      </c>
      <c r="H8" s="59">
        <v>3919237</v>
      </c>
      <c r="I8" s="59">
        <v>7364910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7364910</v>
      </c>
      <c r="W8" s="59">
        <v>46797881</v>
      </c>
      <c r="X8" s="59">
        <v>-39432971</v>
      </c>
      <c r="Y8" s="60">
        <v>-84.26</v>
      </c>
      <c r="Z8" s="61">
        <v>187191525</v>
      </c>
    </row>
    <row r="9" spans="1:26" ht="13.5">
      <c r="A9" s="57" t="s">
        <v>35</v>
      </c>
      <c r="B9" s="18">
        <v>81638596</v>
      </c>
      <c r="C9" s="18">
        <v>0</v>
      </c>
      <c r="D9" s="58">
        <v>64659426</v>
      </c>
      <c r="E9" s="59">
        <v>68354800</v>
      </c>
      <c r="F9" s="59">
        <v>8635360</v>
      </c>
      <c r="G9" s="59">
        <v>7192828</v>
      </c>
      <c r="H9" s="59">
        <v>6025424</v>
      </c>
      <c r="I9" s="59">
        <v>21853612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21853612</v>
      </c>
      <c r="W9" s="59">
        <v>17088700</v>
      </c>
      <c r="X9" s="59">
        <v>4764912</v>
      </c>
      <c r="Y9" s="60">
        <v>27.88</v>
      </c>
      <c r="Z9" s="61">
        <v>68354800</v>
      </c>
    </row>
    <row r="10" spans="1:26" ht="25.5">
      <c r="A10" s="62" t="s">
        <v>105</v>
      </c>
      <c r="B10" s="63">
        <f>SUM(B5:B9)</f>
        <v>1351693720</v>
      </c>
      <c r="C10" s="63">
        <f>SUM(C5:C9)</f>
        <v>0</v>
      </c>
      <c r="D10" s="64">
        <f aca="true" t="shared" si="0" ref="D10:Z10">SUM(D5:D9)</f>
        <v>1389932120</v>
      </c>
      <c r="E10" s="65">
        <f t="shared" si="0"/>
        <v>1389932118</v>
      </c>
      <c r="F10" s="65">
        <f t="shared" si="0"/>
        <v>401676858</v>
      </c>
      <c r="G10" s="65">
        <f t="shared" si="0"/>
        <v>76731002</v>
      </c>
      <c r="H10" s="65">
        <f t="shared" si="0"/>
        <v>83426668</v>
      </c>
      <c r="I10" s="65">
        <f t="shared" si="0"/>
        <v>561834528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561834528</v>
      </c>
      <c r="W10" s="65">
        <f t="shared" si="0"/>
        <v>347483030</v>
      </c>
      <c r="X10" s="65">
        <f t="shared" si="0"/>
        <v>214351498</v>
      </c>
      <c r="Y10" s="66">
        <f>+IF(W10&lt;&gt;0,(X10/W10)*100,0)</f>
        <v>61.686896767304</v>
      </c>
      <c r="Z10" s="67">
        <f t="shared" si="0"/>
        <v>1389932118</v>
      </c>
    </row>
    <row r="11" spans="1:26" ht="13.5">
      <c r="A11" s="57" t="s">
        <v>36</v>
      </c>
      <c r="B11" s="18">
        <v>336543905</v>
      </c>
      <c r="C11" s="18">
        <v>0</v>
      </c>
      <c r="D11" s="58">
        <v>386311375</v>
      </c>
      <c r="E11" s="59">
        <v>386311375</v>
      </c>
      <c r="F11" s="59">
        <v>26058199</v>
      </c>
      <c r="G11" s="59">
        <v>27167213</v>
      </c>
      <c r="H11" s="59">
        <v>27462711</v>
      </c>
      <c r="I11" s="59">
        <v>80688123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80688123</v>
      </c>
      <c r="W11" s="59">
        <v>96577844</v>
      </c>
      <c r="X11" s="59">
        <v>-15889721</v>
      </c>
      <c r="Y11" s="60">
        <v>-16.45</v>
      </c>
      <c r="Z11" s="61">
        <v>386311375</v>
      </c>
    </row>
    <row r="12" spans="1:26" ht="13.5">
      <c r="A12" s="57" t="s">
        <v>37</v>
      </c>
      <c r="B12" s="18">
        <v>17641423</v>
      </c>
      <c r="C12" s="18">
        <v>0</v>
      </c>
      <c r="D12" s="58">
        <v>18849884</v>
      </c>
      <c r="E12" s="59">
        <v>18849884</v>
      </c>
      <c r="F12" s="59">
        <v>1470984</v>
      </c>
      <c r="G12" s="59">
        <v>1459716</v>
      </c>
      <c r="H12" s="59">
        <v>1463380</v>
      </c>
      <c r="I12" s="59">
        <v>4394080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4394080</v>
      </c>
      <c r="W12" s="59">
        <v>4712471</v>
      </c>
      <c r="X12" s="59">
        <v>-318391</v>
      </c>
      <c r="Y12" s="60">
        <v>-6.76</v>
      </c>
      <c r="Z12" s="61">
        <v>18849884</v>
      </c>
    </row>
    <row r="13" spans="1:26" ht="13.5">
      <c r="A13" s="57" t="s">
        <v>106</v>
      </c>
      <c r="B13" s="18">
        <v>153881260</v>
      </c>
      <c r="C13" s="18">
        <v>0</v>
      </c>
      <c r="D13" s="58">
        <v>144546883</v>
      </c>
      <c r="E13" s="59">
        <v>144546883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36136721</v>
      </c>
      <c r="X13" s="59">
        <v>-36136721</v>
      </c>
      <c r="Y13" s="60">
        <v>-100</v>
      </c>
      <c r="Z13" s="61">
        <v>144546883</v>
      </c>
    </row>
    <row r="14" spans="1:26" ht="13.5">
      <c r="A14" s="57" t="s">
        <v>38</v>
      </c>
      <c r="B14" s="18">
        <v>49275659</v>
      </c>
      <c r="C14" s="18">
        <v>0</v>
      </c>
      <c r="D14" s="58">
        <v>63063457</v>
      </c>
      <c r="E14" s="59">
        <v>63063457</v>
      </c>
      <c r="F14" s="59">
        <v>4862228</v>
      </c>
      <c r="G14" s="59">
        <v>0</v>
      </c>
      <c r="H14" s="59">
        <v>9724453</v>
      </c>
      <c r="I14" s="59">
        <v>14586681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14586681</v>
      </c>
      <c r="W14" s="59">
        <v>15765864</v>
      </c>
      <c r="X14" s="59">
        <v>-1179183</v>
      </c>
      <c r="Y14" s="60">
        <v>-7.48</v>
      </c>
      <c r="Z14" s="61">
        <v>63063457</v>
      </c>
    </row>
    <row r="15" spans="1:26" ht="13.5">
      <c r="A15" s="57" t="s">
        <v>39</v>
      </c>
      <c r="B15" s="18">
        <v>466494342</v>
      </c>
      <c r="C15" s="18">
        <v>0</v>
      </c>
      <c r="D15" s="58">
        <v>509114333</v>
      </c>
      <c r="E15" s="59">
        <v>509114333</v>
      </c>
      <c r="F15" s="59">
        <v>0</v>
      </c>
      <c r="G15" s="59">
        <v>58122890</v>
      </c>
      <c r="H15" s="59">
        <v>56471864</v>
      </c>
      <c r="I15" s="59">
        <v>114594754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114594754</v>
      </c>
      <c r="W15" s="59">
        <v>127278583</v>
      </c>
      <c r="X15" s="59">
        <v>-12683829</v>
      </c>
      <c r="Y15" s="60">
        <v>-9.97</v>
      </c>
      <c r="Z15" s="61">
        <v>509114333</v>
      </c>
    </row>
    <row r="16" spans="1:26" ht="13.5">
      <c r="A16" s="68" t="s">
        <v>40</v>
      </c>
      <c r="B16" s="18">
        <v>427636</v>
      </c>
      <c r="C16" s="18">
        <v>0</v>
      </c>
      <c r="D16" s="58">
        <v>601000</v>
      </c>
      <c r="E16" s="59">
        <v>601000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150250</v>
      </c>
      <c r="X16" s="59">
        <v>-150250</v>
      </c>
      <c r="Y16" s="60">
        <v>-100</v>
      </c>
      <c r="Z16" s="61">
        <v>601000</v>
      </c>
    </row>
    <row r="17" spans="1:26" ht="13.5">
      <c r="A17" s="57" t="s">
        <v>41</v>
      </c>
      <c r="B17" s="18">
        <v>322504943</v>
      </c>
      <c r="C17" s="18">
        <v>0</v>
      </c>
      <c r="D17" s="58">
        <v>328908904</v>
      </c>
      <c r="E17" s="59">
        <v>328908904</v>
      </c>
      <c r="F17" s="59">
        <v>13324642</v>
      </c>
      <c r="G17" s="59">
        <v>33397316</v>
      </c>
      <c r="H17" s="59">
        <v>22902998</v>
      </c>
      <c r="I17" s="59">
        <v>69624956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69624956</v>
      </c>
      <c r="W17" s="59">
        <v>82227226</v>
      </c>
      <c r="X17" s="59">
        <v>-12602270</v>
      </c>
      <c r="Y17" s="60">
        <v>-15.33</v>
      </c>
      <c r="Z17" s="61">
        <v>328908904</v>
      </c>
    </row>
    <row r="18" spans="1:26" ht="13.5">
      <c r="A18" s="69" t="s">
        <v>42</v>
      </c>
      <c r="B18" s="70">
        <f>SUM(B11:B17)</f>
        <v>1346769168</v>
      </c>
      <c r="C18" s="70">
        <f>SUM(C11:C17)</f>
        <v>0</v>
      </c>
      <c r="D18" s="71">
        <f aca="true" t="shared" si="1" ref="D18:Z18">SUM(D11:D17)</f>
        <v>1451395836</v>
      </c>
      <c r="E18" s="72">
        <f t="shared" si="1"/>
        <v>1451395836</v>
      </c>
      <c r="F18" s="72">
        <f t="shared" si="1"/>
        <v>45716053</v>
      </c>
      <c r="G18" s="72">
        <f t="shared" si="1"/>
        <v>120147135</v>
      </c>
      <c r="H18" s="72">
        <f t="shared" si="1"/>
        <v>118025406</v>
      </c>
      <c r="I18" s="72">
        <f t="shared" si="1"/>
        <v>283888594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283888594</v>
      </c>
      <c r="W18" s="72">
        <f t="shared" si="1"/>
        <v>362848959</v>
      </c>
      <c r="X18" s="72">
        <f t="shared" si="1"/>
        <v>-78960365</v>
      </c>
      <c r="Y18" s="66">
        <f>+IF(W18&lt;&gt;0,(X18/W18)*100,0)</f>
        <v>-21.761221313025732</v>
      </c>
      <c r="Z18" s="73">
        <f t="shared" si="1"/>
        <v>1451395836</v>
      </c>
    </row>
    <row r="19" spans="1:26" ht="13.5">
      <c r="A19" s="69" t="s">
        <v>43</v>
      </c>
      <c r="B19" s="74">
        <f>+B10-B18</f>
        <v>4924552</v>
      </c>
      <c r="C19" s="74">
        <f>+C10-C18</f>
        <v>0</v>
      </c>
      <c r="D19" s="75">
        <f aca="true" t="shared" si="2" ref="D19:Z19">+D10-D18</f>
        <v>-61463716</v>
      </c>
      <c r="E19" s="76">
        <f t="shared" si="2"/>
        <v>-61463718</v>
      </c>
      <c r="F19" s="76">
        <f t="shared" si="2"/>
        <v>355960805</v>
      </c>
      <c r="G19" s="76">
        <f t="shared" si="2"/>
        <v>-43416133</v>
      </c>
      <c r="H19" s="76">
        <f t="shared" si="2"/>
        <v>-34598738</v>
      </c>
      <c r="I19" s="76">
        <f t="shared" si="2"/>
        <v>277945934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277945934</v>
      </c>
      <c r="W19" s="76">
        <f>IF(E10=E18,0,W10-W18)</f>
        <v>-15365929</v>
      </c>
      <c r="X19" s="76">
        <f t="shared" si="2"/>
        <v>293311863</v>
      </c>
      <c r="Y19" s="77">
        <f>+IF(W19&lt;&gt;0,(X19/W19)*100,0)</f>
        <v>-1908.845622025196</v>
      </c>
      <c r="Z19" s="78">
        <f t="shared" si="2"/>
        <v>-61463718</v>
      </c>
    </row>
    <row r="20" spans="1:26" ht="13.5">
      <c r="A20" s="57" t="s">
        <v>44</v>
      </c>
      <c r="B20" s="18">
        <v>0</v>
      </c>
      <c r="C20" s="18">
        <v>0</v>
      </c>
      <c r="D20" s="58">
        <v>58639474</v>
      </c>
      <c r="E20" s="59">
        <v>63729677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15932419</v>
      </c>
      <c r="X20" s="59">
        <v>-15932419</v>
      </c>
      <c r="Y20" s="60">
        <v>-100</v>
      </c>
      <c r="Z20" s="61">
        <v>63729677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4924552</v>
      </c>
      <c r="C22" s="85">
        <f>SUM(C19:C21)</f>
        <v>0</v>
      </c>
      <c r="D22" s="86">
        <f aca="true" t="shared" si="3" ref="D22:Z22">SUM(D19:D21)</f>
        <v>-2824242</v>
      </c>
      <c r="E22" s="87">
        <f t="shared" si="3"/>
        <v>2265959</v>
      </c>
      <c r="F22" s="87">
        <f t="shared" si="3"/>
        <v>355960805</v>
      </c>
      <c r="G22" s="87">
        <f t="shared" si="3"/>
        <v>-43416133</v>
      </c>
      <c r="H22" s="87">
        <f t="shared" si="3"/>
        <v>-34598738</v>
      </c>
      <c r="I22" s="87">
        <f t="shared" si="3"/>
        <v>277945934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277945934</v>
      </c>
      <c r="W22" s="87">
        <f t="shared" si="3"/>
        <v>566490</v>
      </c>
      <c r="X22" s="87">
        <f t="shared" si="3"/>
        <v>277379444</v>
      </c>
      <c r="Y22" s="88">
        <f>+IF(W22&lt;&gt;0,(X22/W22)*100,0)</f>
        <v>48964.57907465268</v>
      </c>
      <c r="Z22" s="89">
        <f t="shared" si="3"/>
        <v>2265959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4924552</v>
      </c>
      <c r="C24" s="74">
        <f>SUM(C22:C23)</f>
        <v>0</v>
      </c>
      <c r="D24" s="75">
        <f aca="true" t="shared" si="4" ref="D24:Z24">SUM(D22:D23)</f>
        <v>-2824242</v>
      </c>
      <c r="E24" s="76">
        <f t="shared" si="4"/>
        <v>2265959</v>
      </c>
      <c r="F24" s="76">
        <f t="shared" si="4"/>
        <v>355960805</v>
      </c>
      <c r="G24" s="76">
        <f t="shared" si="4"/>
        <v>-43416133</v>
      </c>
      <c r="H24" s="76">
        <f t="shared" si="4"/>
        <v>-34598738</v>
      </c>
      <c r="I24" s="76">
        <f t="shared" si="4"/>
        <v>277945934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277945934</v>
      </c>
      <c r="W24" s="76">
        <f t="shared" si="4"/>
        <v>566490</v>
      </c>
      <c r="X24" s="76">
        <f t="shared" si="4"/>
        <v>277379444</v>
      </c>
      <c r="Y24" s="77">
        <f>+IF(W24&lt;&gt;0,(X24/W24)*100,0)</f>
        <v>48964.57907465268</v>
      </c>
      <c r="Z24" s="78">
        <f t="shared" si="4"/>
        <v>2265959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235214051</v>
      </c>
      <c r="C27" s="21">
        <v>0</v>
      </c>
      <c r="D27" s="98">
        <v>187359852</v>
      </c>
      <c r="E27" s="99">
        <v>247704466</v>
      </c>
      <c r="F27" s="99">
        <v>2197092</v>
      </c>
      <c r="G27" s="99">
        <v>13780651</v>
      </c>
      <c r="H27" s="99">
        <v>11319073</v>
      </c>
      <c r="I27" s="99">
        <v>27296816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27296816</v>
      </c>
      <c r="W27" s="99">
        <v>61926117</v>
      </c>
      <c r="X27" s="99">
        <v>-34629301</v>
      </c>
      <c r="Y27" s="100">
        <v>-55.92</v>
      </c>
      <c r="Z27" s="101">
        <v>247704466</v>
      </c>
    </row>
    <row r="28" spans="1:26" ht="13.5">
      <c r="A28" s="102" t="s">
        <v>44</v>
      </c>
      <c r="B28" s="18">
        <v>56630809</v>
      </c>
      <c r="C28" s="18">
        <v>0</v>
      </c>
      <c r="D28" s="58">
        <v>58899158</v>
      </c>
      <c r="E28" s="59">
        <v>63729677</v>
      </c>
      <c r="F28" s="59">
        <v>9741</v>
      </c>
      <c r="G28" s="59">
        <v>5989993</v>
      </c>
      <c r="H28" s="59">
        <v>3619160</v>
      </c>
      <c r="I28" s="59">
        <v>9618894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9618894</v>
      </c>
      <c r="W28" s="59">
        <v>15932419</v>
      </c>
      <c r="X28" s="59">
        <v>-6313525</v>
      </c>
      <c r="Y28" s="60">
        <v>-39.63</v>
      </c>
      <c r="Z28" s="61">
        <v>63729677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166871255</v>
      </c>
      <c r="C30" s="18">
        <v>0</v>
      </c>
      <c r="D30" s="58">
        <v>116822100</v>
      </c>
      <c r="E30" s="59">
        <v>169949734</v>
      </c>
      <c r="F30" s="59">
        <v>2169515</v>
      </c>
      <c r="G30" s="59">
        <v>7664520</v>
      </c>
      <c r="H30" s="59">
        <v>7411563</v>
      </c>
      <c r="I30" s="59">
        <v>17245598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17245598</v>
      </c>
      <c r="W30" s="59">
        <v>42487434</v>
      </c>
      <c r="X30" s="59">
        <v>-25241836</v>
      </c>
      <c r="Y30" s="60">
        <v>-59.41</v>
      </c>
      <c r="Z30" s="61">
        <v>169949734</v>
      </c>
    </row>
    <row r="31" spans="1:26" ht="13.5">
      <c r="A31" s="57" t="s">
        <v>49</v>
      </c>
      <c r="B31" s="18">
        <v>11711982</v>
      </c>
      <c r="C31" s="18">
        <v>0</v>
      </c>
      <c r="D31" s="58">
        <v>11638594</v>
      </c>
      <c r="E31" s="59">
        <v>14025055</v>
      </c>
      <c r="F31" s="59">
        <v>17836</v>
      </c>
      <c r="G31" s="59">
        <v>126137</v>
      </c>
      <c r="H31" s="59">
        <v>288349</v>
      </c>
      <c r="I31" s="59">
        <v>432322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432322</v>
      </c>
      <c r="W31" s="59">
        <v>3506264</v>
      </c>
      <c r="X31" s="59">
        <v>-3073942</v>
      </c>
      <c r="Y31" s="60">
        <v>-87.67</v>
      </c>
      <c r="Z31" s="61">
        <v>14025055</v>
      </c>
    </row>
    <row r="32" spans="1:26" ht="13.5">
      <c r="A32" s="69" t="s">
        <v>50</v>
      </c>
      <c r="B32" s="21">
        <f>SUM(B28:B31)</f>
        <v>235214046</v>
      </c>
      <c r="C32" s="21">
        <f>SUM(C28:C31)</f>
        <v>0</v>
      </c>
      <c r="D32" s="98">
        <f aca="true" t="shared" si="5" ref="D32:Z32">SUM(D28:D31)</f>
        <v>187359852</v>
      </c>
      <c r="E32" s="99">
        <f t="shared" si="5"/>
        <v>247704466</v>
      </c>
      <c r="F32" s="99">
        <f t="shared" si="5"/>
        <v>2197092</v>
      </c>
      <c r="G32" s="99">
        <f t="shared" si="5"/>
        <v>13780650</v>
      </c>
      <c r="H32" s="99">
        <f t="shared" si="5"/>
        <v>11319072</v>
      </c>
      <c r="I32" s="99">
        <f t="shared" si="5"/>
        <v>27296814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27296814</v>
      </c>
      <c r="W32" s="99">
        <f t="shared" si="5"/>
        <v>61926117</v>
      </c>
      <c r="X32" s="99">
        <f t="shared" si="5"/>
        <v>-34629303</v>
      </c>
      <c r="Y32" s="100">
        <f>+IF(W32&lt;&gt;0,(X32/W32)*100,0)</f>
        <v>-55.920352635706195</v>
      </c>
      <c r="Z32" s="101">
        <f t="shared" si="5"/>
        <v>247704466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413955608</v>
      </c>
      <c r="C35" s="18">
        <v>0</v>
      </c>
      <c r="D35" s="58">
        <v>315563752</v>
      </c>
      <c r="E35" s="59">
        <v>315563752</v>
      </c>
      <c r="F35" s="59">
        <v>768995378</v>
      </c>
      <c r="G35" s="59">
        <v>721538492</v>
      </c>
      <c r="H35" s="59">
        <v>701730998</v>
      </c>
      <c r="I35" s="59">
        <v>701730998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701730998</v>
      </c>
      <c r="W35" s="59">
        <v>78890938</v>
      </c>
      <c r="X35" s="59">
        <v>622840060</v>
      </c>
      <c r="Y35" s="60">
        <v>789.5</v>
      </c>
      <c r="Z35" s="61">
        <v>315563752</v>
      </c>
    </row>
    <row r="36" spans="1:26" ht="13.5">
      <c r="A36" s="57" t="s">
        <v>53</v>
      </c>
      <c r="B36" s="18">
        <v>4229398675</v>
      </c>
      <c r="C36" s="18">
        <v>0</v>
      </c>
      <c r="D36" s="58">
        <v>4328026585</v>
      </c>
      <c r="E36" s="59">
        <v>4328026585</v>
      </c>
      <c r="F36" s="59">
        <v>4211729101</v>
      </c>
      <c r="G36" s="59">
        <v>4248217146</v>
      </c>
      <c r="H36" s="59">
        <v>4259512419</v>
      </c>
      <c r="I36" s="59">
        <v>4259512419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4259512419</v>
      </c>
      <c r="W36" s="59">
        <v>1082006646</v>
      </c>
      <c r="X36" s="59">
        <v>3177505773</v>
      </c>
      <c r="Y36" s="60">
        <v>293.67</v>
      </c>
      <c r="Z36" s="61">
        <v>4328026585</v>
      </c>
    </row>
    <row r="37" spans="1:26" ht="13.5">
      <c r="A37" s="57" t="s">
        <v>54</v>
      </c>
      <c r="B37" s="18">
        <v>351233863</v>
      </c>
      <c r="C37" s="18">
        <v>0</v>
      </c>
      <c r="D37" s="58">
        <v>227025222</v>
      </c>
      <c r="E37" s="59">
        <v>227025222</v>
      </c>
      <c r="F37" s="59">
        <v>374364499</v>
      </c>
      <c r="G37" s="59">
        <v>377774471</v>
      </c>
      <c r="H37" s="59">
        <v>420561604</v>
      </c>
      <c r="I37" s="59">
        <v>420561604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420561604</v>
      </c>
      <c r="W37" s="59">
        <v>56756306</v>
      </c>
      <c r="X37" s="59">
        <v>363805298</v>
      </c>
      <c r="Y37" s="60">
        <v>641</v>
      </c>
      <c r="Z37" s="61">
        <v>227025222</v>
      </c>
    </row>
    <row r="38" spans="1:26" ht="13.5">
      <c r="A38" s="57" t="s">
        <v>55</v>
      </c>
      <c r="B38" s="18">
        <v>720178973</v>
      </c>
      <c r="C38" s="18">
        <v>0</v>
      </c>
      <c r="D38" s="58">
        <v>822081729</v>
      </c>
      <c r="E38" s="59">
        <v>822081729</v>
      </c>
      <c r="F38" s="59">
        <v>711930167</v>
      </c>
      <c r="G38" s="59">
        <v>711953441</v>
      </c>
      <c r="H38" s="59">
        <v>696175573</v>
      </c>
      <c r="I38" s="59">
        <v>696175573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696175573</v>
      </c>
      <c r="W38" s="59">
        <v>205520432</v>
      </c>
      <c r="X38" s="59">
        <v>490655141</v>
      </c>
      <c r="Y38" s="60">
        <v>238.74</v>
      </c>
      <c r="Z38" s="61">
        <v>822081729</v>
      </c>
    </row>
    <row r="39" spans="1:26" ht="13.5">
      <c r="A39" s="57" t="s">
        <v>56</v>
      </c>
      <c r="B39" s="18">
        <v>3571941447</v>
      </c>
      <c r="C39" s="18">
        <v>0</v>
      </c>
      <c r="D39" s="58">
        <v>3594483387</v>
      </c>
      <c r="E39" s="59">
        <v>3594483387</v>
      </c>
      <c r="F39" s="59">
        <v>3894429813</v>
      </c>
      <c r="G39" s="59">
        <v>3880027726</v>
      </c>
      <c r="H39" s="59">
        <v>3844506240</v>
      </c>
      <c r="I39" s="59">
        <v>3844506240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3844506240</v>
      </c>
      <c r="W39" s="59">
        <v>898620847</v>
      </c>
      <c r="X39" s="59">
        <v>2945885393</v>
      </c>
      <c r="Y39" s="60">
        <v>327.82</v>
      </c>
      <c r="Z39" s="61">
        <v>3594483387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2211623670</v>
      </c>
      <c r="C42" s="18">
        <v>0</v>
      </c>
      <c r="D42" s="58">
        <v>145836709</v>
      </c>
      <c r="E42" s="59">
        <v>145836709</v>
      </c>
      <c r="F42" s="59">
        <v>110615231</v>
      </c>
      <c r="G42" s="59">
        <v>-6932829</v>
      </c>
      <c r="H42" s="59">
        <v>27541039</v>
      </c>
      <c r="I42" s="59">
        <v>131223441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131223441</v>
      </c>
      <c r="W42" s="59">
        <v>239077169</v>
      </c>
      <c r="X42" s="59">
        <v>-107853728</v>
      </c>
      <c r="Y42" s="60">
        <v>-45.11</v>
      </c>
      <c r="Z42" s="61">
        <v>145836709</v>
      </c>
    </row>
    <row r="43" spans="1:26" ht="13.5">
      <c r="A43" s="57" t="s">
        <v>59</v>
      </c>
      <c r="B43" s="18">
        <v>-42042</v>
      </c>
      <c r="C43" s="18">
        <v>0</v>
      </c>
      <c r="D43" s="58">
        <v>-186609852</v>
      </c>
      <c r="E43" s="59">
        <v>-186609852</v>
      </c>
      <c r="F43" s="59">
        <v>-2197092</v>
      </c>
      <c r="G43" s="59">
        <v>-13780650</v>
      </c>
      <c r="H43" s="59">
        <v>-11228722</v>
      </c>
      <c r="I43" s="59">
        <v>-27206464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-27206464</v>
      </c>
      <c r="W43" s="59">
        <v>-46652463</v>
      </c>
      <c r="X43" s="59">
        <v>19445999</v>
      </c>
      <c r="Y43" s="60">
        <v>-41.68</v>
      </c>
      <c r="Z43" s="61">
        <v>-186609852</v>
      </c>
    </row>
    <row r="44" spans="1:26" ht="13.5">
      <c r="A44" s="57" t="s">
        <v>60</v>
      </c>
      <c r="B44" s="18">
        <v>133530141</v>
      </c>
      <c r="C44" s="18">
        <v>0</v>
      </c>
      <c r="D44" s="58">
        <v>47637216</v>
      </c>
      <c r="E44" s="59">
        <v>47637216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11909304</v>
      </c>
      <c r="X44" s="59">
        <v>-11909304</v>
      </c>
      <c r="Y44" s="60">
        <v>-100</v>
      </c>
      <c r="Z44" s="61">
        <v>47637216</v>
      </c>
    </row>
    <row r="45" spans="1:26" ht="13.5">
      <c r="A45" s="69" t="s">
        <v>61</v>
      </c>
      <c r="B45" s="21">
        <v>135846333</v>
      </c>
      <c r="C45" s="21">
        <v>0</v>
      </c>
      <c r="D45" s="98">
        <v>107313476</v>
      </c>
      <c r="E45" s="99">
        <v>107313476</v>
      </c>
      <c r="F45" s="99">
        <v>179024475</v>
      </c>
      <c r="G45" s="99">
        <v>158310996</v>
      </c>
      <c r="H45" s="99">
        <v>174623313</v>
      </c>
      <c r="I45" s="99">
        <v>174623313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174623313</v>
      </c>
      <c r="W45" s="99">
        <v>304783413</v>
      </c>
      <c r="X45" s="99">
        <v>-130160100</v>
      </c>
      <c r="Y45" s="100">
        <v>-42.71</v>
      </c>
      <c r="Z45" s="101">
        <v>107313476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114969287</v>
      </c>
      <c r="C49" s="51">
        <v>0</v>
      </c>
      <c r="D49" s="128">
        <v>20017496</v>
      </c>
      <c r="E49" s="53">
        <v>12502738</v>
      </c>
      <c r="F49" s="53">
        <v>0</v>
      </c>
      <c r="G49" s="53">
        <v>0</v>
      </c>
      <c r="H49" s="53">
        <v>0</v>
      </c>
      <c r="I49" s="53">
        <v>153048250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300537771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219505465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219505465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97.0813548465632</v>
      </c>
      <c r="C58" s="5">
        <f>IF(C67=0,0,+(C76/C67)*100)</f>
        <v>0</v>
      </c>
      <c r="D58" s="6">
        <f aca="true" t="shared" si="6" ref="D58:Z58">IF(D67=0,0,+(D76/D67)*100)</f>
        <v>97.69999980321872</v>
      </c>
      <c r="E58" s="7">
        <f t="shared" si="6"/>
        <v>98.01848570184521</v>
      </c>
      <c r="F58" s="7">
        <f t="shared" si="6"/>
        <v>41.99083878433235</v>
      </c>
      <c r="G58" s="7">
        <f t="shared" si="6"/>
        <v>130.84373848464335</v>
      </c>
      <c r="H58" s="7">
        <f t="shared" si="6"/>
        <v>172.35814507482223</v>
      </c>
      <c r="I58" s="7">
        <f t="shared" si="6"/>
        <v>71.76067010516077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71.76067010516077</v>
      </c>
      <c r="W58" s="7">
        <f t="shared" si="6"/>
        <v>169.99609988610524</v>
      </c>
      <c r="X58" s="7">
        <f t="shared" si="6"/>
        <v>0</v>
      </c>
      <c r="Y58" s="7">
        <f t="shared" si="6"/>
        <v>0</v>
      </c>
      <c r="Z58" s="8">
        <f t="shared" si="6"/>
        <v>98.01848570184521</v>
      </c>
    </row>
    <row r="59" spans="1:26" ht="13.5">
      <c r="A59" s="36" t="s">
        <v>31</v>
      </c>
      <c r="B59" s="9">
        <f aca="true" t="shared" si="7" ref="B59:Z66">IF(B68=0,0,+(B77/B68)*100)</f>
        <v>100.82513194892937</v>
      </c>
      <c r="C59" s="9">
        <f t="shared" si="7"/>
        <v>0</v>
      </c>
      <c r="D59" s="2">
        <f t="shared" si="7"/>
        <v>97.70000027403817</v>
      </c>
      <c r="E59" s="10">
        <f t="shared" si="7"/>
        <v>97.70000027403817</v>
      </c>
      <c r="F59" s="10">
        <f t="shared" si="7"/>
        <v>29.09913081604229</v>
      </c>
      <c r="G59" s="10">
        <f t="shared" si="7"/>
        <v>-2064.9659869011957</v>
      </c>
      <c r="H59" s="10">
        <f t="shared" si="7"/>
        <v>-1702.5183568210082</v>
      </c>
      <c r="I59" s="10">
        <f t="shared" si="7"/>
        <v>53.846309835458825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53.846309835458825</v>
      </c>
      <c r="W59" s="10">
        <f t="shared" si="7"/>
        <v>390.5904890403213</v>
      </c>
      <c r="X59" s="10">
        <f t="shared" si="7"/>
        <v>0</v>
      </c>
      <c r="Y59" s="10">
        <f t="shared" si="7"/>
        <v>0</v>
      </c>
      <c r="Z59" s="11">
        <f t="shared" si="7"/>
        <v>97.70000027403817</v>
      </c>
    </row>
    <row r="60" spans="1:26" ht="13.5">
      <c r="A60" s="37" t="s">
        <v>32</v>
      </c>
      <c r="B60" s="12">
        <f t="shared" si="7"/>
        <v>97.5254328733641</v>
      </c>
      <c r="C60" s="12">
        <f t="shared" si="7"/>
        <v>0</v>
      </c>
      <c r="D60" s="3">
        <f t="shared" si="7"/>
        <v>97.69999975999087</v>
      </c>
      <c r="E60" s="13">
        <f t="shared" si="7"/>
        <v>98.08527059246119</v>
      </c>
      <c r="F60" s="13">
        <f t="shared" si="7"/>
        <v>54.5348013351721</v>
      </c>
      <c r="G60" s="13">
        <f t="shared" si="7"/>
        <v>110.18845016888868</v>
      </c>
      <c r="H60" s="13">
        <f t="shared" si="7"/>
        <v>125.96111185681723</v>
      </c>
      <c r="I60" s="13">
        <f t="shared" si="7"/>
        <v>81.59364308961673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81.59364308961673</v>
      </c>
      <c r="W60" s="13">
        <f t="shared" si="7"/>
        <v>125.64449535543496</v>
      </c>
      <c r="X60" s="13">
        <f t="shared" si="7"/>
        <v>0</v>
      </c>
      <c r="Y60" s="13">
        <f t="shared" si="7"/>
        <v>0</v>
      </c>
      <c r="Z60" s="14">
        <f t="shared" si="7"/>
        <v>98.08527059246119</v>
      </c>
    </row>
    <row r="61" spans="1:26" ht="13.5">
      <c r="A61" s="38" t="s">
        <v>113</v>
      </c>
      <c r="B61" s="12">
        <f t="shared" si="7"/>
        <v>126.53178403919088</v>
      </c>
      <c r="C61" s="12">
        <f t="shared" si="7"/>
        <v>0</v>
      </c>
      <c r="D61" s="3">
        <f t="shared" si="7"/>
        <v>97.69999968289481</v>
      </c>
      <c r="E61" s="13">
        <f t="shared" si="7"/>
        <v>97.86068799332519</v>
      </c>
      <c r="F61" s="13">
        <f t="shared" si="7"/>
        <v>101.7157816810973</v>
      </c>
      <c r="G61" s="13">
        <f t="shared" si="7"/>
        <v>99.99349297113068</v>
      </c>
      <c r="H61" s="13">
        <f t="shared" si="7"/>
        <v>99.99924576846026</v>
      </c>
      <c r="I61" s="13">
        <f t="shared" si="7"/>
        <v>100.57826508284808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100.57826508284808</v>
      </c>
      <c r="W61" s="13">
        <f t="shared" si="7"/>
        <v>96.2612137078607</v>
      </c>
      <c r="X61" s="13">
        <f t="shared" si="7"/>
        <v>0</v>
      </c>
      <c r="Y61" s="13">
        <f t="shared" si="7"/>
        <v>0</v>
      </c>
      <c r="Z61" s="14">
        <f t="shared" si="7"/>
        <v>97.86068799332519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97.7000003727857</v>
      </c>
      <c r="E62" s="13">
        <f t="shared" si="7"/>
        <v>98.65306967932443</v>
      </c>
      <c r="F62" s="13">
        <f t="shared" si="7"/>
        <v>117.18885513919311</v>
      </c>
      <c r="G62" s="13">
        <f t="shared" si="7"/>
        <v>99.95161156606785</v>
      </c>
      <c r="H62" s="13">
        <f t="shared" si="7"/>
        <v>99.97936569848397</v>
      </c>
      <c r="I62" s="13">
        <f t="shared" si="7"/>
        <v>105.40973455803426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105.40973455803426</v>
      </c>
      <c r="W62" s="13">
        <f t="shared" si="7"/>
        <v>74.40879037637535</v>
      </c>
      <c r="X62" s="13">
        <f t="shared" si="7"/>
        <v>0</v>
      </c>
      <c r="Y62" s="13">
        <f t="shared" si="7"/>
        <v>0</v>
      </c>
      <c r="Z62" s="14">
        <f t="shared" si="7"/>
        <v>98.65306967932443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97.75779497911881</v>
      </c>
      <c r="E63" s="13">
        <f t="shared" si="7"/>
        <v>100.52501197250434</v>
      </c>
      <c r="F63" s="13">
        <f t="shared" si="7"/>
        <v>27.632691628560828</v>
      </c>
      <c r="G63" s="13">
        <f t="shared" si="7"/>
        <v>235.73747836918014</v>
      </c>
      <c r="H63" s="13">
        <f t="shared" si="7"/>
        <v>-12797.494697561677</v>
      </c>
      <c r="I63" s="13">
        <f t="shared" si="7"/>
        <v>49.770245641554034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49.770245641554034</v>
      </c>
      <c r="W63" s="13">
        <f t="shared" si="7"/>
        <v>363.09103243244465</v>
      </c>
      <c r="X63" s="13">
        <f t="shared" si="7"/>
        <v>0</v>
      </c>
      <c r="Y63" s="13">
        <f t="shared" si="7"/>
        <v>0</v>
      </c>
      <c r="Z63" s="14">
        <f t="shared" si="7"/>
        <v>100.52501197250434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97.69999424380926</v>
      </c>
      <c r="E64" s="13">
        <f t="shared" si="7"/>
        <v>97.83160890967929</v>
      </c>
      <c r="F64" s="13">
        <f t="shared" si="7"/>
        <v>25.1268941946233</v>
      </c>
      <c r="G64" s="13">
        <f t="shared" si="7"/>
        <v>939.1458872903945</v>
      </c>
      <c r="H64" s="13">
        <f t="shared" si="7"/>
        <v>-1610.9268189047298</v>
      </c>
      <c r="I64" s="13">
        <f t="shared" si="7"/>
        <v>47.07340750899938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47.07340750899938</v>
      </c>
      <c r="W64" s="13">
        <f t="shared" si="7"/>
        <v>377.79148607041844</v>
      </c>
      <c r="X64" s="13">
        <f t="shared" si="7"/>
        <v>0</v>
      </c>
      <c r="Y64" s="13">
        <f t="shared" si="7"/>
        <v>0</v>
      </c>
      <c r="Z64" s="14">
        <f t="shared" si="7"/>
        <v>97.83160890967929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97.69999166296593</v>
      </c>
      <c r="E66" s="16">
        <f t="shared" si="7"/>
        <v>97.69999166296593</v>
      </c>
      <c r="F66" s="16">
        <f t="shared" si="7"/>
        <v>48.597296387556426</v>
      </c>
      <c r="G66" s="16">
        <f t="shared" si="7"/>
        <v>99.99990279843311</v>
      </c>
      <c r="H66" s="16">
        <f t="shared" si="7"/>
        <v>99.99989976454692</v>
      </c>
      <c r="I66" s="16">
        <f t="shared" si="7"/>
        <v>83.20578299098409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83.20578299098409</v>
      </c>
      <c r="W66" s="16">
        <f t="shared" si="7"/>
        <v>93.96498579715306</v>
      </c>
      <c r="X66" s="16">
        <f t="shared" si="7"/>
        <v>0</v>
      </c>
      <c r="Y66" s="16">
        <f t="shared" si="7"/>
        <v>0</v>
      </c>
      <c r="Z66" s="17">
        <f t="shared" si="7"/>
        <v>97.69999166296593</v>
      </c>
    </row>
    <row r="67" spans="1:26" ht="13.5" hidden="1">
      <c r="A67" s="40" t="s">
        <v>119</v>
      </c>
      <c r="B67" s="23">
        <v>1073870798</v>
      </c>
      <c r="C67" s="23"/>
      <c r="D67" s="24">
        <v>1137303294</v>
      </c>
      <c r="E67" s="25">
        <v>1133607919</v>
      </c>
      <c r="F67" s="25">
        <v>390351688</v>
      </c>
      <c r="G67" s="25">
        <v>70191595</v>
      </c>
      <c r="H67" s="25">
        <v>74291816</v>
      </c>
      <c r="I67" s="25">
        <v>534835099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534835099</v>
      </c>
      <c r="W67" s="25">
        <v>283401980</v>
      </c>
      <c r="X67" s="25"/>
      <c r="Y67" s="24"/>
      <c r="Z67" s="26">
        <v>1133607919</v>
      </c>
    </row>
    <row r="68" spans="1:26" ht="13.5" hidden="1">
      <c r="A68" s="36" t="s">
        <v>31</v>
      </c>
      <c r="B68" s="18">
        <v>178298150</v>
      </c>
      <c r="C68" s="18"/>
      <c r="D68" s="19">
        <v>190484414</v>
      </c>
      <c r="E68" s="20">
        <v>190484414</v>
      </c>
      <c r="F68" s="20">
        <v>192277939</v>
      </c>
      <c r="G68" s="20">
        <v>-671359</v>
      </c>
      <c r="H68" s="20">
        <v>-1899294</v>
      </c>
      <c r="I68" s="20">
        <v>189707286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189707286</v>
      </c>
      <c r="W68" s="20">
        <v>47621104</v>
      </c>
      <c r="X68" s="20"/>
      <c r="Y68" s="19"/>
      <c r="Z68" s="22">
        <v>190484414</v>
      </c>
    </row>
    <row r="69" spans="1:26" ht="13.5" hidden="1">
      <c r="A69" s="37" t="s">
        <v>32</v>
      </c>
      <c r="B69" s="18">
        <v>884650239</v>
      </c>
      <c r="C69" s="18"/>
      <c r="D69" s="19">
        <v>940797554</v>
      </c>
      <c r="E69" s="20">
        <v>937102179</v>
      </c>
      <c r="F69" s="20">
        <v>197090398</v>
      </c>
      <c r="G69" s="20">
        <v>69834164</v>
      </c>
      <c r="H69" s="20">
        <v>75193459</v>
      </c>
      <c r="I69" s="20">
        <v>342118021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342118021</v>
      </c>
      <c r="W69" s="20">
        <v>234275544</v>
      </c>
      <c r="X69" s="20"/>
      <c r="Y69" s="19"/>
      <c r="Z69" s="22">
        <v>937102179</v>
      </c>
    </row>
    <row r="70" spans="1:26" ht="13.5" hidden="1">
      <c r="A70" s="38" t="s">
        <v>113</v>
      </c>
      <c r="B70" s="18">
        <v>681851585</v>
      </c>
      <c r="C70" s="18"/>
      <c r="D70" s="19">
        <v>712066554</v>
      </c>
      <c r="E70" s="20">
        <v>710897333</v>
      </c>
      <c r="F70" s="20">
        <v>66061435</v>
      </c>
      <c r="G70" s="20">
        <v>61026316</v>
      </c>
      <c r="H70" s="20">
        <v>68148834</v>
      </c>
      <c r="I70" s="20">
        <v>195236585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195236585</v>
      </c>
      <c r="W70" s="20">
        <v>177724333</v>
      </c>
      <c r="X70" s="20"/>
      <c r="Y70" s="19"/>
      <c r="Z70" s="22">
        <v>710897333</v>
      </c>
    </row>
    <row r="71" spans="1:26" ht="13.5" hidden="1">
      <c r="A71" s="38" t="s">
        <v>114</v>
      </c>
      <c r="B71" s="18">
        <v>105464747</v>
      </c>
      <c r="C71" s="18"/>
      <c r="D71" s="19">
        <v>118030280</v>
      </c>
      <c r="E71" s="20">
        <v>116890011</v>
      </c>
      <c r="F71" s="20">
        <v>6629854</v>
      </c>
      <c r="G71" s="20">
        <v>6573885</v>
      </c>
      <c r="H71" s="20">
        <v>7773464</v>
      </c>
      <c r="I71" s="20">
        <v>20977203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20977203</v>
      </c>
      <c r="W71" s="20">
        <v>29222503</v>
      </c>
      <c r="X71" s="20"/>
      <c r="Y71" s="19"/>
      <c r="Z71" s="22">
        <v>116890011</v>
      </c>
    </row>
    <row r="72" spans="1:26" ht="13.5" hidden="1">
      <c r="A72" s="38" t="s">
        <v>115</v>
      </c>
      <c r="B72" s="18">
        <v>38883585</v>
      </c>
      <c r="C72" s="18"/>
      <c r="D72" s="19">
        <v>47245412</v>
      </c>
      <c r="E72" s="20">
        <v>45944857</v>
      </c>
      <c r="F72" s="20">
        <v>50250834</v>
      </c>
      <c r="G72" s="20">
        <v>1649845</v>
      </c>
      <c r="H72" s="20">
        <v>-62707</v>
      </c>
      <c r="I72" s="20">
        <v>51837972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51837972</v>
      </c>
      <c r="W72" s="20">
        <v>11486214</v>
      </c>
      <c r="X72" s="20"/>
      <c r="Y72" s="19"/>
      <c r="Z72" s="22">
        <v>45944857</v>
      </c>
    </row>
    <row r="73" spans="1:26" ht="13.5" hidden="1">
      <c r="A73" s="38" t="s">
        <v>116</v>
      </c>
      <c r="B73" s="18">
        <v>58425998</v>
      </c>
      <c r="C73" s="18"/>
      <c r="D73" s="19">
        <v>63427363</v>
      </c>
      <c r="E73" s="20">
        <v>63342033</v>
      </c>
      <c r="F73" s="20">
        <v>74146024</v>
      </c>
      <c r="G73" s="20">
        <v>581867</v>
      </c>
      <c r="H73" s="20">
        <v>-668383</v>
      </c>
      <c r="I73" s="20">
        <v>74059508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74059508</v>
      </c>
      <c r="W73" s="20">
        <v>15835508</v>
      </c>
      <c r="X73" s="20"/>
      <c r="Y73" s="19"/>
      <c r="Z73" s="22">
        <v>63342033</v>
      </c>
    </row>
    <row r="74" spans="1:26" ht="13.5" hidden="1">
      <c r="A74" s="38" t="s">
        <v>117</v>
      </c>
      <c r="B74" s="18">
        <v>24324</v>
      </c>
      <c r="C74" s="18"/>
      <c r="D74" s="19">
        <v>27945</v>
      </c>
      <c r="E74" s="20">
        <v>27945</v>
      </c>
      <c r="F74" s="20">
        <v>2251</v>
      </c>
      <c r="G74" s="20">
        <v>2251</v>
      </c>
      <c r="H74" s="20">
        <v>2251</v>
      </c>
      <c r="I74" s="20">
        <v>6753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6753</v>
      </c>
      <c r="W74" s="20">
        <v>6986</v>
      </c>
      <c r="X74" s="20"/>
      <c r="Y74" s="19"/>
      <c r="Z74" s="22">
        <v>27945</v>
      </c>
    </row>
    <row r="75" spans="1:26" ht="13.5" hidden="1">
      <c r="A75" s="39" t="s">
        <v>118</v>
      </c>
      <c r="B75" s="27">
        <v>10922409</v>
      </c>
      <c r="C75" s="27"/>
      <c r="D75" s="28">
        <v>6021326</v>
      </c>
      <c r="E75" s="29">
        <v>6021326</v>
      </c>
      <c r="F75" s="29">
        <v>983351</v>
      </c>
      <c r="G75" s="29">
        <v>1028790</v>
      </c>
      <c r="H75" s="29">
        <v>997651</v>
      </c>
      <c r="I75" s="29">
        <v>3009792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3009792</v>
      </c>
      <c r="W75" s="29">
        <v>1505332</v>
      </c>
      <c r="X75" s="29"/>
      <c r="Y75" s="28"/>
      <c r="Z75" s="30">
        <v>6021326</v>
      </c>
    </row>
    <row r="76" spans="1:26" ht="13.5" hidden="1">
      <c r="A76" s="41" t="s">
        <v>120</v>
      </c>
      <c r="B76" s="31">
        <v>1042528320</v>
      </c>
      <c r="C76" s="31"/>
      <c r="D76" s="32">
        <v>1111145316</v>
      </c>
      <c r="E76" s="33">
        <v>1111145316</v>
      </c>
      <c r="F76" s="33">
        <v>163911948</v>
      </c>
      <c r="G76" s="33">
        <v>91841307</v>
      </c>
      <c r="H76" s="33">
        <v>128047996</v>
      </c>
      <c r="I76" s="33">
        <v>383801251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383801251</v>
      </c>
      <c r="W76" s="33">
        <v>481772313</v>
      </c>
      <c r="X76" s="33"/>
      <c r="Y76" s="32"/>
      <c r="Z76" s="34">
        <v>1111145316</v>
      </c>
    </row>
    <row r="77" spans="1:26" ht="13.5" hidden="1">
      <c r="A77" s="36" t="s">
        <v>31</v>
      </c>
      <c r="B77" s="18">
        <v>179769345</v>
      </c>
      <c r="C77" s="18"/>
      <c r="D77" s="19">
        <v>186103273</v>
      </c>
      <c r="E77" s="20">
        <v>186103273</v>
      </c>
      <c r="F77" s="20">
        <v>55951209</v>
      </c>
      <c r="G77" s="20">
        <v>13863335</v>
      </c>
      <c r="H77" s="20">
        <v>32335829</v>
      </c>
      <c r="I77" s="20">
        <v>102150373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102150373</v>
      </c>
      <c r="W77" s="20">
        <v>186003503</v>
      </c>
      <c r="X77" s="20"/>
      <c r="Y77" s="19"/>
      <c r="Z77" s="22">
        <v>186103273</v>
      </c>
    </row>
    <row r="78" spans="1:26" ht="13.5" hidden="1">
      <c r="A78" s="37" t="s">
        <v>32</v>
      </c>
      <c r="B78" s="18">
        <v>862758975</v>
      </c>
      <c r="C78" s="18"/>
      <c r="D78" s="19">
        <v>919159208</v>
      </c>
      <c r="E78" s="20">
        <v>919159208</v>
      </c>
      <c r="F78" s="20">
        <v>107482857</v>
      </c>
      <c r="G78" s="20">
        <v>76949183</v>
      </c>
      <c r="H78" s="20">
        <v>94714517</v>
      </c>
      <c r="I78" s="20">
        <v>279146557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279146557</v>
      </c>
      <c r="W78" s="20">
        <v>294354325</v>
      </c>
      <c r="X78" s="20"/>
      <c r="Y78" s="19"/>
      <c r="Z78" s="22">
        <v>919159208</v>
      </c>
    </row>
    <row r="79" spans="1:26" ht="13.5" hidden="1">
      <c r="A79" s="38" t="s">
        <v>113</v>
      </c>
      <c r="B79" s="18">
        <v>862758975</v>
      </c>
      <c r="C79" s="18"/>
      <c r="D79" s="19">
        <v>695689021</v>
      </c>
      <c r="E79" s="20">
        <v>695689021</v>
      </c>
      <c r="F79" s="20">
        <v>67194905</v>
      </c>
      <c r="G79" s="20">
        <v>61022345</v>
      </c>
      <c r="H79" s="20">
        <v>68148320</v>
      </c>
      <c r="I79" s="20">
        <v>196365570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196365570</v>
      </c>
      <c r="W79" s="20">
        <v>171079600</v>
      </c>
      <c r="X79" s="20"/>
      <c r="Y79" s="19"/>
      <c r="Z79" s="22">
        <v>695689021</v>
      </c>
    </row>
    <row r="80" spans="1:26" ht="13.5" hidden="1">
      <c r="A80" s="38" t="s">
        <v>114</v>
      </c>
      <c r="B80" s="18"/>
      <c r="C80" s="18"/>
      <c r="D80" s="19">
        <v>115315584</v>
      </c>
      <c r="E80" s="20">
        <v>115315584</v>
      </c>
      <c r="F80" s="20">
        <v>7769450</v>
      </c>
      <c r="G80" s="20">
        <v>6570704</v>
      </c>
      <c r="H80" s="20">
        <v>7771860</v>
      </c>
      <c r="I80" s="20">
        <v>22112014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22112014</v>
      </c>
      <c r="W80" s="20">
        <v>21744111</v>
      </c>
      <c r="X80" s="20"/>
      <c r="Y80" s="19"/>
      <c r="Z80" s="22">
        <v>115315584</v>
      </c>
    </row>
    <row r="81" spans="1:26" ht="13.5" hidden="1">
      <c r="A81" s="38" t="s">
        <v>115</v>
      </c>
      <c r="B81" s="18"/>
      <c r="C81" s="18"/>
      <c r="D81" s="19">
        <v>46186073</v>
      </c>
      <c r="E81" s="20">
        <v>46186073</v>
      </c>
      <c r="F81" s="20">
        <v>13885658</v>
      </c>
      <c r="G81" s="20">
        <v>3889303</v>
      </c>
      <c r="H81" s="20">
        <v>8024925</v>
      </c>
      <c r="I81" s="20">
        <v>25799886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25799886</v>
      </c>
      <c r="W81" s="20">
        <v>41705413</v>
      </c>
      <c r="X81" s="20"/>
      <c r="Y81" s="19"/>
      <c r="Z81" s="22">
        <v>46186073</v>
      </c>
    </row>
    <row r="82" spans="1:26" ht="13.5" hidden="1">
      <c r="A82" s="38" t="s">
        <v>116</v>
      </c>
      <c r="B82" s="18"/>
      <c r="C82" s="18"/>
      <c r="D82" s="19">
        <v>61968530</v>
      </c>
      <c r="E82" s="20">
        <v>61968530</v>
      </c>
      <c r="F82" s="20">
        <v>18630593</v>
      </c>
      <c r="G82" s="20">
        <v>5464580</v>
      </c>
      <c r="H82" s="20">
        <v>10767161</v>
      </c>
      <c r="I82" s="20">
        <v>34862334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34862334</v>
      </c>
      <c r="W82" s="20">
        <v>59825201</v>
      </c>
      <c r="X82" s="20"/>
      <c r="Y82" s="19"/>
      <c r="Z82" s="22">
        <v>61968530</v>
      </c>
    </row>
    <row r="83" spans="1:26" ht="13.5" hidden="1">
      <c r="A83" s="38" t="s">
        <v>117</v>
      </c>
      <c r="B83" s="18"/>
      <c r="C83" s="18"/>
      <c r="D83" s="19"/>
      <c r="E83" s="20"/>
      <c r="F83" s="20">
        <v>2251</v>
      </c>
      <c r="G83" s="20">
        <v>2251</v>
      </c>
      <c r="H83" s="20">
        <v>2251</v>
      </c>
      <c r="I83" s="20">
        <v>6753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6753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5882835</v>
      </c>
      <c r="E84" s="29">
        <v>5882835</v>
      </c>
      <c r="F84" s="29">
        <v>477882</v>
      </c>
      <c r="G84" s="29">
        <v>1028789</v>
      </c>
      <c r="H84" s="29">
        <v>997650</v>
      </c>
      <c r="I84" s="29">
        <v>2504321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2504321</v>
      </c>
      <c r="W84" s="29">
        <v>1414485</v>
      </c>
      <c r="X84" s="29"/>
      <c r="Y84" s="28"/>
      <c r="Z84" s="30">
        <v>5882835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206477172</v>
      </c>
      <c r="C5" s="18">
        <v>0</v>
      </c>
      <c r="D5" s="58">
        <v>241610649</v>
      </c>
      <c r="E5" s="59">
        <v>241610649</v>
      </c>
      <c r="F5" s="59">
        <v>238252149</v>
      </c>
      <c r="G5" s="59">
        <v>-4127206</v>
      </c>
      <c r="H5" s="59">
        <v>1920928</v>
      </c>
      <c r="I5" s="59">
        <v>236045871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236045871</v>
      </c>
      <c r="W5" s="59">
        <v>60402662</v>
      </c>
      <c r="X5" s="59">
        <v>175643209</v>
      </c>
      <c r="Y5" s="60">
        <v>290.79</v>
      </c>
      <c r="Z5" s="61">
        <v>241610649</v>
      </c>
    </row>
    <row r="6" spans="1:26" ht="13.5">
      <c r="A6" s="57" t="s">
        <v>32</v>
      </c>
      <c r="B6" s="18">
        <v>566312337</v>
      </c>
      <c r="C6" s="18">
        <v>0</v>
      </c>
      <c r="D6" s="58">
        <v>590067800</v>
      </c>
      <c r="E6" s="59">
        <v>590067800</v>
      </c>
      <c r="F6" s="59">
        <v>129139897</v>
      </c>
      <c r="G6" s="59">
        <v>23256478</v>
      </c>
      <c r="H6" s="59">
        <v>46264954</v>
      </c>
      <c r="I6" s="59">
        <v>198661329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198661329</v>
      </c>
      <c r="W6" s="59">
        <v>147516950</v>
      </c>
      <c r="X6" s="59">
        <v>51144379</v>
      </c>
      <c r="Y6" s="60">
        <v>34.67</v>
      </c>
      <c r="Z6" s="61">
        <v>590067800</v>
      </c>
    </row>
    <row r="7" spans="1:26" ht="13.5">
      <c r="A7" s="57" t="s">
        <v>33</v>
      </c>
      <c r="B7" s="18">
        <v>24835054</v>
      </c>
      <c r="C7" s="18">
        <v>0</v>
      </c>
      <c r="D7" s="58">
        <v>24139412</v>
      </c>
      <c r="E7" s="59">
        <v>24139412</v>
      </c>
      <c r="F7" s="59">
        <v>167336</v>
      </c>
      <c r="G7" s="59">
        <v>233850</v>
      </c>
      <c r="H7" s="59">
        <v>4111567</v>
      </c>
      <c r="I7" s="59">
        <v>4512753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4512753</v>
      </c>
      <c r="W7" s="59">
        <v>6034853</v>
      </c>
      <c r="X7" s="59">
        <v>-1522100</v>
      </c>
      <c r="Y7" s="60">
        <v>-25.22</v>
      </c>
      <c r="Z7" s="61">
        <v>24139412</v>
      </c>
    </row>
    <row r="8" spans="1:26" ht="13.5">
      <c r="A8" s="57" t="s">
        <v>34</v>
      </c>
      <c r="B8" s="18">
        <v>99223257</v>
      </c>
      <c r="C8" s="18">
        <v>0</v>
      </c>
      <c r="D8" s="58">
        <v>95630920</v>
      </c>
      <c r="E8" s="59">
        <v>96619809</v>
      </c>
      <c r="F8" s="59">
        <v>24028827</v>
      </c>
      <c r="G8" s="59">
        <v>360650</v>
      </c>
      <c r="H8" s="59">
        <v>5618835</v>
      </c>
      <c r="I8" s="59">
        <v>30008312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30008312</v>
      </c>
      <c r="W8" s="59">
        <v>24154952</v>
      </c>
      <c r="X8" s="59">
        <v>5853360</v>
      </c>
      <c r="Y8" s="60">
        <v>24.23</v>
      </c>
      <c r="Z8" s="61">
        <v>96619809</v>
      </c>
    </row>
    <row r="9" spans="1:26" ht="13.5">
      <c r="A9" s="57" t="s">
        <v>35</v>
      </c>
      <c r="B9" s="18">
        <v>74527255</v>
      </c>
      <c r="C9" s="18">
        <v>0</v>
      </c>
      <c r="D9" s="58">
        <v>51080127</v>
      </c>
      <c r="E9" s="59">
        <v>51080127</v>
      </c>
      <c r="F9" s="59">
        <v>4606611</v>
      </c>
      <c r="G9" s="59">
        <v>5505924</v>
      </c>
      <c r="H9" s="59">
        <v>3874570</v>
      </c>
      <c r="I9" s="59">
        <v>13987105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13987105</v>
      </c>
      <c r="W9" s="59">
        <v>12770032</v>
      </c>
      <c r="X9" s="59">
        <v>1217073</v>
      </c>
      <c r="Y9" s="60">
        <v>9.53</v>
      </c>
      <c r="Z9" s="61">
        <v>51080127</v>
      </c>
    </row>
    <row r="10" spans="1:26" ht="25.5">
      <c r="A10" s="62" t="s">
        <v>105</v>
      </c>
      <c r="B10" s="63">
        <f>SUM(B5:B9)</f>
        <v>971375075</v>
      </c>
      <c r="C10" s="63">
        <f>SUM(C5:C9)</f>
        <v>0</v>
      </c>
      <c r="D10" s="64">
        <f aca="true" t="shared" si="0" ref="D10:Z10">SUM(D5:D9)</f>
        <v>1002528908</v>
      </c>
      <c r="E10" s="65">
        <f t="shared" si="0"/>
        <v>1003517797</v>
      </c>
      <c r="F10" s="65">
        <f t="shared" si="0"/>
        <v>396194820</v>
      </c>
      <c r="G10" s="65">
        <f t="shared" si="0"/>
        <v>25229696</v>
      </c>
      <c r="H10" s="65">
        <f t="shared" si="0"/>
        <v>61790854</v>
      </c>
      <c r="I10" s="65">
        <f t="shared" si="0"/>
        <v>483215370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483215370</v>
      </c>
      <c r="W10" s="65">
        <f t="shared" si="0"/>
        <v>250879449</v>
      </c>
      <c r="X10" s="65">
        <f t="shared" si="0"/>
        <v>232335921</v>
      </c>
      <c r="Y10" s="66">
        <f>+IF(W10&lt;&gt;0,(X10/W10)*100,0)</f>
        <v>92.608590271577</v>
      </c>
      <c r="Z10" s="67">
        <f t="shared" si="0"/>
        <v>1003517797</v>
      </c>
    </row>
    <row r="11" spans="1:26" ht="13.5">
      <c r="A11" s="57" t="s">
        <v>36</v>
      </c>
      <c r="B11" s="18">
        <v>243507304</v>
      </c>
      <c r="C11" s="18">
        <v>0</v>
      </c>
      <c r="D11" s="58">
        <v>278947065</v>
      </c>
      <c r="E11" s="59">
        <v>278961095</v>
      </c>
      <c r="F11" s="59">
        <v>20574202</v>
      </c>
      <c r="G11" s="59">
        <v>18495980</v>
      </c>
      <c r="H11" s="59">
        <v>22438202</v>
      </c>
      <c r="I11" s="59">
        <v>61508384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61508384</v>
      </c>
      <c r="W11" s="59">
        <v>69740274</v>
      </c>
      <c r="X11" s="59">
        <v>-8231890</v>
      </c>
      <c r="Y11" s="60">
        <v>-11.8</v>
      </c>
      <c r="Z11" s="61">
        <v>278961095</v>
      </c>
    </row>
    <row r="12" spans="1:26" ht="13.5">
      <c r="A12" s="57" t="s">
        <v>37</v>
      </c>
      <c r="B12" s="18">
        <v>12257777</v>
      </c>
      <c r="C12" s="18">
        <v>0</v>
      </c>
      <c r="D12" s="58">
        <v>14286195</v>
      </c>
      <c r="E12" s="59">
        <v>14286195</v>
      </c>
      <c r="F12" s="59">
        <v>1032062</v>
      </c>
      <c r="G12" s="59">
        <v>1030006</v>
      </c>
      <c r="H12" s="59">
        <v>1030012</v>
      </c>
      <c r="I12" s="59">
        <v>3092080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3092080</v>
      </c>
      <c r="W12" s="59">
        <v>3571549</v>
      </c>
      <c r="X12" s="59">
        <v>-479469</v>
      </c>
      <c r="Y12" s="60">
        <v>-13.42</v>
      </c>
      <c r="Z12" s="61">
        <v>14286195</v>
      </c>
    </row>
    <row r="13" spans="1:26" ht="13.5">
      <c r="A13" s="57" t="s">
        <v>106</v>
      </c>
      <c r="B13" s="18">
        <v>132849170</v>
      </c>
      <c r="C13" s="18">
        <v>0</v>
      </c>
      <c r="D13" s="58">
        <v>123212510</v>
      </c>
      <c r="E13" s="59">
        <v>123212510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30803128</v>
      </c>
      <c r="X13" s="59">
        <v>-30803128</v>
      </c>
      <c r="Y13" s="60">
        <v>-100</v>
      </c>
      <c r="Z13" s="61">
        <v>123212510</v>
      </c>
    </row>
    <row r="14" spans="1:26" ht="13.5">
      <c r="A14" s="57" t="s">
        <v>38</v>
      </c>
      <c r="B14" s="18">
        <v>8451161</v>
      </c>
      <c r="C14" s="18">
        <v>0</v>
      </c>
      <c r="D14" s="58">
        <v>15109665</v>
      </c>
      <c r="E14" s="59">
        <v>15109665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3777416</v>
      </c>
      <c r="X14" s="59">
        <v>-3777416</v>
      </c>
      <c r="Y14" s="60">
        <v>-100</v>
      </c>
      <c r="Z14" s="61">
        <v>15109665</v>
      </c>
    </row>
    <row r="15" spans="1:26" ht="13.5">
      <c r="A15" s="57" t="s">
        <v>39</v>
      </c>
      <c r="B15" s="18">
        <v>255338150</v>
      </c>
      <c r="C15" s="18">
        <v>0</v>
      </c>
      <c r="D15" s="58">
        <v>272229560</v>
      </c>
      <c r="E15" s="59">
        <v>272229560</v>
      </c>
      <c r="F15" s="59">
        <v>0</v>
      </c>
      <c r="G15" s="59">
        <v>30931096</v>
      </c>
      <c r="H15" s="59">
        <v>33335743</v>
      </c>
      <c r="I15" s="59">
        <v>64266839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64266839</v>
      </c>
      <c r="W15" s="59">
        <v>68057390</v>
      </c>
      <c r="X15" s="59">
        <v>-3790551</v>
      </c>
      <c r="Y15" s="60">
        <v>-5.57</v>
      </c>
      <c r="Z15" s="61">
        <v>272229560</v>
      </c>
    </row>
    <row r="16" spans="1:26" ht="13.5">
      <c r="A16" s="68" t="s">
        <v>40</v>
      </c>
      <c r="B16" s="18">
        <v>16210256</v>
      </c>
      <c r="C16" s="18">
        <v>0</v>
      </c>
      <c r="D16" s="58">
        <v>32121070</v>
      </c>
      <c r="E16" s="59">
        <v>32121070</v>
      </c>
      <c r="F16" s="59">
        <v>8133399</v>
      </c>
      <c r="G16" s="59">
        <v>411745</v>
      </c>
      <c r="H16" s="59">
        <v>440541</v>
      </c>
      <c r="I16" s="59">
        <v>8985685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8985685</v>
      </c>
      <c r="W16" s="59">
        <v>8030268</v>
      </c>
      <c r="X16" s="59">
        <v>955417</v>
      </c>
      <c r="Y16" s="60">
        <v>11.9</v>
      </c>
      <c r="Z16" s="61">
        <v>32121070</v>
      </c>
    </row>
    <row r="17" spans="1:26" ht="13.5">
      <c r="A17" s="57" t="s">
        <v>41</v>
      </c>
      <c r="B17" s="18">
        <v>290602246</v>
      </c>
      <c r="C17" s="18">
        <v>0</v>
      </c>
      <c r="D17" s="58">
        <v>265054780</v>
      </c>
      <c r="E17" s="59">
        <v>266029639</v>
      </c>
      <c r="F17" s="59">
        <v>4154948</v>
      </c>
      <c r="G17" s="59">
        <v>11964166</v>
      </c>
      <c r="H17" s="59">
        <v>15285443</v>
      </c>
      <c r="I17" s="59">
        <v>31404557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31404557</v>
      </c>
      <c r="W17" s="59">
        <v>66507410</v>
      </c>
      <c r="X17" s="59">
        <v>-35102853</v>
      </c>
      <c r="Y17" s="60">
        <v>-52.78</v>
      </c>
      <c r="Z17" s="61">
        <v>266029639</v>
      </c>
    </row>
    <row r="18" spans="1:26" ht="13.5">
      <c r="A18" s="69" t="s">
        <v>42</v>
      </c>
      <c r="B18" s="70">
        <f>SUM(B11:B17)</f>
        <v>959216064</v>
      </c>
      <c r="C18" s="70">
        <f>SUM(C11:C17)</f>
        <v>0</v>
      </c>
      <c r="D18" s="71">
        <f aca="true" t="shared" si="1" ref="D18:Z18">SUM(D11:D17)</f>
        <v>1000960845</v>
      </c>
      <c r="E18" s="72">
        <f t="shared" si="1"/>
        <v>1001949734</v>
      </c>
      <c r="F18" s="72">
        <f t="shared" si="1"/>
        <v>33894611</v>
      </c>
      <c r="G18" s="72">
        <f t="shared" si="1"/>
        <v>62832993</v>
      </c>
      <c r="H18" s="72">
        <f t="shared" si="1"/>
        <v>72529941</v>
      </c>
      <c r="I18" s="72">
        <f t="shared" si="1"/>
        <v>169257545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169257545</v>
      </c>
      <c r="W18" s="72">
        <f t="shared" si="1"/>
        <v>250487435</v>
      </c>
      <c r="X18" s="72">
        <f t="shared" si="1"/>
        <v>-81229890</v>
      </c>
      <c r="Y18" s="66">
        <f>+IF(W18&lt;&gt;0,(X18/W18)*100,0)</f>
        <v>-32.4287284110678</v>
      </c>
      <c r="Z18" s="73">
        <f t="shared" si="1"/>
        <v>1001949734</v>
      </c>
    </row>
    <row r="19" spans="1:26" ht="13.5">
      <c r="A19" s="69" t="s">
        <v>43</v>
      </c>
      <c r="B19" s="74">
        <f>+B10-B18</f>
        <v>12159011</v>
      </c>
      <c r="C19" s="74">
        <f>+C10-C18</f>
        <v>0</v>
      </c>
      <c r="D19" s="75">
        <f aca="true" t="shared" si="2" ref="D19:Z19">+D10-D18</f>
        <v>1568063</v>
      </c>
      <c r="E19" s="76">
        <f t="shared" si="2"/>
        <v>1568063</v>
      </c>
      <c r="F19" s="76">
        <f t="shared" si="2"/>
        <v>362300209</v>
      </c>
      <c r="G19" s="76">
        <f t="shared" si="2"/>
        <v>-37603297</v>
      </c>
      <c r="H19" s="76">
        <f t="shared" si="2"/>
        <v>-10739087</v>
      </c>
      <c r="I19" s="76">
        <f t="shared" si="2"/>
        <v>313957825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313957825</v>
      </c>
      <c r="W19" s="76">
        <f>IF(E10=E18,0,W10-W18)</f>
        <v>392014</v>
      </c>
      <c r="X19" s="76">
        <f t="shared" si="2"/>
        <v>313565811</v>
      </c>
      <c r="Y19" s="77">
        <f>+IF(W19&lt;&gt;0,(X19/W19)*100,0)</f>
        <v>79988.42158698413</v>
      </c>
      <c r="Z19" s="78">
        <f t="shared" si="2"/>
        <v>1568063</v>
      </c>
    </row>
    <row r="20" spans="1:26" ht="13.5">
      <c r="A20" s="57" t="s">
        <v>44</v>
      </c>
      <c r="B20" s="18">
        <v>77694692</v>
      </c>
      <c r="C20" s="18">
        <v>0</v>
      </c>
      <c r="D20" s="58">
        <v>84160525</v>
      </c>
      <c r="E20" s="59">
        <v>86869528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21717382</v>
      </c>
      <c r="X20" s="59">
        <v>-21717382</v>
      </c>
      <c r="Y20" s="60">
        <v>-100</v>
      </c>
      <c r="Z20" s="61">
        <v>86869528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89853703</v>
      </c>
      <c r="C22" s="85">
        <f>SUM(C19:C21)</f>
        <v>0</v>
      </c>
      <c r="D22" s="86">
        <f aca="true" t="shared" si="3" ref="D22:Z22">SUM(D19:D21)</f>
        <v>85728588</v>
      </c>
      <c r="E22" s="87">
        <f t="shared" si="3"/>
        <v>88437591</v>
      </c>
      <c r="F22" s="87">
        <f t="shared" si="3"/>
        <v>362300209</v>
      </c>
      <c r="G22" s="87">
        <f t="shared" si="3"/>
        <v>-37603297</v>
      </c>
      <c r="H22" s="87">
        <f t="shared" si="3"/>
        <v>-10739087</v>
      </c>
      <c r="I22" s="87">
        <f t="shared" si="3"/>
        <v>313957825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313957825</v>
      </c>
      <c r="W22" s="87">
        <f t="shared" si="3"/>
        <v>22109396</v>
      </c>
      <c r="X22" s="87">
        <f t="shared" si="3"/>
        <v>291848429</v>
      </c>
      <c r="Y22" s="88">
        <f>+IF(W22&lt;&gt;0,(X22/W22)*100,0)</f>
        <v>1320.0199091825032</v>
      </c>
      <c r="Z22" s="89">
        <f t="shared" si="3"/>
        <v>88437591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89853703</v>
      </c>
      <c r="C24" s="74">
        <f>SUM(C22:C23)</f>
        <v>0</v>
      </c>
      <c r="D24" s="75">
        <f aca="true" t="shared" si="4" ref="D24:Z24">SUM(D22:D23)</f>
        <v>85728588</v>
      </c>
      <c r="E24" s="76">
        <f t="shared" si="4"/>
        <v>88437591</v>
      </c>
      <c r="F24" s="76">
        <f t="shared" si="4"/>
        <v>362300209</v>
      </c>
      <c r="G24" s="76">
        <f t="shared" si="4"/>
        <v>-37603297</v>
      </c>
      <c r="H24" s="76">
        <f t="shared" si="4"/>
        <v>-10739087</v>
      </c>
      <c r="I24" s="76">
        <f t="shared" si="4"/>
        <v>313957825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313957825</v>
      </c>
      <c r="W24" s="76">
        <f t="shared" si="4"/>
        <v>22109396</v>
      </c>
      <c r="X24" s="76">
        <f t="shared" si="4"/>
        <v>291848429</v>
      </c>
      <c r="Y24" s="77">
        <f>+IF(W24&lt;&gt;0,(X24/W24)*100,0)</f>
        <v>1320.0199091825032</v>
      </c>
      <c r="Z24" s="78">
        <f t="shared" si="4"/>
        <v>88437591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191764436</v>
      </c>
      <c r="C27" s="21">
        <v>0</v>
      </c>
      <c r="D27" s="98">
        <v>200065525</v>
      </c>
      <c r="E27" s="99">
        <v>212150254</v>
      </c>
      <c r="F27" s="99">
        <v>573195</v>
      </c>
      <c r="G27" s="99">
        <v>115521</v>
      </c>
      <c r="H27" s="99">
        <v>9546993</v>
      </c>
      <c r="I27" s="99">
        <v>10235709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10235709</v>
      </c>
      <c r="W27" s="99">
        <v>53037564</v>
      </c>
      <c r="X27" s="99">
        <v>-42801855</v>
      </c>
      <c r="Y27" s="100">
        <v>-80.7</v>
      </c>
      <c r="Z27" s="101">
        <v>212150254</v>
      </c>
    </row>
    <row r="28" spans="1:26" ht="13.5">
      <c r="A28" s="102" t="s">
        <v>44</v>
      </c>
      <c r="B28" s="18">
        <v>63945490</v>
      </c>
      <c r="C28" s="18">
        <v>0</v>
      </c>
      <c r="D28" s="58">
        <v>84160525</v>
      </c>
      <c r="E28" s="59">
        <v>86869528</v>
      </c>
      <c r="F28" s="59">
        <v>0</v>
      </c>
      <c r="G28" s="59">
        <v>0</v>
      </c>
      <c r="H28" s="59">
        <v>412752</v>
      </c>
      <c r="I28" s="59">
        <v>412752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412752</v>
      </c>
      <c r="W28" s="59">
        <v>21717382</v>
      </c>
      <c r="X28" s="59">
        <v>-21304630</v>
      </c>
      <c r="Y28" s="60">
        <v>-98.1</v>
      </c>
      <c r="Z28" s="61">
        <v>86869528</v>
      </c>
    </row>
    <row r="29" spans="1:26" ht="13.5">
      <c r="A29" s="57" t="s">
        <v>110</v>
      </c>
      <c r="B29" s="18">
        <v>12901123</v>
      </c>
      <c r="C29" s="18">
        <v>0</v>
      </c>
      <c r="D29" s="58">
        <v>9655000</v>
      </c>
      <c r="E29" s="59">
        <v>9655000</v>
      </c>
      <c r="F29" s="59">
        <v>0</v>
      </c>
      <c r="G29" s="59">
        <v>40156</v>
      </c>
      <c r="H29" s="59">
        <v>54647</v>
      </c>
      <c r="I29" s="59">
        <v>94803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94803</v>
      </c>
      <c r="W29" s="59">
        <v>2413750</v>
      </c>
      <c r="X29" s="59">
        <v>-2318947</v>
      </c>
      <c r="Y29" s="60">
        <v>-96.07</v>
      </c>
      <c r="Z29" s="61">
        <v>9655000</v>
      </c>
    </row>
    <row r="30" spans="1:26" ht="13.5">
      <c r="A30" s="57" t="s">
        <v>48</v>
      </c>
      <c r="B30" s="18">
        <v>25477676</v>
      </c>
      <c r="C30" s="18">
        <v>0</v>
      </c>
      <c r="D30" s="58">
        <v>4000000</v>
      </c>
      <c r="E30" s="59">
        <v>10372681</v>
      </c>
      <c r="F30" s="59">
        <v>0</v>
      </c>
      <c r="G30" s="59">
        <v>0</v>
      </c>
      <c r="H30" s="59">
        <v>7825357</v>
      </c>
      <c r="I30" s="59">
        <v>7825357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7825357</v>
      </c>
      <c r="W30" s="59">
        <v>2593170</v>
      </c>
      <c r="X30" s="59">
        <v>5232187</v>
      </c>
      <c r="Y30" s="60">
        <v>201.77</v>
      </c>
      <c r="Z30" s="61">
        <v>10372681</v>
      </c>
    </row>
    <row r="31" spans="1:26" ht="13.5">
      <c r="A31" s="57" t="s">
        <v>49</v>
      </c>
      <c r="B31" s="18">
        <v>89440147</v>
      </c>
      <c r="C31" s="18">
        <v>0</v>
      </c>
      <c r="D31" s="58">
        <v>102250000</v>
      </c>
      <c r="E31" s="59">
        <v>105253045</v>
      </c>
      <c r="F31" s="59">
        <v>573195</v>
      </c>
      <c r="G31" s="59">
        <v>75365</v>
      </c>
      <c r="H31" s="59">
        <v>1254237</v>
      </c>
      <c r="I31" s="59">
        <v>1902797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1902797</v>
      </c>
      <c r="W31" s="59">
        <v>26313261</v>
      </c>
      <c r="X31" s="59">
        <v>-24410464</v>
      </c>
      <c r="Y31" s="60">
        <v>-92.77</v>
      </c>
      <c r="Z31" s="61">
        <v>105253045</v>
      </c>
    </row>
    <row r="32" spans="1:26" ht="13.5">
      <c r="A32" s="69" t="s">
        <v>50</v>
      </c>
      <c r="B32" s="21">
        <f>SUM(B28:B31)</f>
        <v>191764436</v>
      </c>
      <c r="C32" s="21">
        <f>SUM(C28:C31)</f>
        <v>0</v>
      </c>
      <c r="D32" s="98">
        <f aca="true" t="shared" si="5" ref="D32:Z32">SUM(D28:D31)</f>
        <v>200065525</v>
      </c>
      <c r="E32" s="99">
        <f t="shared" si="5"/>
        <v>212150254</v>
      </c>
      <c r="F32" s="99">
        <f t="shared" si="5"/>
        <v>573195</v>
      </c>
      <c r="G32" s="99">
        <f t="shared" si="5"/>
        <v>115521</v>
      </c>
      <c r="H32" s="99">
        <f t="shared" si="5"/>
        <v>9546993</v>
      </c>
      <c r="I32" s="99">
        <f t="shared" si="5"/>
        <v>10235709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10235709</v>
      </c>
      <c r="W32" s="99">
        <f t="shared" si="5"/>
        <v>53037563</v>
      </c>
      <c r="X32" s="99">
        <f t="shared" si="5"/>
        <v>-42801854</v>
      </c>
      <c r="Y32" s="100">
        <f>+IF(W32&lt;&gt;0,(X32/W32)*100,0)</f>
        <v>-80.70101938884335</v>
      </c>
      <c r="Z32" s="101">
        <f t="shared" si="5"/>
        <v>212150254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586966321</v>
      </c>
      <c r="C35" s="18">
        <v>0</v>
      </c>
      <c r="D35" s="58">
        <v>516400327</v>
      </c>
      <c r="E35" s="59">
        <v>516400327</v>
      </c>
      <c r="F35" s="59">
        <v>598658885</v>
      </c>
      <c r="G35" s="59">
        <v>938698839</v>
      </c>
      <c r="H35" s="59">
        <v>833886558</v>
      </c>
      <c r="I35" s="59">
        <v>833886558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833886558</v>
      </c>
      <c r="W35" s="59">
        <v>129100082</v>
      </c>
      <c r="X35" s="59">
        <v>704786476</v>
      </c>
      <c r="Y35" s="60">
        <v>545.92</v>
      </c>
      <c r="Z35" s="61">
        <v>516400327</v>
      </c>
    </row>
    <row r="36" spans="1:26" ht="13.5">
      <c r="A36" s="57" t="s">
        <v>53</v>
      </c>
      <c r="B36" s="18">
        <v>4656873233</v>
      </c>
      <c r="C36" s="18">
        <v>0</v>
      </c>
      <c r="D36" s="58">
        <v>3650650993</v>
      </c>
      <c r="E36" s="59">
        <v>3662735722</v>
      </c>
      <c r="F36" s="59">
        <v>3668101344</v>
      </c>
      <c r="G36" s="59">
        <v>4657422776</v>
      </c>
      <c r="H36" s="59">
        <v>4667043696</v>
      </c>
      <c r="I36" s="59">
        <v>4667043696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4667043696</v>
      </c>
      <c r="W36" s="59">
        <v>915683931</v>
      </c>
      <c r="X36" s="59">
        <v>3751359765</v>
      </c>
      <c r="Y36" s="60">
        <v>409.68</v>
      </c>
      <c r="Z36" s="61">
        <v>3662735722</v>
      </c>
    </row>
    <row r="37" spans="1:26" ht="13.5">
      <c r="A37" s="57" t="s">
        <v>54</v>
      </c>
      <c r="B37" s="18">
        <v>206874832</v>
      </c>
      <c r="C37" s="18">
        <v>0</v>
      </c>
      <c r="D37" s="58">
        <v>99306104</v>
      </c>
      <c r="E37" s="59">
        <v>99306104</v>
      </c>
      <c r="F37" s="59">
        <v>224037027</v>
      </c>
      <c r="G37" s="59">
        <v>156168169</v>
      </c>
      <c r="H37" s="59">
        <v>127211252</v>
      </c>
      <c r="I37" s="59">
        <v>127211252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127211252</v>
      </c>
      <c r="W37" s="59">
        <v>24826526</v>
      </c>
      <c r="X37" s="59">
        <v>102384726</v>
      </c>
      <c r="Y37" s="60">
        <v>412.4</v>
      </c>
      <c r="Z37" s="61">
        <v>99306104</v>
      </c>
    </row>
    <row r="38" spans="1:26" ht="13.5">
      <c r="A38" s="57" t="s">
        <v>55</v>
      </c>
      <c r="B38" s="18">
        <v>330417786</v>
      </c>
      <c r="C38" s="18">
        <v>0</v>
      </c>
      <c r="D38" s="58">
        <v>328337283</v>
      </c>
      <c r="E38" s="59">
        <v>334709964</v>
      </c>
      <c r="F38" s="59">
        <v>307964916</v>
      </c>
      <c r="G38" s="59">
        <v>353120953</v>
      </c>
      <c r="H38" s="59">
        <v>352052713</v>
      </c>
      <c r="I38" s="59">
        <v>352052713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352052713</v>
      </c>
      <c r="W38" s="59">
        <v>83677491</v>
      </c>
      <c r="X38" s="59">
        <v>268375222</v>
      </c>
      <c r="Y38" s="60">
        <v>320.73</v>
      </c>
      <c r="Z38" s="61">
        <v>334709964</v>
      </c>
    </row>
    <row r="39" spans="1:26" ht="13.5">
      <c r="A39" s="57" t="s">
        <v>56</v>
      </c>
      <c r="B39" s="18">
        <v>4706546936</v>
      </c>
      <c r="C39" s="18">
        <v>0</v>
      </c>
      <c r="D39" s="58">
        <v>3739407932</v>
      </c>
      <c r="E39" s="59">
        <v>3745119980</v>
      </c>
      <c r="F39" s="59">
        <v>3734758286</v>
      </c>
      <c r="G39" s="59">
        <v>5086832493</v>
      </c>
      <c r="H39" s="59">
        <v>5021666289</v>
      </c>
      <c r="I39" s="59">
        <v>5021666289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5021666289</v>
      </c>
      <c r="W39" s="59">
        <v>936279995</v>
      </c>
      <c r="X39" s="59">
        <v>4085386294</v>
      </c>
      <c r="Y39" s="60">
        <v>436.34</v>
      </c>
      <c r="Z39" s="61">
        <v>3745119980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276719184</v>
      </c>
      <c r="C42" s="18">
        <v>0</v>
      </c>
      <c r="D42" s="58">
        <v>204486879</v>
      </c>
      <c r="E42" s="59">
        <v>203497990</v>
      </c>
      <c r="F42" s="59">
        <v>21828608</v>
      </c>
      <c r="G42" s="59">
        <v>15309689</v>
      </c>
      <c r="H42" s="59">
        <v>18269727</v>
      </c>
      <c r="I42" s="59">
        <v>55408024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55408024</v>
      </c>
      <c r="W42" s="59">
        <v>72471305</v>
      </c>
      <c r="X42" s="59">
        <v>-17063281</v>
      </c>
      <c r="Y42" s="60">
        <v>-23.54</v>
      </c>
      <c r="Z42" s="61">
        <v>203497990</v>
      </c>
    </row>
    <row r="43" spans="1:26" ht="13.5">
      <c r="A43" s="57" t="s">
        <v>59</v>
      </c>
      <c r="B43" s="18">
        <v>-210138007</v>
      </c>
      <c r="C43" s="18">
        <v>0</v>
      </c>
      <c r="D43" s="58">
        <v>-200091579</v>
      </c>
      <c r="E43" s="59">
        <v>-212176308</v>
      </c>
      <c r="F43" s="59">
        <v>-957</v>
      </c>
      <c r="G43" s="59">
        <v>-70</v>
      </c>
      <c r="H43" s="59">
        <v>-8957116</v>
      </c>
      <c r="I43" s="59">
        <v>-8958143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-8958143</v>
      </c>
      <c r="W43" s="59">
        <v>-25214101</v>
      </c>
      <c r="X43" s="59">
        <v>16255958</v>
      </c>
      <c r="Y43" s="60">
        <v>-64.47</v>
      </c>
      <c r="Z43" s="61">
        <v>-212176308</v>
      </c>
    </row>
    <row r="44" spans="1:26" ht="13.5">
      <c r="A44" s="57" t="s">
        <v>60</v>
      </c>
      <c r="B44" s="18">
        <v>-4390612</v>
      </c>
      <c r="C44" s="18">
        <v>0</v>
      </c>
      <c r="D44" s="58">
        <v>-12373</v>
      </c>
      <c r="E44" s="59">
        <v>6360308</v>
      </c>
      <c r="F44" s="59">
        <v>363132</v>
      </c>
      <c r="G44" s="59">
        <v>758959</v>
      </c>
      <c r="H44" s="59">
        <v>574393</v>
      </c>
      <c r="I44" s="59">
        <v>1696484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1696484</v>
      </c>
      <c r="W44" s="59">
        <v>0</v>
      </c>
      <c r="X44" s="59">
        <v>1696484</v>
      </c>
      <c r="Y44" s="60">
        <v>0</v>
      </c>
      <c r="Z44" s="61">
        <v>6360308</v>
      </c>
    </row>
    <row r="45" spans="1:26" ht="13.5">
      <c r="A45" s="69" t="s">
        <v>61</v>
      </c>
      <c r="B45" s="21">
        <v>438891571</v>
      </c>
      <c r="C45" s="21">
        <v>0</v>
      </c>
      <c r="D45" s="98">
        <v>371601875</v>
      </c>
      <c r="E45" s="99">
        <v>364900938</v>
      </c>
      <c r="F45" s="99">
        <v>461082354</v>
      </c>
      <c r="G45" s="99">
        <v>477150932</v>
      </c>
      <c r="H45" s="99">
        <v>487037936</v>
      </c>
      <c r="I45" s="99">
        <v>487037936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487037936</v>
      </c>
      <c r="W45" s="99">
        <v>414476152</v>
      </c>
      <c r="X45" s="99">
        <v>72561784</v>
      </c>
      <c r="Y45" s="100">
        <v>17.51</v>
      </c>
      <c r="Z45" s="101">
        <v>364900938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43402811</v>
      </c>
      <c r="C49" s="51">
        <v>0</v>
      </c>
      <c r="D49" s="128">
        <v>5381368</v>
      </c>
      <c r="E49" s="53">
        <v>34739537</v>
      </c>
      <c r="F49" s="53">
        <v>0</v>
      </c>
      <c r="G49" s="53">
        <v>0</v>
      </c>
      <c r="H49" s="53">
        <v>0</v>
      </c>
      <c r="I49" s="53">
        <v>3127040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95583067</v>
      </c>
      <c r="W49" s="53">
        <v>0</v>
      </c>
      <c r="X49" s="53">
        <v>0</v>
      </c>
      <c r="Y49" s="53">
        <v>0</v>
      </c>
      <c r="Z49" s="129">
        <v>182233823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45121635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45121635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100.07000170494061</v>
      </c>
      <c r="C58" s="5">
        <f>IF(C67=0,0,+(C76/C67)*100)</f>
        <v>0</v>
      </c>
      <c r="D58" s="6">
        <f aca="true" t="shared" si="6" ref="D58:Z58">IF(D67=0,0,+(D76/D67)*100)</f>
        <v>97.82260745968357</v>
      </c>
      <c r="E58" s="7">
        <f t="shared" si="6"/>
        <v>97.82260745968357</v>
      </c>
      <c r="F58" s="7">
        <f t="shared" si="6"/>
        <v>13.739992212765276</v>
      </c>
      <c r="G58" s="7">
        <f t="shared" si="6"/>
        <v>473.7477997370825</v>
      </c>
      <c r="H58" s="7">
        <f t="shared" si="6"/>
        <v>181.26630469094619</v>
      </c>
      <c r="I58" s="7">
        <f t="shared" si="6"/>
        <v>52.672604648353804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52.672604648353804</v>
      </c>
      <c r="W58" s="7">
        <f t="shared" si="6"/>
        <v>102.18168288173592</v>
      </c>
      <c r="X58" s="7">
        <f t="shared" si="6"/>
        <v>0</v>
      </c>
      <c r="Y58" s="7">
        <f t="shared" si="6"/>
        <v>0</v>
      </c>
      <c r="Z58" s="8">
        <f t="shared" si="6"/>
        <v>97.82260745968357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98.00000016735098</v>
      </c>
      <c r="E59" s="10">
        <f t="shared" si="7"/>
        <v>98.00000016735098</v>
      </c>
      <c r="F59" s="10">
        <f t="shared" si="7"/>
        <v>5.8226133389997425</v>
      </c>
      <c r="G59" s="10">
        <f t="shared" si="7"/>
        <v>-847.8835298961712</v>
      </c>
      <c r="H59" s="10">
        <f t="shared" si="7"/>
        <v>1965.160448510556</v>
      </c>
      <c r="I59" s="10">
        <f t="shared" si="7"/>
        <v>35.7611342191771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35.7611342191771</v>
      </c>
      <c r="W59" s="10">
        <f t="shared" si="7"/>
        <v>119.70575514158688</v>
      </c>
      <c r="X59" s="10">
        <f t="shared" si="7"/>
        <v>0</v>
      </c>
      <c r="Y59" s="10">
        <f t="shared" si="7"/>
        <v>0</v>
      </c>
      <c r="Z59" s="11">
        <f t="shared" si="7"/>
        <v>98.00000016735098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97.74917272218548</v>
      </c>
      <c r="E60" s="13">
        <f t="shared" si="7"/>
        <v>97.74917272218548</v>
      </c>
      <c r="F60" s="13">
        <f t="shared" si="7"/>
        <v>28.198742484671484</v>
      </c>
      <c r="G60" s="13">
        <f t="shared" si="7"/>
        <v>233.45804123909045</v>
      </c>
      <c r="H60" s="13">
        <f t="shared" si="7"/>
        <v>115.88025138855645</v>
      </c>
      <c r="I60" s="13">
        <f t="shared" si="7"/>
        <v>72.64719848924398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72.64719848924398</v>
      </c>
      <c r="W60" s="13">
        <f t="shared" si="7"/>
        <v>95.15457582905167</v>
      </c>
      <c r="X60" s="13">
        <f t="shared" si="7"/>
        <v>0</v>
      </c>
      <c r="Y60" s="13">
        <f t="shared" si="7"/>
        <v>0</v>
      </c>
      <c r="Z60" s="14">
        <f t="shared" si="7"/>
        <v>97.74917272218548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97.99999989376442</v>
      </c>
      <c r="E61" s="13">
        <f t="shared" si="7"/>
        <v>97.99999989376442</v>
      </c>
      <c r="F61" s="13">
        <f t="shared" si="7"/>
        <v>62.230577712179205</v>
      </c>
      <c r="G61" s="13">
        <f t="shared" si="7"/>
        <v>201.5757383654768</v>
      </c>
      <c r="H61" s="13">
        <f t="shared" si="7"/>
        <v>117.4675198639117</v>
      </c>
      <c r="I61" s="13">
        <f t="shared" si="7"/>
        <v>112.20015231962724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112.20015231962724</v>
      </c>
      <c r="W61" s="13">
        <f t="shared" si="7"/>
        <v>93.6135308512419</v>
      </c>
      <c r="X61" s="13">
        <f t="shared" si="7"/>
        <v>0</v>
      </c>
      <c r="Y61" s="13">
        <f t="shared" si="7"/>
        <v>0</v>
      </c>
      <c r="Z61" s="14">
        <f t="shared" si="7"/>
        <v>97.99999989376442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97.00000009872684</v>
      </c>
      <c r="E62" s="13">
        <f t="shared" si="7"/>
        <v>97.00000009872684</v>
      </c>
      <c r="F62" s="13">
        <f t="shared" si="7"/>
        <v>78.39425094192285</v>
      </c>
      <c r="G62" s="13">
        <f t="shared" si="7"/>
        <v>237.17312922430725</v>
      </c>
      <c r="H62" s="13">
        <f t="shared" si="7"/>
        <v>79.37235788342751</v>
      </c>
      <c r="I62" s="13">
        <f t="shared" si="7"/>
        <v>102.99509186926163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102.99509186926163</v>
      </c>
      <c r="W62" s="13">
        <f t="shared" si="7"/>
        <v>79.08661712974757</v>
      </c>
      <c r="X62" s="13">
        <f t="shared" si="7"/>
        <v>0</v>
      </c>
      <c r="Y62" s="13">
        <f t="shared" si="7"/>
        <v>0</v>
      </c>
      <c r="Z62" s="14">
        <f t="shared" si="7"/>
        <v>97.00000009872684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97.49999579710475</v>
      </c>
      <c r="E63" s="13">
        <f t="shared" si="7"/>
        <v>97.49999579710475</v>
      </c>
      <c r="F63" s="13">
        <f t="shared" si="7"/>
        <v>10.890914576937352</v>
      </c>
      <c r="G63" s="13">
        <f t="shared" si="7"/>
        <v>454.9531965659917</v>
      </c>
      <c r="H63" s="13">
        <f t="shared" si="7"/>
        <v>126.95123148308483</v>
      </c>
      <c r="I63" s="13">
        <f t="shared" si="7"/>
        <v>17.62496685257646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17.62496685257646</v>
      </c>
      <c r="W63" s="13">
        <f t="shared" si="7"/>
        <v>119.0950116959056</v>
      </c>
      <c r="X63" s="13">
        <f t="shared" si="7"/>
        <v>0</v>
      </c>
      <c r="Y63" s="13">
        <f t="shared" si="7"/>
        <v>0</v>
      </c>
      <c r="Z63" s="14">
        <f t="shared" si="7"/>
        <v>97.49999579710475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97.49999905205019</v>
      </c>
      <c r="E64" s="13">
        <f t="shared" si="7"/>
        <v>97.49999905205019</v>
      </c>
      <c r="F64" s="13">
        <f t="shared" si="7"/>
        <v>7.848200948786012</v>
      </c>
      <c r="G64" s="13">
        <f t="shared" si="7"/>
        <v>-2047.5751618871418</v>
      </c>
      <c r="H64" s="13">
        <f t="shared" si="7"/>
        <v>-21541.718610863758</v>
      </c>
      <c r="I64" s="13">
        <f t="shared" si="7"/>
        <v>15.544590725445762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15.544590725445762</v>
      </c>
      <c r="W64" s="13">
        <f t="shared" si="7"/>
        <v>119.09500157467996</v>
      </c>
      <c r="X64" s="13">
        <f t="shared" si="7"/>
        <v>0</v>
      </c>
      <c r="Y64" s="13">
        <f t="shared" si="7"/>
        <v>0</v>
      </c>
      <c r="Z64" s="14">
        <f t="shared" si="7"/>
        <v>97.49999905205019</v>
      </c>
    </row>
    <row r="65" spans="1:26" ht="13.5">
      <c r="A65" s="38" t="s">
        <v>117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114.11005631905414</v>
      </c>
      <c r="C66" s="15">
        <f t="shared" si="7"/>
        <v>0</v>
      </c>
      <c r="D66" s="4">
        <f t="shared" si="7"/>
        <v>97.99999276222321</v>
      </c>
      <c r="E66" s="16">
        <f t="shared" si="7"/>
        <v>97.99999276222321</v>
      </c>
      <c r="F66" s="16">
        <f t="shared" si="7"/>
        <v>58.68583425074887</v>
      </c>
      <c r="G66" s="16">
        <f t="shared" si="7"/>
        <v>85.34373072930083</v>
      </c>
      <c r="H66" s="16">
        <f t="shared" si="7"/>
        <v>60.859607280194794</v>
      </c>
      <c r="I66" s="16">
        <f t="shared" si="7"/>
        <v>66.03508765234085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66.03508765234085</v>
      </c>
      <c r="W66" s="16">
        <f t="shared" si="7"/>
        <v>94.16109611918102</v>
      </c>
      <c r="X66" s="16">
        <f t="shared" si="7"/>
        <v>0</v>
      </c>
      <c r="Y66" s="16">
        <f t="shared" si="7"/>
        <v>0</v>
      </c>
      <c r="Z66" s="17">
        <f t="shared" si="7"/>
        <v>97.99999276222321</v>
      </c>
    </row>
    <row r="67" spans="1:26" ht="13.5" hidden="1">
      <c r="A67" s="40" t="s">
        <v>119</v>
      </c>
      <c r="B67" s="23">
        <v>773856866</v>
      </c>
      <c r="C67" s="23"/>
      <c r="D67" s="24">
        <v>834336651</v>
      </c>
      <c r="E67" s="25">
        <v>834336651</v>
      </c>
      <c r="F67" s="25">
        <v>367583629</v>
      </c>
      <c r="G67" s="25">
        <v>19209068</v>
      </c>
      <c r="H67" s="25">
        <v>48389065</v>
      </c>
      <c r="I67" s="25">
        <v>435181762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435181762</v>
      </c>
      <c r="W67" s="25">
        <v>208584164</v>
      </c>
      <c r="X67" s="25"/>
      <c r="Y67" s="24"/>
      <c r="Z67" s="26">
        <v>834336651</v>
      </c>
    </row>
    <row r="68" spans="1:26" ht="13.5" hidden="1">
      <c r="A68" s="36" t="s">
        <v>31</v>
      </c>
      <c r="B68" s="18">
        <v>203705331</v>
      </c>
      <c r="C68" s="18"/>
      <c r="D68" s="19">
        <v>239018620</v>
      </c>
      <c r="E68" s="20">
        <v>239018620</v>
      </c>
      <c r="F68" s="20">
        <v>238053142</v>
      </c>
      <c r="G68" s="20">
        <v>-4303628</v>
      </c>
      <c r="H68" s="20">
        <v>1722858</v>
      </c>
      <c r="I68" s="20">
        <v>235472372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235472372</v>
      </c>
      <c r="W68" s="20">
        <v>59754655</v>
      </c>
      <c r="X68" s="20"/>
      <c r="Y68" s="19"/>
      <c r="Z68" s="22">
        <v>239018620</v>
      </c>
    </row>
    <row r="69" spans="1:26" ht="13.5" hidden="1">
      <c r="A69" s="37" t="s">
        <v>32</v>
      </c>
      <c r="B69" s="18">
        <v>566312337</v>
      </c>
      <c r="C69" s="18"/>
      <c r="D69" s="19">
        <v>590067800</v>
      </c>
      <c r="E69" s="20">
        <v>590067800</v>
      </c>
      <c r="F69" s="20">
        <v>129139897</v>
      </c>
      <c r="G69" s="20">
        <v>23256478</v>
      </c>
      <c r="H69" s="20">
        <v>46264954</v>
      </c>
      <c r="I69" s="20">
        <v>198661329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198661329</v>
      </c>
      <c r="W69" s="20">
        <v>147516951</v>
      </c>
      <c r="X69" s="20"/>
      <c r="Y69" s="19"/>
      <c r="Z69" s="22">
        <v>590067800</v>
      </c>
    </row>
    <row r="70" spans="1:26" ht="13.5" hidden="1">
      <c r="A70" s="38" t="s">
        <v>113</v>
      </c>
      <c r="B70" s="18">
        <v>381221187</v>
      </c>
      <c r="C70" s="18"/>
      <c r="D70" s="19">
        <v>395347779</v>
      </c>
      <c r="E70" s="20">
        <v>395347779</v>
      </c>
      <c r="F70" s="20">
        <v>40342338</v>
      </c>
      <c r="G70" s="20">
        <v>20285855</v>
      </c>
      <c r="H70" s="20">
        <v>38506766</v>
      </c>
      <c r="I70" s="20">
        <v>99134959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99134959</v>
      </c>
      <c r="W70" s="20">
        <v>98836945</v>
      </c>
      <c r="X70" s="20"/>
      <c r="Y70" s="19"/>
      <c r="Z70" s="22">
        <v>395347779</v>
      </c>
    </row>
    <row r="71" spans="1:26" ht="13.5" hidden="1">
      <c r="A71" s="38" t="s">
        <v>114</v>
      </c>
      <c r="B71" s="18">
        <v>98622566</v>
      </c>
      <c r="C71" s="18"/>
      <c r="D71" s="19">
        <v>101289570</v>
      </c>
      <c r="E71" s="20">
        <v>101289570</v>
      </c>
      <c r="F71" s="20">
        <v>7503003</v>
      </c>
      <c r="G71" s="20">
        <v>2582672</v>
      </c>
      <c r="H71" s="20">
        <v>6856009</v>
      </c>
      <c r="I71" s="20">
        <v>16941684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16941684</v>
      </c>
      <c r="W71" s="20">
        <v>25322393</v>
      </c>
      <c r="X71" s="20"/>
      <c r="Y71" s="19"/>
      <c r="Z71" s="22">
        <v>101289570</v>
      </c>
    </row>
    <row r="72" spans="1:26" ht="13.5" hidden="1">
      <c r="A72" s="38" t="s">
        <v>115</v>
      </c>
      <c r="B72" s="18">
        <v>54448794</v>
      </c>
      <c r="C72" s="18"/>
      <c r="D72" s="19">
        <v>56508665</v>
      </c>
      <c r="E72" s="20">
        <v>56508665</v>
      </c>
      <c r="F72" s="20">
        <v>45530538</v>
      </c>
      <c r="G72" s="20">
        <v>474431</v>
      </c>
      <c r="H72" s="20">
        <v>906671</v>
      </c>
      <c r="I72" s="20">
        <v>46911640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46911640</v>
      </c>
      <c r="W72" s="20">
        <v>14127166</v>
      </c>
      <c r="X72" s="20"/>
      <c r="Y72" s="19"/>
      <c r="Z72" s="22">
        <v>56508665</v>
      </c>
    </row>
    <row r="73" spans="1:26" ht="13.5" hidden="1">
      <c r="A73" s="38" t="s">
        <v>116</v>
      </c>
      <c r="B73" s="18">
        <v>32027574</v>
      </c>
      <c r="C73" s="18"/>
      <c r="D73" s="19">
        <v>36921786</v>
      </c>
      <c r="E73" s="20">
        <v>36921786</v>
      </c>
      <c r="F73" s="20">
        <v>35764018</v>
      </c>
      <c r="G73" s="20">
        <v>-86480</v>
      </c>
      <c r="H73" s="20">
        <v>-4492</v>
      </c>
      <c r="I73" s="20">
        <v>35673046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35673046</v>
      </c>
      <c r="W73" s="20">
        <v>9230447</v>
      </c>
      <c r="X73" s="20"/>
      <c r="Y73" s="19"/>
      <c r="Z73" s="22">
        <v>36921786</v>
      </c>
    </row>
    <row r="74" spans="1:26" ht="13.5" hidden="1">
      <c r="A74" s="38" t="s">
        <v>117</v>
      </c>
      <c r="B74" s="18">
        <v>-7784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3839198</v>
      </c>
      <c r="C75" s="27"/>
      <c r="D75" s="28">
        <v>5250231</v>
      </c>
      <c r="E75" s="29">
        <v>5250231</v>
      </c>
      <c r="F75" s="29">
        <v>390590</v>
      </c>
      <c r="G75" s="29">
        <v>256218</v>
      </c>
      <c r="H75" s="29">
        <v>401253</v>
      </c>
      <c r="I75" s="29">
        <v>1048061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1048061</v>
      </c>
      <c r="W75" s="29">
        <v>1312558</v>
      </c>
      <c r="X75" s="29"/>
      <c r="Y75" s="28"/>
      <c r="Z75" s="30">
        <v>5250231</v>
      </c>
    </row>
    <row r="76" spans="1:26" ht="13.5" hidden="1">
      <c r="A76" s="41" t="s">
        <v>120</v>
      </c>
      <c r="B76" s="31">
        <v>774398579</v>
      </c>
      <c r="C76" s="31"/>
      <c r="D76" s="32">
        <v>816169867</v>
      </c>
      <c r="E76" s="33">
        <v>816169867</v>
      </c>
      <c r="F76" s="33">
        <v>50505962</v>
      </c>
      <c r="G76" s="33">
        <v>91002537</v>
      </c>
      <c r="H76" s="33">
        <v>87713070</v>
      </c>
      <c r="I76" s="33">
        <v>229221569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229221569</v>
      </c>
      <c r="W76" s="33">
        <v>213134809</v>
      </c>
      <c r="X76" s="33"/>
      <c r="Y76" s="32"/>
      <c r="Z76" s="34">
        <v>816169867</v>
      </c>
    </row>
    <row r="77" spans="1:26" ht="13.5" hidden="1">
      <c r="A77" s="36" t="s">
        <v>31</v>
      </c>
      <c r="B77" s="18">
        <v>203705331</v>
      </c>
      <c r="C77" s="18"/>
      <c r="D77" s="19">
        <v>234238248</v>
      </c>
      <c r="E77" s="20">
        <v>234238248</v>
      </c>
      <c r="F77" s="20">
        <v>13860914</v>
      </c>
      <c r="G77" s="20">
        <v>36489753</v>
      </c>
      <c r="H77" s="20">
        <v>33856924</v>
      </c>
      <c r="I77" s="20">
        <v>84207591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84207591</v>
      </c>
      <c r="W77" s="20">
        <v>71529761</v>
      </c>
      <c r="X77" s="20"/>
      <c r="Y77" s="19"/>
      <c r="Z77" s="22">
        <v>234238248</v>
      </c>
    </row>
    <row r="78" spans="1:26" ht="13.5" hidden="1">
      <c r="A78" s="37" t="s">
        <v>32</v>
      </c>
      <c r="B78" s="18">
        <v>566312337</v>
      </c>
      <c r="C78" s="18"/>
      <c r="D78" s="19">
        <v>576786393</v>
      </c>
      <c r="E78" s="20">
        <v>576786393</v>
      </c>
      <c r="F78" s="20">
        <v>36415827</v>
      </c>
      <c r="G78" s="20">
        <v>54294118</v>
      </c>
      <c r="H78" s="20">
        <v>53611945</v>
      </c>
      <c r="I78" s="20">
        <v>144321890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144321890</v>
      </c>
      <c r="W78" s="20">
        <v>140369129</v>
      </c>
      <c r="X78" s="20"/>
      <c r="Y78" s="19"/>
      <c r="Z78" s="22">
        <v>576786393</v>
      </c>
    </row>
    <row r="79" spans="1:26" ht="13.5" hidden="1">
      <c r="A79" s="38" t="s">
        <v>113</v>
      </c>
      <c r="B79" s="18">
        <v>381221187</v>
      </c>
      <c r="C79" s="18"/>
      <c r="D79" s="19">
        <v>387440823</v>
      </c>
      <c r="E79" s="20">
        <v>387440823</v>
      </c>
      <c r="F79" s="20">
        <v>25105270</v>
      </c>
      <c r="G79" s="20">
        <v>40891362</v>
      </c>
      <c r="H79" s="20">
        <v>45232943</v>
      </c>
      <c r="I79" s="20">
        <v>111229575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111229575</v>
      </c>
      <c r="W79" s="20">
        <v>92524754</v>
      </c>
      <c r="X79" s="20"/>
      <c r="Y79" s="19"/>
      <c r="Z79" s="22">
        <v>387440823</v>
      </c>
    </row>
    <row r="80" spans="1:26" ht="13.5" hidden="1">
      <c r="A80" s="38" t="s">
        <v>114</v>
      </c>
      <c r="B80" s="18">
        <v>98622566</v>
      </c>
      <c r="C80" s="18"/>
      <c r="D80" s="19">
        <v>98250883</v>
      </c>
      <c r="E80" s="20">
        <v>98250883</v>
      </c>
      <c r="F80" s="20">
        <v>5881923</v>
      </c>
      <c r="G80" s="20">
        <v>6125404</v>
      </c>
      <c r="H80" s="20">
        <v>5441776</v>
      </c>
      <c r="I80" s="20">
        <v>17449103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17449103</v>
      </c>
      <c r="W80" s="20">
        <v>20026624</v>
      </c>
      <c r="X80" s="20"/>
      <c r="Y80" s="19"/>
      <c r="Z80" s="22">
        <v>98250883</v>
      </c>
    </row>
    <row r="81" spans="1:26" ht="13.5" hidden="1">
      <c r="A81" s="38" t="s">
        <v>115</v>
      </c>
      <c r="B81" s="18">
        <v>54448794</v>
      </c>
      <c r="C81" s="18"/>
      <c r="D81" s="19">
        <v>55095946</v>
      </c>
      <c r="E81" s="20">
        <v>55095946</v>
      </c>
      <c r="F81" s="20">
        <v>4958692</v>
      </c>
      <c r="G81" s="20">
        <v>2158439</v>
      </c>
      <c r="H81" s="20">
        <v>1151030</v>
      </c>
      <c r="I81" s="20">
        <v>8268161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8268161</v>
      </c>
      <c r="W81" s="20">
        <v>16824750</v>
      </c>
      <c r="X81" s="20"/>
      <c r="Y81" s="19"/>
      <c r="Z81" s="22">
        <v>55095946</v>
      </c>
    </row>
    <row r="82" spans="1:26" ht="13.5" hidden="1">
      <c r="A82" s="38" t="s">
        <v>116</v>
      </c>
      <c r="B82" s="18">
        <v>32027574</v>
      </c>
      <c r="C82" s="18"/>
      <c r="D82" s="19">
        <v>35998741</v>
      </c>
      <c r="E82" s="20">
        <v>35998741</v>
      </c>
      <c r="F82" s="20">
        <v>2806832</v>
      </c>
      <c r="G82" s="20">
        <v>1770743</v>
      </c>
      <c r="H82" s="20">
        <v>967654</v>
      </c>
      <c r="I82" s="20">
        <v>5545229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5545229</v>
      </c>
      <c r="W82" s="20">
        <v>10993001</v>
      </c>
      <c r="X82" s="20"/>
      <c r="Y82" s="19"/>
      <c r="Z82" s="22">
        <v>35998741</v>
      </c>
    </row>
    <row r="83" spans="1:26" ht="13.5" hidden="1">
      <c r="A83" s="38" t="s">
        <v>117</v>
      </c>
      <c r="B83" s="18">
        <v>-7784</v>
      </c>
      <c r="C83" s="18"/>
      <c r="D83" s="19"/>
      <c r="E83" s="20"/>
      <c r="F83" s="20">
        <v>-2336890</v>
      </c>
      <c r="G83" s="20">
        <v>3348170</v>
      </c>
      <c r="H83" s="20">
        <v>818542</v>
      </c>
      <c r="I83" s="20">
        <v>1829822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1829822</v>
      </c>
      <c r="W83" s="20"/>
      <c r="X83" s="20"/>
      <c r="Y83" s="19"/>
      <c r="Z83" s="22"/>
    </row>
    <row r="84" spans="1:26" ht="13.5" hidden="1">
      <c r="A84" s="39" t="s">
        <v>118</v>
      </c>
      <c r="B84" s="27">
        <v>4380911</v>
      </c>
      <c r="C84" s="27"/>
      <c r="D84" s="28">
        <v>5145226</v>
      </c>
      <c r="E84" s="29">
        <v>5145226</v>
      </c>
      <c r="F84" s="29">
        <v>229221</v>
      </c>
      <c r="G84" s="29">
        <v>218666</v>
      </c>
      <c r="H84" s="29">
        <v>244201</v>
      </c>
      <c r="I84" s="29">
        <v>692088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692088</v>
      </c>
      <c r="W84" s="29">
        <v>1235919</v>
      </c>
      <c r="X84" s="29"/>
      <c r="Y84" s="28"/>
      <c r="Z84" s="30">
        <v>5145226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81607030</v>
      </c>
      <c r="E5" s="59">
        <v>87235230</v>
      </c>
      <c r="F5" s="59">
        <v>6444130</v>
      </c>
      <c r="G5" s="59">
        <v>7111873</v>
      </c>
      <c r="H5" s="59">
        <v>7236888</v>
      </c>
      <c r="I5" s="59">
        <v>20792891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20792891</v>
      </c>
      <c r="W5" s="59">
        <v>21808808</v>
      </c>
      <c r="X5" s="59">
        <v>-1015917</v>
      </c>
      <c r="Y5" s="60">
        <v>-4.66</v>
      </c>
      <c r="Z5" s="61">
        <v>87235230</v>
      </c>
    </row>
    <row r="6" spans="1:26" ht="13.5">
      <c r="A6" s="57" t="s">
        <v>32</v>
      </c>
      <c r="B6" s="18">
        <v>0</v>
      </c>
      <c r="C6" s="18">
        <v>0</v>
      </c>
      <c r="D6" s="58">
        <v>413378049</v>
      </c>
      <c r="E6" s="59">
        <v>413378049</v>
      </c>
      <c r="F6" s="59">
        <v>11597255</v>
      </c>
      <c r="G6" s="59">
        <v>31590777</v>
      </c>
      <c r="H6" s="59">
        <v>32571567</v>
      </c>
      <c r="I6" s="59">
        <v>75759599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75759599</v>
      </c>
      <c r="W6" s="59">
        <v>103344512</v>
      </c>
      <c r="X6" s="59">
        <v>-27584913</v>
      </c>
      <c r="Y6" s="60">
        <v>-26.69</v>
      </c>
      <c r="Z6" s="61">
        <v>413378049</v>
      </c>
    </row>
    <row r="7" spans="1:26" ht="13.5">
      <c r="A7" s="57" t="s">
        <v>33</v>
      </c>
      <c r="B7" s="18">
        <v>0</v>
      </c>
      <c r="C7" s="18">
        <v>0</v>
      </c>
      <c r="D7" s="58">
        <v>4725000</v>
      </c>
      <c r="E7" s="59">
        <v>4725000</v>
      </c>
      <c r="F7" s="59">
        <v>540765</v>
      </c>
      <c r="G7" s="59">
        <v>634026</v>
      </c>
      <c r="H7" s="59">
        <v>827868</v>
      </c>
      <c r="I7" s="59">
        <v>2002659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2002659</v>
      </c>
      <c r="W7" s="59">
        <v>1181250</v>
      </c>
      <c r="X7" s="59">
        <v>821409</v>
      </c>
      <c r="Y7" s="60">
        <v>69.54</v>
      </c>
      <c r="Z7" s="61">
        <v>4725000</v>
      </c>
    </row>
    <row r="8" spans="1:26" ht="13.5">
      <c r="A8" s="57" t="s">
        <v>34</v>
      </c>
      <c r="B8" s="18">
        <v>0</v>
      </c>
      <c r="C8" s="18">
        <v>0</v>
      </c>
      <c r="D8" s="58">
        <v>126963279</v>
      </c>
      <c r="E8" s="59">
        <v>135676453</v>
      </c>
      <c r="F8" s="59">
        <v>29695367</v>
      </c>
      <c r="G8" s="59">
        <v>6561312</v>
      </c>
      <c r="H8" s="59">
        <v>2055086</v>
      </c>
      <c r="I8" s="59">
        <v>38311765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38311765</v>
      </c>
      <c r="W8" s="59">
        <v>33919113</v>
      </c>
      <c r="X8" s="59">
        <v>4392652</v>
      </c>
      <c r="Y8" s="60">
        <v>12.95</v>
      </c>
      <c r="Z8" s="61">
        <v>135676453</v>
      </c>
    </row>
    <row r="9" spans="1:26" ht="13.5">
      <c r="A9" s="57" t="s">
        <v>35</v>
      </c>
      <c r="B9" s="18">
        <v>0</v>
      </c>
      <c r="C9" s="18">
        <v>0</v>
      </c>
      <c r="D9" s="58">
        <v>47957170</v>
      </c>
      <c r="E9" s="59">
        <v>42328970</v>
      </c>
      <c r="F9" s="59">
        <v>2740875</v>
      </c>
      <c r="G9" s="59">
        <v>3469894</v>
      </c>
      <c r="H9" s="59">
        <v>3701733</v>
      </c>
      <c r="I9" s="59">
        <v>9912502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9912502</v>
      </c>
      <c r="W9" s="59">
        <v>10582243</v>
      </c>
      <c r="X9" s="59">
        <v>-669741</v>
      </c>
      <c r="Y9" s="60">
        <v>-6.33</v>
      </c>
      <c r="Z9" s="61">
        <v>42328970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674630528</v>
      </c>
      <c r="E10" s="65">
        <f t="shared" si="0"/>
        <v>683343702</v>
      </c>
      <c r="F10" s="65">
        <f t="shared" si="0"/>
        <v>51018392</v>
      </c>
      <c r="G10" s="65">
        <f t="shared" si="0"/>
        <v>49367882</v>
      </c>
      <c r="H10" s="65">
        <f t="shared" si="0"/>
        <v>46393142</v>
      </c>
      <c r="I10" s="65">
        <f t="shared" si="0"/>
        <v>146779416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146779416</v>
      </c>
      <c r="W10" s="65">
        <f t="shared" si="0"/>
        <v>170835926</v>
      </c>
      <c r="X10" s="65">
        <f t="shared" si="0"/>
        <v>-24056510</v>
      </c>
      <c r="Y10" s="66">
        <f>+IF(W10&lt;&gt;0,(X10/W10)*100,0)</f>
        <v>-14.081645800895535</v>
      </c>
      <c r="Z10" s="67">
        <f t="shared" si="0"/>
        <v>683343702</v>
      </c>
    </row>
    <row r="11" spans="1:26" ht="13.5">
      <c r="A11" s="57" t="s">
        <v>36</v>
      </c>
      <c r="B11" s="18">
        <v>0</v>
      </c>
      <c r="C11" s="18">
        <v>0</v>
      </c>
      <c r="D11" s="58">
        <v>218006168</v>
      </c>
      <c r="E11" s="59">
        <v>217533580</v>
      </c>
      <c r="F11" s="59">
        <v>14303360</v>
      </c>
      <c r="G11" s="59">
        <v>16360986</v>
      </c>
      <c r="H11" s="59">
        <v>16146364</v>
      </c>
      <c r="I11" s="59">
        <v>46810710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46810710</v>
      </c>
      <c r="W11" s="59">
        <v>54383395</v>
      </c>
      <c r="X11" s="59">
        <v>-7572685</v>
      </c>
      <c r="Y11" s="60">
        <v>-13.92</v>
      </c>
      <c r="Z11" s="61">
        <v>217533580</v>
      </c>
    </row>
    <row r="12" spans="1:26" ht="13.5">
      <c r="A12" s="57" t="s">
        <v>37</v>
      </c>
      <c r="B12" s="18">
        <v>0</v>
      </c>
      <c r="C12" s="18">
        <v>0</v>
      </c>
      <c r="D12" s="58">
        <v>13722980</v>
      </c>
      <c r="E12" s="59">
        <v>13722980</v>
      </c>
      <c r="F12" s="59">
        <v>1070352</v>
      </c>
      <c r="G12" s="59">
        <v>1070352</v>
      </c>
      <c r="H12" s="59">
        <v>1070352</v>
      </c>
      <c r="I12" s="59">
        <v>3211056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3211056</v>
      </c>
      <c r="W12" s="59">
        <v>3430745</v>
      </c>
      <c r="X12" s="59">
        <v>-219689</v>
      </c>
      <c r="Y12" s="60">
        <v>-6.4</v>
      </c>
      <c r="Z12" s="61">
        <v>13722980</v>
      </c>
    </row>
    <row r="13" spans="1:26" ht="13.5">
      <c r="A13" s="57" t="s">
        <v>106</v>
      </c>
      <c r="B13" s="18">
        <v>0</v>
      </c>
      <c r="C13" s="18">
        <v>0</v>
      </c>
      <c r="D13" s="58">
        <v>65835049</v>
      </c>
      <c r="E13" s="59">
        <v>65835102</v>
      </c>
      <c r="F13" s="59">
        <v>0</v>
      </c>
      <c r="G13" s="59">
        <v>11538608</v>
      </c>
      <c r="H13" s="59">
        <v>0</v>
      </c>
      <c r="I13" s="59">
        <v>11538608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11538608</v>
      </c>
      <c r="W13" s="59">
        <v>16458776</v>
      </c>
      <c r="X13" s="59">
        <v>-4920168</v>
      </c>
      <c r="Y13" s="60">
        <v>-29.89</v>
      </c>
      <c r="Z13" s="61">
        <v>65835102</v>
      </c>
    </row>
    <row r="14" spans="1:26" ht="13.5">
      <c r="A14" s="57" t="s">
        <v>38</v>
      </c>
      <c r="B14" s="18">
        <v>0</v>
      </c>
      <c r="C14" s="18">
        <v>0</v>
      </c>
      <c r="D14" s="58">
        <v>29313755</v>
      </c>
      <c r="E14" s="59">
        <v>29313770</v>
      </c>
      <c r="F14" s="59">
        <v>1364773</v>
      </c>
      <c r="G14" s="59">
        <v>4761012</v>
      </c>
      <c r="H14" s="59">
        <v>1437598</v>
      </c>
      <c r="I14" s="59">
        <v>7563383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7563383</v>
      </c>
      <c r="W14" s="59">
        <v>7328443</v>
      </c>
      <c r="X14" s="59">
        <v>234940</v>
      </c>
      <c r="Y14" s="60">
        <v>3.21</v>
      </c>
      <c r="Z14" s="61">
        <v>29313770</v>
      </c>
    </row>
    <row r="15" spans="1:26" ht="13.5">
      <c r="A15" s="57" t="s">
        <v>39</v>
      </c>
      <c r="B15" s="18">
        <v>0</v>
      </c>
      <c r="C15" s="18">
        <v>0</v>
      </c>
      <c r="D15" s="58">
        <v>254352792</v>
      </c>
      <c r="E15" s="59">
        <v>254352792</v>
      </c>
      <c r="F15" s="59">
        <v>542701</v>
      </c>
      <c r="G15" s="59">
        <v>28266848</v>
      </c>
      <c r="H15" s="59">
        <v>27314162</v>
      </c>
      <c r="I15" s="59">
        <v>56123711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56123711</v>
      </c>
      <c r="W15" s="59">
        <v>63588198</v>
      </c>
      <c r="X15" s="59">
        <v>-7464487</v>
      </c>
      <c r="Y15" s="60">
        <v>-11.74</v>
      </c>
      <c r="Z15" s="61">
        <v>254352792</v>
      </c>
    </row>
    <row r="16" spans="1:26" ht="13.5">
      <c r="A16" s="68" t="s">
        <v>40</v>
      </c>
      <c r="B16" s="18">
        <v>0</v>
      </c>
      <c r="C16" s="18">
        <v>0</v>
      </c>
      <c r="D16" s="58">
        <v>200000</v>
      </c>
      <c r="E16" s="59">
        <v>200000</v>
      </c>
      <c r="F16" s="59">
        <v>1800</v>
      </c>
      <c r="G16" s="59">
        <v>21800</v>
      </c>
      <c r="H16" s="59">
        <v>1800</v>
      </c>
      <c r="I16" s="59">
        <v>25400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25400</v>
      </c>
      <c r="W16" s="59">
        <v>50000</v>
      </c>
      <c r="X16" s="59">
        <v>-24600</v>
      </c>
      <c r="Y16" s="60">
        <v>-49.2</v>
      </c>
      <c r="Z16" s="61">
        <v>200000</v>
      </c>
    </row>
    <row r="17" spans="1:26" ht="13.5">
      <c r="A17" s="57" t="s">
        <v>41</v>
      </c>
      <c r="B17" s="18">
        <v>0</v>
      </c>
      <c r="C17" s="18">
        <v>0</v>
      </c>
      <c r="D17" s="58">
        <v>154948996</v>
      </c>
      <c r="E17" s="59">
        <v>164134758</v>
      </c>
      <c r="F17" s="59">
        <v>8516186</v>
      </c>
      <c r="G17" s="59">
        <v>8710208</v>
      </c>
      <c r="H17" s="59">
        <v>9047619</v>
      </c>
      <c r="I17" s="59">
        <v>26274013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26274013</v>
      </c>
      <c r="W17" s="59">
        <v>41033690</v>
      </c>
      <c r="X17" s="59">
        <v>-14759677</v>
      </c>
      <c r="Y17" s="60">
        <v>-35.97</v>
      </c>
      <c r="Z17" s="61">
        <v>164134758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736379740</v>
      </c>
      <c r="E18" s="72">
        <f t="shared" si="1"/>
        <v>745092982</v>
      </c>
      <c r="F18" s="72">
        <f t="shared" si="1"/>
        <v>25799172</v>
      </c>
      <c r="G18" s="72">
        <f t="shared" si="1"/>
        <v>70729814</v>
      </c>
      <c r="H18" s="72">
        <f t="shared" si="1"/>
        <v>55017895</v>
      </c>
      <c r="I18" s="72">
        <f t="shared" si="1"/>
        <v>151546881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151546881</v>
      </c>
      <c r="W18" s="72">
        <f t="shared" si="1"/>
        <v>186273247</v>
      </c>
      <c r="X18" s="72">
        <f t="shared" si="1"/>
        <v>-34726366</v>
      </c>
      <c r="Y18" s="66">
        <f>+IF(W18&lt;&gt;0,(X18/W18)*100,0)</f>
        <v>-18.642701815360528</v>
      </c>
      <c r="Z18" s="73">
        <f t="shared" si="1"/>
        <v>745092982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-61749212</v>
      </c>
      <c r="E19" s="76">
        <f t="shared" si="2"/>
        <v>-61749280</v>
      </c>
      <c r="F19" s="76">
        <f t="shared" si="2"/>
        <v>25219220</v>
      </c>
      <c r="G19" s="76">
        <f t="shared" si="2"/>
        <v>-21361932</v>
      </c>
      <c r="H19" s="76">
        <f t="shared" si="2"/>
        <v>-8624753</v>
      </c>
      <c r="I19" s="76">
        <f t="shared" si="2"/>
        <v>-4767465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-4767465</v>
      </c>
      <c r="W19" s="76">
        <f>IF(E10=E18,0,W10-W18)</f>
        <v>-15437321</v>
      </c>
      <c r="X19" s="76">
        <f t="shared" si="2"/>
        <v>10669856</v>
      </c>
      <c r="Y19" s="77">
        <f>+IF(W19&lt;&gt;0,(X19/W19)*100,0)</f>
        <v>-69.11727753798732</v>
      </c>
      <c r="Z19" s="78">
        <f t="shared" si="2"/>
        <v>-61749280</v>
      </c>
    </row>
    <row r="20" spans="1:26" ht="13.5">
      <c r="A20" s="57" t="s">
        <v>44</v>
      </c>
      <c r="B20" s="18">
        <v>0</v>
      </c>
      <c r="C20" s="18">
        <v>0</v>
      </c>
      <c r="D20" s="58">
        <v>82432681</v>
      </c>
      <c r="E20" s="59">
        <v>85312093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21328023</v>
      </c>
      <c r="X20" s="59">
        <v>-21328023</v>
      </c>
      <c r="Y20" s="60">
        <v>-100</v>
      </c>
      <c r="Z20" s="61">
        <v>85312093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20683469</v>
      </c>
      <c r="E22" s="87">
        <f t="shared" si="3"/>
        <v>23562813</v>
      </c>
      <c r="F22" s="87">
        <f t="shared" si="3"/>
        <v>25219220</v>
      </c>
      <c r="G22" s="87">
        <f t="shared" si="3"/>
        <v>-21361932</v>
      </c>
      <c r="H22" s="87">
        <f t="shared" si="3"/>
        <v>-8624753</v>
      </c>
      <c r="I22" s="87">
        <f t="shared" si="3"/>
        <v>-4767465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-4767465</v>
      </c>
      <c r="W22" s="87">
        <f t="shared" si="3"/>
        <v>5890702</v>
      </c>
      <c r="X22" s="87">
        <f t="shared" si="3"/>
        <v>-10658167</v>
      </c>
      <c r="Y22" s="88">
        <f>+IF(W22&lt;&gt;0,(X22/W22)*100,0)</f>
        <v>-180.93203492554878</v>
      </c>
      <c r="Z22" s="89">
        <f t="shared" si="3"/>
        <v>23562813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20683469</v>
      </c>
      <c r="E24" s="76">
        <f t="shared" si="4"/>
        <v>23562813</v>
      </c>
      <c r="F24" s="76">
        <f t="shared" si="4"/>
        <v>25219220</v>
      </c>
      <c r="G24" s="76">
        <f t="shared" si="4"/>
        <v>-21361932</v>
      </c>
      <c r="H24" s="76">
        <f t="shared" si="4"/>
        <v>-8624753</v>
      </c>
      <c r="I24" s="76">
        <f t="shared" si="4"/>
        <v>-4767465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-4767465</v>
      </c>
      <c r="W24" s="76">
        <f t="shared" si="4"/>
        <v>5890702</v>
      </c>
      <c r="X24" s="76">
        <f t="shared" si="4"/>
        <v>-10658167</v>
      </c>
      <c r="Y24" s="77">
        <f>+IF(W24&lt;&gt;0,(X24/W24)*100,0)</f>
        <v>-180.93203492554878</v>
      </c>
      <c r="Z24" s="78">
        <f t="shared" si="4"/>
        <v>23562813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118231412</v>
      </c>
      <c r="E27" s="99">
        <v>143665733</v>
      </c>
      <c r="F27" s="99">
        <v>5545445</v>
      </c>
      <c r="G27" s="99">
        <v>17683469</v>
      </c>
      <c r="H27" s="99">
        <v>6829681</v>
      </c>
      <c r="I27" s="99">
        <v>30058595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30058595</v>
      </c>
      <c r="W27" s="99">
        <v>35916433</v>
      </c>
      <c r="X27" s="99">
        <v>-5857838</v>
      </c>
      <c r="Y27" s="100">
        <v>-16.31</v>
      </c>
      <c r="Z27" s="101">
        <v>143665733</v>
      </c>
    </row>
    <row r="28" spans="1:26" ht="13.5">
      <c r="A28" s="102" t="s">
        <v>44</v>
      </c>
      <c r="B28" s="18">
        <v>0</v>
      </c>
      <c r="C28" s="18">
        <v>0</v>
      </c>
      <c r="D28" s="58">
        <v>82432680</v>
      </c>
      <c r="E28" s="59">
        <v>85312092</v>
      </c>
      <c r="F28" s="59">
        <v>2234313</v>
      </c>
      <c r="G28" s="59">
        <v>15160815</v>
      </c>
      <c r="H28" s="59">
        <v>2763191</v>
      </c>
      <c r="I28" s="59">
        <v>20158319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20158319</v>
      </c>
      <c r="W28" s="59">
        <v>21328023</v>
      </c>
      <c r="X28" s="59">
        <v>-1169704</v>
      </c>
      <c r="Y28" s="60">
        <v>-5.48</v>
      </c>
      <c r="Z28" s="61">
        <v>85312092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25185132</v>
      </c>
      <c r="E30" s="59">
        <v>42697642</v>
      </c>
      <c r="F30" s="59">
        <v>3285863</v>
      </c>
      <c r="G30" s="59">
        <v>2457971</v>
      </c>
      <c r="H30" s="59">
        <v>3176255</v>
      </c>
      <c r="I30" s="59">
        <v>8920089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8920089</v>
      </c>
      <c r="W30" s="59">
        <v>10674411</v>
      </c>
      <c r="X30" s="59">
        <v>-1754322</v>
      </c>
      <c r="Y30" s="60">
        <v>-16.43</v>
      </c>
      <c r="Z30" s="61">
        <v>42697642</v>
      </c>
    </row>
    <row r="31" spans="1:26" ht="13.5">
      <c r="A31" s="57" t="s">
        <v>49</v>
      </c>
      <c r="B31" s="18">
        <v>0</v>
      </c>
      <c r="C31" s="18">
        <v>0</v>
      </c>
      <c r="D31" s="58">
        <v>10613600</v>
      </c>
      <c r="E31" s="59">
        <v>15655999</v>
      </c>
      <c r="F31" s="59">
        <v>25269</v>
      </c>
      <c r="G31" s="59">
        <v>64683</v>
      </c>
      <c r="H31" s="59">
        <v>890235</v>
      </c>
      <c r="I31" s="59">
        <v>980187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980187</v>
      </c>
      <c r="W31" s="59">
        <v>3914000</v>
      </c>
      <c r="X31" s="59">
        <v>-2933813</v>
      </c>
      <c r="Y31" s="60">
        <v>-74.96</v>
      </c>
      <c r="Z31" s="61">
        <v>15655999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118231412</v>
      </c>
      <c r="E32" s="99">
        <f t="shared" si="5"/>
        <v>143665733</v>
      </c>
      <c r="F32" s="99">
        <f t="shared" si="5"/>
        <v>5545445</v>
      </c>
      <c r="G32" s="99">
        <f t="shared" si="5"/>
        <v>17683469</v>
      </c>
      <c r="H32" s="99">
        <f t="shared" si="5"/>
        <v>6829681</v>
      </c>
      <c r="I32" s="99">
        <f t="shared" si="5"/>
        <v>30058595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30058595</v>
      </c>
      <c r="W32" s="99">
        <f t="shared" si="5"/>
        <v>35916434</v>
      </c>
      <c r="X32" s="99">
        <f t="shared" si="5"/>
        <v>-5857839</v>
      </c>
      <c r="Y32" s="100">
        <f>+IF(W32&lt;&gt;0,(X32/W32)*100,0)</f>
        <v>-16.309634191412208</v>
      </c>
      <c r="Z32" s="101">
        <f t="shared" si="5"/>
        <v>143665733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180656000</v>
      </c>
      <c r="E35" s="59">
        <v>180656000</v>
      </c>
      <c r="F35" s="59">
        <v>249629544</v>
      </c>
      <c r="G35" s="59">
        <v>252396069</v>
      </c>
      <c r="H35" s="59">
        <v>238378780</v>
      </c>
      <c r="I35" s="59">
        <v>238378780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238378780</v>
      </c>
      <c r="W35" s="59">
        <v>45164000</v>
      </c>
      <c r="X35" s="59">
        <v>193214780</v>
      </c>
      <c r="Y35" s="60">
        <v>427.81</v>
      </c>
      <c r="Z35" s="61">
        <v>180656000</v>
      </c>
    </row>
    <row r="36" spans="1:26" ht="13.5">
      <c r="A36" s="57" t="s">
        <v>53</v>
      </c>
      <c r="B36" s="18">
        <v>0</v>
      </c>
      <c r="C36" s="18">
        <v>0</v>
      </c>
      <c r="D36" s="58">
        <v>1913733805</v>
      </c>
      <c r="E36" s="59">
        <v>1913733805</v>
      </c>
      <c r="F36" s="59">
        <v>1845098238</v>
      </c>
      <c r="G36" s="59">
        <v>1859086744</v>
      </c>
      <c r="H36" s="59">
        <v>1864333790</v>
      </c>
      <c r="I36" s="59">
        <v>1864333790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1864333790</v>
      </c>
      <c r="W36" s="59">
        <v>478433451</v>
      </c>
      <c r="X36" s="59">
        <v>1385900339</v>
      </c>
      <c r="Y36" s="60">
        <v>289.67</v>
      </c>
      <c r="Z36" s="61">
        <v>1913733805</v>
      </c>
    </row>
    <row r="37" spans="1:26" ht="13.5">
      <c r="A37" s="57" t="s">
        <v>54</v>
      </c>
      <c r="B37" s="18">
        <v>0</v>
      </c>
      <c r="C37" s="18">
        <v>0</v>
      </c>
      <c r="D37" s="58">
        <v>110136987</v>
      </c>
      <c r="E37" s="59">
        <v>110136987</v>
      </c>
      <c r="F37" s="59">
        <v>141597930</v>
      </c>
      <c r="G37" s="59">
        <v>177487390</v>
      </c>
      <c r="H37" s="59">
        <v>148802449</v>
      </c>
      <c r="I37" s="59">
        <v>148802449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148802449</v>
      </c>
      <c r="W37" s="59">
        <v>27534247</v>
      </c>
      <c r="X37" s="59">
        <v>121268202</v>
      </c>
      <c r="Y37" s="60">
        <v>440.43</v>
      </c>
      <c r="Z37" s="61">
        <v>110136987</v>
      </c>
    </row>
    <row r="38" spans="1:26" ht="13.5">
      <c r="A38" s="57" t="s">
        <v>55</v>
      </c>
      <c r="B38" s="18">
        <v>0</v>
      </c>
      <c r="C38" s="18">
        <v>0</v>
      </c>
      <c r="D38" s="58">
        <v>404465619</v>
      </c>
      <c r="E38" s="59">
        <v>404465619</v>
      </c>
      <c r="F38" s="59">
        <v>395142112</v>
      </c>
      <c r="G38" s="59">
        <v>398937730</v>
      </c>
      <c r="H38" s="59">
        <v>408451612</v>
      </c>
      <c r="I38" s="59">
        <v>408451612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408451612</v>
      </c>
      <c r="W38" s="59">
        <v>101116405</v>
      </c>
      <c r="X38" s="59">
        <v>307335207</v>
      </c>
      <c r="Y38" s="60">
        <v>303.94</v>
      </c>
      <c r="Z38" s="61">
        <v>404465619</v>
      </c>
    </row>
    <row r="39" spans="1:26" ht="13.5">
      <c r="A39" s="57" t="s">
        <v>56</v>
      </c>
      <c r="B39" s="18">
        <v>0</v>
      </c>
      <c r="C39" s="18">
        <v>0</v>
      </c>
      <c r="D39" s="58">
        <v>1579787198</v>
      </c>
      <c r="E39" s="59">
        <v>1579787198</v>
      </c>
      <c r="F39" s="59">
        <v>1557987740</v>
      </c>
      <c r="G39" s="59">
        <v>1535057693</v>
      </c>
      <c r="H39" s="59">
        <v>1545458509</v>
      </c>
      <c r="I39" s="59">
        <v>1545458509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1545458509</v>
      </c>
      <c r="W39" s="59">
        <v>394946800</v>
      </c>
      <c r="X39" s="59">
        <v>1150511709</v>
      </c>
      <c r="Y39" s="60">
        <v>291.31</v>
      </c>
      <c r="Z39" s="61">
        <v>1579787198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91174430</v>
      </c>
      <c r="E42" s="59">
        <v>83256872</v>
      </c>
      <c r="F42" s="59">
        <v>5867621</v>
      </c>
      <c r="G42" s="59">
        <v>16326666</v>
      </c>
      <c r="H42" s="59">
        <v>5055141</v>
      </c>
      <c r="I42" s="59">
        <v>27249428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27249428</v>
      </c>
      <c r="W42" s="59">
        <v>18025274</v>
      </c>
      <c r="X42" s="59">
        <v>9224154</v>
      </c>
      <c r="Y42" s="60">
        <v>51.17</v>
      </c>
      <c r="Z42" s="61">
        <v>83256872</v>
      </c>
    </row>
    <row r="43" spans="1:26" ht="13.5">
      <c r="A43" s="57" t="s">
        <v>59</v>
      </c>
      <c r="B43" s="18">
        <v>0</v>
      </c>
      <c r="C43" s="18">
        <v>0</v>
      </c>
      <c r="D43" s="58">
        <v>-117731412</v>
      </c>
      <c r="E43" s="59">
        <v>-143165733</v>
      </c>
      <c r="F43" s="59">
        <v>-5540284</v>
      </c>
      <c r="G43" s="59">
        <v>-17659648</v>
      </c>
      <c r="H43" s="59">
        <v>-6746290</v>
      </c>
      <c r="I43" s="59">
        <v>-29946222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-29946222</v>
      </c>
      <c r="W43" s="59">
        <v>-26783362</v>
      </c>
      <c r="X43" s="59">
        <v>-3162860</v>
      </c>
      <c r="Y43" s="60">
        <v>11.81</v>
      </c>
      <c r="Z43" s="61">
        <v>-143165733</v>
      </c>
    </row>
    <row r="44" spans="1:26" ht="13.5">
      <c r="A44" s="57" t="s">
        <v>60</v>
      </c>
      <c r="B44" s="18">
        <v>0</v>
      </c>
      <c r="C44" s="18">
        <v>0</v>
      </c>
      <c r="D44" s="58">
        <v>-28387579</v>
      </c>
      <c r="E44" s="59">
        <v>-28387579</v>
      </c>
      <c r="F44" s="59">
        <v>26212</v>
      </c>
      <c r="G44" s="59">
        <v>9773</v>
      </c>
      <c r="H44" s="59">
        <v>-13742738</v>
      </c>
      <c r="I44" s="59">
        <v>-13706753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-13706753</v>
      </c>
      <c r="W44" s="59">
        <v>-13894760</v>
      </c>
      <c r="X44" s="59">
        <v>188007</v>
      </c>
      <c r="Y44" s="60">
        <v>-1.35</v>
      </c>
      <c r="Z44" s="61">
        <v>-28387579</v>
      </c>
    </row>
    <row r="45" spans="1:26" ht="13.5">
      <c r="A45" s="69" t="s">
        <v>61</v>
      </c>
      <c r="B45" s="21">
        <v>0</v>
      </c>
      <c r="C45" s="21">
        <v>0</v>
      </c>
      <c r="D45" s="98">
        <v>65082439</v>
      </c>
      <c r="E45" s="99">
        <v>31730560</v>
      </c>
      <c r="F45" s="99">
        <v>152342414</v>
      </c>
      <c r="G45" s="99">
        <v>151019205</v>
      </c>
      <c r="H45" s="99">
        <v>135585318</v>
      </c>
      <c r="I45" s="99">
        <v>135585318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135585318</v>
      </c>
      <c r="W45" s="99">
        <v>97374152</v>
      </c>
      <c r="X45" s="99">
        <v>38211166</v>
      </c>
      <c r="Y45" s="100">
        <v>39.24</v>
      </c>
      <c r="Z45" s="101">
        <v>31730560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80192908</v>
      </c>
      <c r="C49" s="51">
        <v>0</v>
      </c>
      <c r="D49" s="128">
        <v>1924011</v>
      </c>
      <c r="E49" s="53">
        <v>2147247</v>
      </c>
      <c r="F49" s="53">
        <v>0</v>
      </c>
      <c r="G49" s="53">
        <v>0</v>
      </c>
      <c r="H49" s="53">
        <v>0</v>
      </c>
      <c r="I49" s="53">
        <v>15066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1318670</v>
      </c>
      <c r="W49" s="53">
        <v>1422233</v>
      </c>
      <c r="X49" s="53">
        <v>6924760</v>
      </c>
      <c r="Y49" s="53">
        <v>28781936</v>
      </c>
      <c r="Z49" s="129">
        <v>122726831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68990255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68990255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100.3254793041194</v>
      </c>
      <c r="E58" s="7">
        <f t="shared" si="6"/>
        <v>99.20195552225877</v>
      </c>
      <c r="F58" s="7">
        <f t="shared" si="6"/>
        <v>222.60008162816857</v>
      </c>
      <c r="G58" s="7">
        <f t="shared" si="6"/>
        <v>109.33629348114664</v>
      </c>
      <c r="H58" s="7">
        <f t="shared" si="6"/>
        <v>101.4061947625024</v>
      </c>
      <c r="I58" s="7">
        <f t="shared" si="6"/>
        <v>127.32725251114888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127.32725251114888</v>
      </c>
      <c r="W58" s="7">
        <f t="shared" si="6"/>
        <v>98.49887372610256</v>
      </c>
      <c r="X58" s="7">
        <f t="shared" si="6"/>
        <v>0</v>
      </c>
      <c r="Y58" s="7">
        <f t="shared" si="6"/>
        <v>0</v>
      </c>
      <c r="Z58" s="8">
        <f t="shared" si="6"/>
        <v>99.20195552225877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93.51703612373082</v>
      </c>
      <c r="F59" s="10">
        <f t="shared" si="7"/>
        <v>91.65689896692379</v>
      </c>
      <c r="G59" s="10">
        <f t="shared" si="7"/>
        <v>94.80104778621352</v>
      </c>
      <c r="H59" s="10">
        <f t="shared" si="7"/>
        <v>86.51153386580948</v>
      </c>
      <c r="I59" s="10">
        <f t="shared" si="7"/>
        <v>90.94043182781864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90.94043182781864</v>
      </c>
      <c r="W59" s="10">
        <f t="shared" si="7"/>
        <v>93.25552456048266</v>
      </c>
      <c r="X59" s="10">
        <f t="shared" si="7"/>
        <v>0</v>
      </c>
      <c r="Y59" s="10">
        <f t="shared" si="7"/>
        <v>0</v>
      </c>
      <c r="Z59" s="11">
        <f t="shared" si="7"/>
        <v>93.51703612373082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100.4086840131175</v>
      </c>
      <c r="E60" s="13">
        <f t="shared" si="7"/>
        <v>100.4086840131175</v>
      </c>
      <c r="F60" s="13">
        <f t="shared" si="7"/>
        <v>297.22248066460554</v>
      </c>
      <c r="G60" s="13">
        <f t="shared" si="7"/>
        <v>112.65219592414584</v>
      </c>
      <c r="H60" s="13">
        <f t="shared" si="7"/>
        <v>104.70026511159259</v>
      </c>
      <c r="I60" s="13">
        <f t="shared" si="7"/>
        <v>137.48735655266603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137.48735655266603</v>
      </c>
      <c r="W60" s="13">
        <f t="shared" si="7"/>
        <v>99.62309271320481</v>
      </c>
      <c r="X60" s="13">
        <f t="shared" si="7"/>
        <v>0</v>
      </c>
      <c r="Y60" s="13">
        <f t="shared" si="7"/>
        <v>0</v>
      </c>
      <c r="Z60" s="14">
        <f t="shared" si="7"/>
        <v>100.4086840131175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95.12568590594068</v>
      </c>
      <c r="E61" s="13">
        <f t="shared" si="7"/>
        <v>95.12568590594068</v>
      </c>
      <c r="F61" s="13">
        <f t="shared" si="7"/>
        <v>395.84384142353304</v>
      </c>
      <c r="G61" s="13">
        <f t="shared" si="7"/>
        <v>101.59072259934166</v>
      </c>
      <c r="H61" s="13">
        <f t="shared" si="7"/>
        <v>99.21653197762109</v>
      </c>
      <c r="I61" s="13">
        <f t="shared" si="7"/>
        <v>133.17711574168595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133.17711574168595</v>
      </c>
      <c r="W61" s="13">
        <f t="shared" si="7"/>
        <v>95.33843234664675</v>
      </c>
      <c r="X61" s="13">
        <f t="shared" si="7"/>
        <v>0</v>
      </c>
      <c r="Y61" s="13">
        <f t="shared" si="7"/>
        <v>0</v>
      </c>
      <c r="Z61" s="14">
        <f t="shared" si="7"/>
        <v>95.12568590594068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95.17785189909394</v>
      </c>
      <c r="E62" s="13">
        <f t="shared" si="7"/>
        <v>95.17785189909394</v>
      </c>
      <c r="F62" s="13">
        <f t="shared" si="7"/>
        <v>-450.75368959377454</v>
      </c>
      <c r="G62" s="13">
        <f t="shared" si="7"/>
        <v>112.59533190216659</v>
      </c>
      <c r="H62" s="13">
        <f t="shared" si="7"/>
        <v>89.52430937584545</v>
      </c>
      <c r="I62" s="13">
        <f t="shared" si="7"/>
        <v>183.96531149942697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183.96531149942697</v>
      </c>
      <c r="W62" s="13">
        <f t="shared" si="7"/>
        <v>84.5367491815786</v>
      </c>
      <c r="X62" s="13">
        <f t="shared" si="7"/>
        <v>0</v>
      </c>
      <c r="Y62" s="13">
        <f t="shared" si="7"/>
        <v>0</v>
      </c>
      <c r="Z62" s="14">
        <f t="shared" si="7"/>
        <v>95.17785189909394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98.4554635994114</v>
      </c>
      <c r="E63" s="13">
        <f t="shared" si="7"/>
        <v>98.4554635994114</v>
      </c>
      <c r="F63" s="13">
        <f t="shared" si="7"/>
        <v>68.59360455513439</v>
      </c>
      <c r="G63" s="13">
        <f t="shared" si="7"/>
        <v>121.58934750337033</v>
      </c>
      <c r="H63" s="13">
        <f t="shared" si="7"/>
        <v>95.91497971197455</v>
      </c>
      <c r="I63" s="13">
        <f t="shared" si="7"/>
        <v>91.24067795405206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91.24067795405206</v>
      </c>
      <c r="W63" s="13">
        <f t="shared" si="7"/>
        <v>101.91932017693519</v>
      </c>
      <c r="X63" s="13">
        <f t="shared" si="7"/>
        <v>0</v>
      </c>
      <c r="Y63" s="13">
        <f t="shared" si="7"/>
        <v>0</v>
      </c>
      <c r="Z63" s="14">
        <f t="shared" si="7"/>
        <v>98.4554635994114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95.17785485906424</v>
      </c>
      <c r="E64" s="13">
        <f t="shared" si="7"/>
        <v>95.17785485906424</v>
      </c>
      <c r="F64" s="13">
        <f t="shared" si="7"/>
        <v>76.65148915366993</v>
      </c>
      <c r="G64" s="13">
        <f t="shared" si="7"/>
        <v>128.00769891438023</v>
      </c>
      <c r="H64" s="13">
        <f t="shared" si="7"/>
        <v>111.04164071778328</v>
      </c>
      <c r="I64" s="13">
        <f t="shared" si="7"/>
        <v>101.78777395120757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101.78777395120757</v>
      </c>
      <c r="W64" s="13">
        <f t="shared" si="7"/>
        <v>92.38747320619707</v>
      </c>
      <c r="X64" s="13">
        <f t="shared" si="7"/>
        <v>0</v>
      </c>
      <c r="Y64" s="13">
        <f t="shared" si="7"/>
        <v>0</v>
      </c>
      <c r="Z64" s="14">
        <f t="shared" si="7"/>
        <v>95.17785485906424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96.97514880451962</v>
      </c>
      <c r="E66" s="16">
        <f t="shared" si="7"/>
        <v>96.97514880451962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94.49507347748596</v>
      </c>
      <c r="X66" s="16">
        <f t="shared" si="7"/>
        <v>0</v>
      </c>
      <c r="Y66" s="16">
        <f t="shared" si="7"/>
        <v>0</v>
      </c>
      <c r="Z66" s="17">
        <f t="shared" si="7"/>
        <v>96.97514880451962</v>
      </c>
    </row>
    <row r="67" spans="1:26" ht="13.5" hidden="1">
      <c r="A67" s="40" t="s">
        <v>119</v>
      </c>
      <c r="B67" s="23"/>
      <c r="C67" s="23"/>
      <c r="D67" s="24">
        <v>496944039</v>
      </c>
      <c r="E67" s="25">
        <v>502572239</v>
      </c>
      <c r="F67" s="25">
        <v>18221651</v>
      </c>
      <c r="G67" s="25">
        <v>38882743</v>
      </c>
      <c r="H67" s="25">
        <v>39986424</v>
      </c>
      <c r="I67" s="25">
        <v>97090818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97090818</v>
      </c>
      <c r="W67" s="25">
        <v>125643061</v>
      </c>
      <c r="X67" s="25"/>
      <c r="Y67" s="24"/>
      <c r="Z67" s="26">
        <v>502572239</v>
      </c>
    </row>
    <row r="68" spans="1:26" ht="13.5" hidden="1">
      <c r="A68" s="36" t="s">
        <v>31</v>
      </c>
      <c r="B68" s="18"/>
      <c r="C68" s="18"/>
      <c r="D68" s="19">
        <v>81187030</v>
      </c>
      <c r="E68" s="20">
        <v>86815230</v>
      </c>
      <c r="F68" s="20">
        <v>6384137</v>
      </c>
      <c r="G68" s="20">
        <v>7053729</v>
      </c>
      <c r="H68" s="20">
        <v>7181417</v>
      </c>
      <c r="I68" s="20">
        <v>20619283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20619283</v>
      </c>
      <c r="W68" s="20">
        <v>21703808</v>
      </c>
      <c r="X68" s="20"/>
      <c r="Y68" s="19"/>
      <c r="Z68" s="22">
        <v>86815230</v>
      </c>
    </row>
    <row r="69" spans="1:26" ht="13.5" hidden="1">
      <c r="A69" s="37" t="s">
        <v>32</v>
      </c>
      <c r="B69" s="18"/>
      <c r="C69" s="18"/>
      <c r="D69" s="19">
        <v>413378049</v>
      </c>
      <c r="E69" s="20">
        <v>413378049</v>
      </c>
      <c r="F69" s="20">
        <v>11597255</v>
      </c>
      <c r="G69" s="20">
        <v>31590777</v>
      </c>
      <c r="H69" s="20">
        <v>32571567</v>
      </c>
      <c r="I69" s="20">
        <v>75759599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75759599</v>
      </c>
      <c r="W69" s="20">
        <v>103344513</v>
      </c>
      <c r="X69" s="20"/>
      <c r="Y69" s="19"/>
      <c r="Z69" s="22">
        <v>413378049</v>
      </c>
    </row>
    <row r="70" spans="1:26" ht="13.5" hidden="1">
      <c r="A70" s="38" t="s">
        <v>113</v>
      </c>
      <c r="B70" s="18"/>
      <c r="C70" s="18"/>
      <c r="D70" s="19">
        <v>312235049</v>
      </c>
      <c r="E70" s="20">
        <v>312235049</v>
      </c>
      <c r="F70" s="20">
        <v>6352645</v>
      </c>
      <c r="G70" s="20">
        <v>25397200</v>
      </c>
      <c r="H70" s="20">
        <v>25512592</v>
      </c>
      <c r="I70" s="20">
        <v>57262437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57262437</v>
      </c>
      <c r="W70" s="20">
        <v>78058762</v>
      </c>
      <c r="X70" s="20"/>
      <c r="Y70" s="19"/>
      <c r="Z70" s="22">
        <v>312235049</v>
      </c>
    </row>
    <row r="71" spans="1:26" ht="13.5" hidden="1">
      <c r="A71" s="38" t="s">
        <v>114</v>
      </c>
      <c r="B71" s="18"/>
      <c r="C71" s="18"/>
      <c r="D71" s="19">
        <v>45424030</v>
      </c>
      <c r="E71" s="20">
        <v>45424030</v>
      </c>
      <c r="F71" s="20">
        <v>-830647</v>
      </c>
      <c r="G71" s="20">
        <v>3068359</v>
      </c>
      <c r="H71" s="20">
        <v>3263823</v>
      </c>
      <c r="I71" s="20">
        <v>5501535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5501535</v>
      </c>
      <c r="W71" s="20">
        <v>11356008</v>
      </c>
      <c r="X71" s="20"/>
      <c r="Y71" s="19"/>
      <c r="Z71" s="22">
        <v>45424030</v>
      </c>
    </row>
    <row r="72" spans="1:26" ht="13.5" hidden="1">
      <c r="A72" s="38" t="s">
        <v>115</v>
      </c>
      <c r="B72" s="18"/>
      <c r="C72" s="18"/>
      <c r="D72" s="19">
        <v>49058410</v>
      </c>
      <c r="E72" s="20">
        <v>49058410</v>
      </c>
      <c r="F72" s="20">
        <v>5218902</v>
      </c>
      <c r="G72" s="20">
        <v>3300109</v>
      </c>
      <c r="H72" s="20">
        <v>3859173</v>
      </c>
      <c r="I72" s="20">
        <v>12378184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12378184</v>
      </c>
      <c r="W72" s="20">
        <v>12264603</v>
      </c>
      <c r="X72" s="20"/>
      <c r="Y72" s="19"/>
      <c r="Z72" s="22">
        <v>49058410</v>
      </c>
    </row>
    <row r="73" spans="1:26" ht="13.5" hidden="1">
      <c r="A73" s="38" t="s">
        <v>116</v>
      </c>
      <c r="B73" s="18"/>
      <c r="C73" s="18"/>
      <c r="D73" s="19">
        <v>27860920</v>
      </c>
      <c r="E73" s="20">
        <v>27860920</v>
      </c>
      <c r="F73" s="20">
        <v>2608025</v>
      </c>
      <c r="G73" s="20">
        <v>1811684</v>
      </c>
      <c r="H73" s="20">
        <v>1950951</v>
      </c>
      <c r="I73" s="20">
        <v>6370660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6370660</v>
      </c>
      <c r="W73" s="20">
        <v>6965230</v>
      </c>
      <c r="X73" s="20"/>
      <c r="Y73" s="19"/>
      <c r="Z73" s="22">
        <v>27860920</v>
      </c>
    </row>
    <row r="74" spans="1:26" ht="13.5" hidden="1">
      <c r="A74" s="38" t="s">
        <v>117</v>
      </c>
      <c r="B74" s="18"/>
      <c r="C74" s="18"/>
      <c r="D74" s="19">
        <v>-21200360</v>
      </c>
      <c r="E74" s="20">
        <v>-21200360</v>
      </c>
      <c r="F74" s="20">
        <v>-1751670</v>
      </c>
      <c r="G74" s="20">
        <v>-1986575</v>
      </c>
      <c r="H74" s="20">
        <v>-2014972</v>
      </c>
      <c r="I74" s="20">
        <v>-5753217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-5753217</v>
      </c>
      <c r="W74" s="20">
        <v>-5300090</v>
      </c>
      <c r="X74" s="20"/>
      <c r="Y74" s="19"/>
      <c r="Z74" s="22">
        <v>-21200360</v>
      </c>
    </row>
    <row r="75" spans="1:26" ht="13.5" hidden="1">
      <c r="A75" s="39" t="s">
        <v>118</v>
      </c>
      <c r="B75" s="27"/>
      <c r="C75" s="27"/>
      <c r="D75" s="28">
        <v>2378960</v>
      </c>
      <c r="E75" s="29">
        <v>2378960</v>
      </c>
      <c r="F75" s="29">
        <v>240259</v>
      </c>
      <c r="G75" s="29">
        <v>238237</v>
      </c>
      <c r="H75" s="29">
        <v>233440</v>
      </c>
      <c r="I75" s="29">
        <v>711936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711936</v>
      </c>
      <c r="W75" s="29">
        <v>594740</v>
      </c>
      <c r="X75" s="29"/>
      <c r="Y75" s="28"/>
      <c r="Z75" s="30">
        <v>2378960</v>
      </c>
    </row>
    <row r="76" spans="1:26" ht="13.5" hidden="1">
      <c r="A76" s="41" t="s">
        <v>120</v>
      </c>
      <c r="B76" s="31"/>
      <c r="C76" s="31"/>
      <c r="D76" s="32">
        <v>498561489</v>
      </c>
      <c r="E76" s="33">
        <v>498561489</v>
      </c>
      <c r="F76" s="33">
        <v>40561410</v>
      </c>
      <c r="G76" s="33">
        <v>42512950</v>
      </c>
      <c r="H76" s="33">
        <v>40548711</v>
      </c>
      <c r="I76" s="33">
        <v>123623071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123623071</v>
      </c>
      <c r="W76" s="33">
        <v>123757000</v>
      </c>
      <c r="X76" s="33"/>
      <c r="Y76" s="32"/>
      <c r="Z76" s="34">
        <v>498561489</v>
      </c>
    </row>
    <row r="77" spans="1:26" ht="13.5" hidden="1">
      <c r="A77" s="36" t="s">
        <v>31</v>
      </c>
      <c r="B77" s="18"/>
      <c r="C77" s="18"/>
      <c r="D77" s="19">
        <v>81187030</v>
      </c>
      <c r="E77" s="20">
        <v>81187030</v>
      </c>
      <c r="F77" s="20">
        <v>5851502</v>
      </c>
      <c r="G77" s="20">
        <v>6687009</v>
      </c>
      <c r="H77" s="20">
        <v>6212754</v>
      </c>
      <c r="I77" s="20">
        <v>18751265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18751265</v>
      </c>
      <c r="W77" s="20">
        <v>20240000</v>
      </c>
      <c r="X77" s="20"/>
      <c r="Y77" s="19"/>
      <c r="Z77" s="22">
        <v>81187030</v>
      </c>
    </row>
    <row r="78" spans="1:26" ht="13.5" hidden="1">
      <c r="A78" s="37" t="s">
        <v>32</v>
      </c>
      <c r="B78" s="18"/>
      <c r="C78" s="18"/>
      <c r="D78" s="19">
        <v>415067459</v>
      </c>
      <c r="E78" s="20">
        <v>415067459</v>
      </c>
      <c r="F78" s="20">
        <v>34469649</v>
      </c>
      <c r="G78" s="20">
        <v>35587704</v>
      </c>
      <c r="H78" s="20">
        <v>34102517</v>
      </c>
      <c r="I78" s="20">
        <v>104159870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104159870</v>
      </c>
      <c r="W78" s="20">
        <v>102955000</v>
      </c>
      <c r="X78" s="20"/>
      <c r="Y78" s="19"/>
      <c r="Z78" s="22">
        <v>415067459</v>
      </c>
    </row>
    <row r="79" spans="1:26" ht="13.5" hidden="1">
      <c r="A79" s="38" t="s">
        <v>113</v>
      </c>
      <c r="B79" s="18"/>
      <c r="C79" s="18"/>
      <c r="D79" s="19">
        <v>297015732</v>
      </c>
      <c r="E79" s="20">
        <v>297015732</v>
      </c>
      <c r="F79" s="20">
        <v>25146554</v>
      </c>
      <c r="G79" s="20">
        <v>25801199</v>
      </c>
      <c r="H79" s="20">
        <v>25312709</v>
      </c>
      <c r="I79" s="20">
        <v>76260462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76260462</v>
      </c>
      <c r="W79" s="20">
        <v>74420000</v>
      </c>
      <c r="X79" s="20"/>
      <c r="Y79" s="19"/>
      <c r="Z79" s="22">
        <v>297015732</v>
      </c>
    </row>
    <row r="80" spans="1:26" ht="13.5" hidden="1">
      <c r="A80" s="38" t="s">
        <v>114</v>
      </c>
      <c r="B80" s="18"/>
      <c r="C80" s="18"/>
      <c r="D80" s="19">
        <v>43233616</v>
      </c>
      <c r="E80" s="20">
        <v>43233616</v>
      </c>
      <c r="F80" s="20">
        <v>3744172</v>
      </c>
      <c r="G80" s="20">
        <v>3454829</v>
      </c>
      <c r="H80" s="20">
        <v>2921915</v>
      </c>
      <c r="I80" s="20">
        <v>10120916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10120916</v>
      </c>
      <c r="W80" s="20">
        <v>9600000</v>
      </c>
      <c r="X80" s="20"/>
      <c r="Y80" s="19"/>
      <c r="Z80" s="22">
        <v>43233616</v>
      </c>
    </row>
    <row r="81" spans="1:26" ht="13.5" hidden="1">
      <c r="A81" s="38" t="s">
        <v>115</v>
      </c>
      <c r="B81" s="18"/>
      <c r="C81" s="18"/>
      <c r="D81" s="19">
        <v>48300685</v>
      </c>
      <c r="E81" s="20">
        <v>48300685</v>
      </c>
      <c r="F81" s="20">
        <v>3579833</v>
      </c>
      <c r="G81" s="20">
        <v>4012581</v>
      </c>
      <c r="H81" s="20">
        <v>3701525</v>
      </c>
      <c r="I81" s="20">
        <v>11293939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11293939</v>
      </c>
      <c r="W81" s="20">
        <v>12500000</v>
      </c>
      <c r="X81" s="20"/>
      <c r="Y81" s="19"/>
      <c r="Z81" s="22">
        <v>48300685</v>
      </c>
    </row>
    <row r="82" spans="1:26" ht="13.5" hidden="1">
      <c r="A82" s="38" t="s">
        <v>116</v>
      </c>
      <c r="B82" s="18"/>
      <c r="C82" s="18"/>
      <c r="D82" s="19">
        <v>26517426</v>
      </c>
      <c r="E82" s="20">
        <v>26517426</v>
      </c>
      <c r="F82" s="20">
        <v>1999090</v>
      </c>
      <c r="G82" s="20">
        <v>2319095</v>
      </c>
      <c r="H82" s="20">
        <v>2166368</v>
      </c>
      <c r="I82" s="20">
        <v>6484553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6484553</v>
      </c>
      <c r="W82" s="20">
        <v>6435000</v>
      </c>
      <c r="X82" s="20"/>
      <c r="Y82" s="19"/>
      <c r="Z82" s="22">
        <v>26517426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2307000</v>
      </c>
      <c r="E84" s="29">
        <v>2307000</v>
      </c>
      <c r="F84" s="29">
        <v>240259</v>
      </c>
      <c r="G84" s="29">
        <v>238237</v>
      </c>
      <c r="H84" s="29">
        <v>233440</v>
      </c>
      <c r="I84" s="29">
        <v>711936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711936</v>
      </c>
      <c r="W84" s="29">
        <v>562000</v>
      </c>
      <c r="X84" s="29"/>
      <c r="Y84" s="28"/>
      <c r="Z84" s="30">
        <v>2307000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30150008</v>
      </c>
      <c r="C5" s="18">
        <v>0</v>
      </c>
      <c r="D5" s="58">
        <v>32426480</v>
      </c>
      <c r="E5" s="59">
        <v>32426480</v>
      </c>
      <c r="F5" s="59">
        <v>32736531</v>
      </c>
      <c r="G5" s="59">
        <v>161948</v>
      </c>
      <c r="H5" s="59">
        <v>4796</v>
      </c>
      <c r="I5" s="59">
        <v>32903275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32903275</v>
      </c>
      <c r="W5" s="59">
        <v>8106620</v>
      </c>
      <c r="X5" s="59">
        <v>24796655</v>
      </c>
      <c r="Y5" s="60">
        <v>305.88</v>
      </c>
      <c r="Z5" s="61">
        <v>32426480</v>
      </c>
    </row>
    <row r="6" spans="1:26" ht="13.5">
      <c r="A6" s="57" t="s">
        <v>32</v>
      </c>
      <c r="B6" s="18">
        <v>276237128</v>
      </c>
      <c r="C6" s="18">
        <v>0</v>
      </c>
      <c r="D6" s="58">
        <v>316034220</v>
      </c>
      <c r="E6" s="59">
        <v>316034220</v>
      </c>
      <c r="F6" s="59">
        <v>11523334</v>
      </c>
      <c r="G6" s="59">
        <v>22151043</v>
      </c>
      <c r="H6" s="59">
        <v>23738977</v>
      </c>
      <c r="I6" s="59">
        <v>57413354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57413354</v>
      </c>
      <c r="W6" s="59">
        <v>79008555</v>
      </c>
      <c r="X6" s="59">
        <v>-21595201</v>
      </c>
      <c r="Y6" s="60">
        <v>-27.33</v>
      </c>
      <c r="Z6" s="61">
        <v>316034220</v>
      </c>
    </row>
    <row r="7" spans="1:26" ht="13.5">
      <c r="A7" s="57" t="s">
        <v>33</v>
      </c>
      <c r="B7" s="18">
        <v>4556735</v>
      </c>
      <c r="C7" s="18">
        <v>0</v>
      </c>
      <c r="D7" s="58">
        <v>4213600</v>
      </c>
      <c r="E7" s="59">
        <v>4213600</v>
      </c>
      <c r="F7" s="59">
        <v>254408</v>
      </c>
      <c r="G7" s="59">
        <v>268192</v>
      </c>
      <c r="H7" s="59">
        <v>234247</v>
      </c>
      <c r="I7" s="59">
        <v>756847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756847</v>
      </c>
      <c r="W7" s="59">
        <v>1053400</v>
      </c>
      <c r="X7" s="59">
        <v>-296553</v>
      </c>
      <c r="Y7" s="60">
        <v>-28.15</v>
      </c>
      <c r="Z7" s="61">
        <v>4213600</v>
      </c>
    </row>
    <row r="8" spans="1:26" ht="13.5">
      <c r="A8" s="57" t="s">
        <v>34</v>
      </c>
      <c r="B8" s="18">
        <v>78431168</v>
      </c>
      <c r="C8" s="18">
        <v>0</v>
      </c>
      <c r="D8" s="58">
        <v>81015740</v>
      </c>
      <c r="E8" s="59">
        <v>81015740</v>
      </c>
      <c r="F8" s="59">
        <v>22406907</v>
      </c>
      <c r="G8" s="59">
        <v>1907488</v>
      </c>
      <c r="H8" s="59">
        <v>811453</v>
      </c>
      <c r="I8" s="59">
        <v>25125848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25125848</v>
      </c>
      <c r="W8" s="59">
        <v>20253935</v>
      </c>
      <c r="X8" s="59">
        <v>4871913</v>
      </c>
      <c r="Y8" s="60">
        <v>24.05</v>
      </c>
      <c r="Z8" s="61">
        <v>81015740</v>
      </c>
    </row>
    <row r="9" spans="1:26" ht="13.5">
      <c r="A9" s="57" t="s">
        <v>35</v>
      </c>
      <c r="B9" s="18">
        <v>22815992</v>
      </c>
      <c r="C9" s="18">
        <v>0</v>
      </c>
      <c r="D9" s="58">
        <v>22975980</v>
      </c>
      <c r="E9" s="59">
        <v>22975980</v>
      </c>
      <c r="F9" s="59">
        <v>1706833</v>
      </c>
      <c r="G9" s="59">
        <v>1995635</v>
      </c>
      <c r="H9" s="59">
        <v>2040099</v>
      </c>
      <c r="I9" s="59">
        <v>5742567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5742567</v>
      </c>
      <c r="W9" s="59">
        <v>5743995</v>
      </c>
      <c r="X9" s="59">
        <v>-1428</v>
      </c>
      <c r="Y9" s="60">
        <v>-0.02</v>
      </c>
      <c r="Z9" s="61">
        <v>22975980</v>
      </c>
    </row>
    <row r="10" spans="1:26" ht="25.5">
      <c r="A10" s="62" t="s">
        <v>105</v>
      </c>
      <c r="B10" s="63">
        <f>SUM(B5:B9)</f>
        <v>412191031</v>
      </c>
      <c r="C10" s="63">
        <f>SUM(C5:C9)</f>
        <v>0</v>
      </c>
      <c r="D10" s="64">
        <f aca="true" t="shared" si="0" ref="D10:Z10">SUM(D5:D9)</f>
        <v>456666020</v>
      </c>
      <c r="E10" s="65">
        <f t="shared" si="0"/>
        <v>456666020</v>
      </c>
      <c r="F10" s="65">
        <f t="shared" si="0"/>
        <v>68628013</v>
      </c>
      <c r="G10" s="65">
        <f t="shared" si="0"/>
        <v>26484306</v>
      </c>
      <c r="H10" s="65">
        <f t="shared" si="0"/>
        <v>26829572</v>
      </c>
      <c r="I10" s="65">
        <f t="shared" si="0"/>
        <v>121941891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121941891</v>
      </c>
      <c r="W10" s="65">
        <f t="shared" si="0"/>
        <v>114166505</v>
      </c>
      <c r="X10" s="65">
        <f t="shared" si="0"/>
        <v>7775386</v>
      </c>
      <c r="Y10" s="66">
        <f>+IF(W10&lt;&gt;0,(X10/W10)*100,0)</f>
        <v>6.8105667244521495</v>
      </c>
      <c r="Z10" s="67">
        <f t="shared" si="0"/>
        <v>456666020</v>
      </c>
    </row>
    <row r="11" spans="1:26" ht="13.5">
      <c r="A11" s="57" t="s">
        <v>36</v>
      </c>
      <c r="B11" s="18">
        <v>118506677</v>
      </c>
      <c r="C11" s="18">
        <v>0</v>
      </c>
      <c r="D11" s="58">
        <v>128954200</v>
      </c>
      <c r="E11" s="59">
        <v>128954200</v>
      </c>
      <c r="F11" s="59">
        <v>10337347</v>
      </c>
      <c r="G11" s="59">
        <v>11516037</v>
      </c>
      <c r="H11" s="59">
        <v>10771716</v>
      </c>
      <c r="I11" s="59">
        <v>32625100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32625100</v>
      </c>
      <c r="W11" s="59">
        <v>32238550</v>
      </c>
      <c r="X11" s="59">
        <v>386550</v>
      </c>
      <c r="Y11" s="60">
        <v>1.2</v>
      </c>
      <c r="Z11" s="61">
        <v>128954200</v>
      </c>
    </row>
    <row r="12" spans="1:26" ht="13.5">
      <c r="A12" s="57" t="s">
        <v>37</v>
      </c>
      <c r="B12" s="18">
        <v>7099118</v>
      </c>
      <c r="C12" s="18">
        <v>0</v>
      </c>
      <c r="D12" s="58">
        <v>7967430</v>
      </c>
      <c r="E12" s="59">
        <v>7967430</v>
      </c>
      <c r="F12" s="59">
        <v>601188</v>
      </c>
      <c r="G12" s="59">
        <v>601188</v>
      </c>
      <c r="H12" s="59">
        <v>517829</v>
      </c>
      <c r="I12" s="59">
        <v>1720205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1720205</v>
      </c>
      <c r="W12" s="59">
        <v>1991858</v>
      </c>
      <c r="X12" s="59">
        <v>-271653</v>
      </c>
      <c r="Y12" s="60">
        <v>-13.64</v>
      </c>
      <c r="Z12" s="61">
        <v>7967430</v>
      </c>
    </row>
    <row r="13" spans="1:26" ht="13.5">
      <c r="A13" s="57" t="s">
        <v>106</v>
      </c>
      <c r="B13" s="18">
        <v>16753806</v>
      </c>
      <c r="C13" s="18">
        <v>0</v>
      </c>
      <c r="D13" s="58">
        <v>17367310</v>
      </c>
      <c r="E13" s="59">
        <v>17367310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4341828</v>
      </c>
      <c r="X13" s="59">
        <v>-4341828</v>
      </c>
      <c r="Y13" s="60">
        <v>-100</v>
      </c>
      <c r="Z13" s="61">
        <v>17367310</v>
      </c>
    </row>
    <row r="14" spans="1:26" ht="13.5">
      <c r="A14" s="57" t="s">
        <v>38</v>
      </c>
      <c r="B14" s="18">
        <v>7080722</v>
      </c>
      <c r="C14" s="18">
        <v>0</v>
      </c>
      <c r="D14" s="58">
        <v>6697650</v>
      </c>
      <c r="E14" s="59">
        <v>6697650</v>
      </c>
      <c r="F14" s="59">
        <v>-40143</v>
      </c>
      <c r="G14" s="59">
        <v>337759</v>
      </c>
      <c r="H14" s="59">
        <v>1145028</v>
      </c>
      <c r="I14" s="59">
        <v>1442644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1442644</v>
      </c>
      <c r="W14" s="59">
        <v>1674413</v>
      </c>
      <c r="X14" s="59">
        <v>-231769</v>
      </c>
      <c r="Y14" s="60">
        <v>-13.84</v>
      </c>
      <c r="Z14" s="61">
        <v>6697650</v>
      </c>
    </row>
    <row r="15" spans="1:26" ht="13.5">
      <c r="A15" s="57" t="s">
        <v>39</v>
      </c>
      <c r="B15" s="18">
        <v>176527517</v>
      </c>
      <c r="C15" s="18">
        <v>0</v>
      </c>
      <c r="D15" s="58">
        <v>201454720</v>
      </c>
      <c r="E15" s="59">
        <v>201454720</v>
      </c>
      <c r="F15" s="59">
        <v>19020798</v>
      </c>
      <c r="G15" s="59">
        <v>18309392</v>
      </c>
      <c r="H15" s="59">
        <v>11618393</v>
      </c>
      <c r="I15" s="59">
        <v>48948583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48948583</v>
      </c>
      <c r="W15" s="59">
        <v>50363680</v>
      </c>
      <c r="X15" s="59">
        <v>-1415097</v>
      </c>
      <c r="Y15" s="60">
        <v>-2.81</v>
      </c>
      <c r="Z15" s="61">
        <v>201454720</v>
      </c>
    </row>
    <row r="16" spans="1:26" ht="13.5">
      <c r="A16" s="68" t="s">
        <v>40</v>
      </c>
      <c r="B16" s="18">
        <v>0</v>
      </c>
      <c r="C16" s="18">
        <v>0</v>
      </c>
      <c r="D16" s="58">
        <v>86790</v>
      </c>
      <c r="E16" s="59">
        <v>86790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21698</v>
      </c>
      <c r="X16" s="59">
        <v>-21698</v>
      </c>
      <c r="Y16" s="60">
        <v>-100</v>
      </c>
      <c r="Z16" s="61">
        <v>86790</v>
      </c>
    </row>
    <row r="17" spans="1:26" ht="13.5">
      <c r="A17" s="57" t="s">
        <v>41</v>
      </c>
      <c r="B17" s="18">
        <v>77123880</v>
      </c>
      <c r="C17" s="18">
        <v>0</v>
      </c>
      <c r="D17" s="58">
        <v>93779210</v>
      </c>
      <c r="E17" s="59">
        <v>93889210</v>
      </c>
      <c r="F17" s="59">
        <v>3418274</v>
      </c>
      <c r="G17" s="59">
        <v>6200585</v>
      </c>
      <c r="H17" s="59">
        <v>5458451</v>
      </c>
      <c r="I17" s="59">
        <v>15077310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15077310</v>
      </c>
      <c r="W17" s="59">
        <v>23472303</v>
      </c>
      <c r="X17" s="59">
        <v>-8394993</v>
      </c>
      <c r="Y17" s="60">
        <v>-35.77</v>
      </c>
      <c r="Z17" s="61">
        <v>93889210</v>
      </c>
    </row>
    <row r="18" spans="1:26" ht="13.5">
      <c r="A18" s="69" t="s">
        <v>42</v>
      </c>
      <c r="B18" s="70">
        <f>SUM(B11:B17)</f>
        <v>403091720</v>
      </c>
      <c r="C18" s="70">
        <f>SUM(C11:C17)</f>
        <v>0</v>
      </c>
      <c r="D18" s="71">
        <f aca="true" t="shared" si="1" ref="D18:Z18">SUM(D11:D17)</f>
        <v>456307310</v>
      </c>
      <c r="E18" s="72">
        <f t="shared" si="1"/>
        <v>456417310</v>
      </c>
      <c r="F18" s="72">
        <f t="shared" si="1"/>
        <v>33337464</v>
      </c>
      <c r="G18" s="72">
        <f t="shared" si="1"/>
        <v>36964961</v>
      </c>
      <c r="H18" s="72">
        <f t="shared" si="1"/>
        <v>29511417</v>
      </c>
      <c r="I18" s="72">
        <f t="shared" si="1"/>
        <v>99813842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99813842</v>
      </c>
      <c r="W18" s="72">
        <f t="shared" si="1"/>
        <v>114104330</v>
      </c>
      <c r="X18" s="72">
        <f t="shared" si="1"/>
        <v>-14290488</v>
      </c>
      <c r="Y18" s="66">
        <f>+IF(W18&lt;&gt;0,(X18/W18)*100,0)</f>
        <v>-12.524054082785465</v>
      </c>
      <c r="Z18" s="73">
        <f t="shared" si="1"/>
        <v>456417310</v>
      </c>
    </row>
    <row r="19" spans="1:26" ht="13.5">
      <c r="A19" s="69" t="s">
        <v>43</v>
      </c>
      <c r="B19" s="74">
        <f>+B10-B18</f>
        <v>9099311</v>
      </c>
      <c r="C19" s="74">
        <f>+C10-C18</f>
        <v>0</v>
      </c>
      <c r="D19" s="75">
        <f aca="true" t="shared" si="2" ref="D19:Z19">+D10-D18</f>
        <v>358710</v>
      </c>
      <c r="E19" s="76">
        <f t="shared" si="2"/>
        <v>248710</v>
      </c>
      <c r="F19" s="76">
        <f t="shared" si="2"/>
        <v>35290549</v>
      </c>
      <c r="G19" s="76">
        <f t="shared" si="2"/>
        <v>-10480655</v>
      </c>
      <c r="H19" s="76">
        <f t="shared" si="2"/>
        <v>-2681845</v>
      </c>
      <c r="I19" s="76">
        <f t="shared" si="2"/>
        <v>22128049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22128049</v>
      </c>
      <c r="W19" s="76">
        <f>IF(E10=E18,0,W10-W18)</f>
        <v>62175</v>
      </c>
      <c r="X19" s="76">
        <f t="shared" si="2"/>
        <v>22065874</v>
      </c>
      <c r="Y19" s="77">
        <f>+IF(W19&lt;&gt;0,(X19/W19)*100,0)</f>
        <v>35489.946119823086</v>
      </c>
      <c r="Z19" s="78">
        <f t="shared" si="2"/>
        <v>248710</v>
      </c>
    </row>
    <row r="20" spans="1:26" ht="13.5">
      <c r="A20" s="57" t="s">
        <v>44</v>
      </c>
      <c r="B20" s="18">
        <v>24405389</v>
      </c>
      <c r="C20" s="18">
        <v>0</v>
      </c>
      <c r="D20" s="58">
        <v>25065260</v>
      </c>
      <c r="E20" s="59">
        <v>26091260</v>
      </c>
      <c r="F20" s="59">
        <v>1473186</v>
      </c>
      <c r="G20" s="59">
        <v>793378</v>
      </c>
      <c r="H20" s="59">
        <v>1129673</v>
      </c>
      <c r="I20" s="59">
        <v>3396237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3396237</v>
      </c>
      <c r="W20" s="59">
        <v>6522815</v>
      </c>
      <c r="X20" s="59">
        <v>-3126578</v>
      </c>
      <c r="Y20" s="60">
        <v>-47.93</v>
      </c>
      <c r="Z20" s="61">
        <v>26091260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33504700</v>
      </c>
      <c r="C22" s="85">
        <f>SUM(C19:C21)</f>
        <v>0</v>
      </c>
      <c r="D22" s="86">
        <f aca="true" t="shared" si="3" ref="D22:Z22">SUM(D19:D21)</f>
        <v>25423970</v>
      </c>
      <c r="E22" s="87">
        <f t="shared" si="3"/>
        <v>26339970</v>
      </c>
      <c r="F22" s="87">
        <f t="shared" si="3"/>
        <v>36763735</v>
      </c>
      <c r="G22" s="87">
        <f t="shared" si="3"/>
        <v>-9687277</v>
      </c>
      <c r="H22" s="87">
        <f t="shared" si="3"/>
        <v>-1552172</v>
      </c>
      <c r="I22" s="87">
        <f t="shared" si="3"/>
        <v>25524286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25524286</v>
      </c>
      <c r="W22" s="87">
        <f t="shared" si="3"/>
        <v>6584990</v>
      </c>
      <c r="X22" s="87">
        <f t="shared" si="3"/>
        <v>18939296</v>
      </c>
      <c r="Y22" s="88">
        <f>+IF(W22&lt;&gt;0,(X22/W22)*100,0)</f>
        <v>287.61313229025404</v>
      </c>
      <c r="Z22" s="89">
        <f t="shared" si="3"/>
        <v>26339970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33504700</v>
      </c>
      <c r="C24" s="74">
        <f>SUM(C22:C23)</f>
        <v>0</v>
      </c>
      <c r="D24" s="75">
        <f aca="true" t="shared" si="4" ref="D24:Z24">SUM(D22:D23)</f>
        <v>25423970</v>
      </c>
      <c r="E24" s="76">
        <f t="shared" si="4"/>
        <v>26339970</v>
      </c>
      <c r="F24" s="76">
        <f t="shared" si="4"/>
        <v>36763735</v>
      </c>
      <c r="G24" s="76">
        <f t="shared" si="4"/>
        <v>-9687277</v>
      </c>
      <c r="H24" s="76">
        <f t="shared" si="4"/>
        <v>-1552172</v>
      </c>
      <c r="I24" s="76">
        <f t="shared" si="4"/>
        <v>25524286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25524286</v>
      </c>
      <c r="W24" s="76">
        <f t="shared" si="4"/>
        <v>6584990</v>
      </c>
      <c r="X24" s="76">
        <f t="shared" si="4"/>
        <v>18939296</v>
      </c>
      <c r="Y24" s="77">
        <f>+IF(W24&lt;&gt;0,(X24/W24)*100,0)</f>
        <v>287.61313229025404</v>
      </c>
      <c r="Z24" s="78">
        <f t="shared" si="4"/>
        <v>26339970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52169195</v>
      </c>
      <c r="C27" s="21">
        <v>0</v>
      </c>
      <c r="D27" s="98">
        <v>53909730</v>
      </c>
      <c r="E27" s="99">
        <v>57311372</v>
      </c>
      <c r="F27" s="99">
        <v>2144707</v>
      </c>
      <c r="G27" s="99">
        <v>2020024</v>
      </c>
      <c r="H27" s="99">
        <v>3107881</v>
      </c>
      <c r="I27" s="99">
        <v>7272612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7272612</v>
      </c>
      <c r="W27" s="99">
        <v>14327843</v>
      </c>
      <c r="X27" s="99">
        <v>-7055231</v>
      </c>
      <c r="Y27" s="100">
        <v>-49.24</v>
      </c>
      <c r="Z27" s="101">
        <v>57311372</v>
      </c>
    </row>
    <row r="28" spans="1:26" ht="13.5">
      <c r="A28" s="102" t="s">
        <v>44</v>
      </c>
      <c r="B28" s="18">
        <v>24069938</v>
      </c>
      <c r="C28" s="18">
        <v>0</v>
      </c>
      <c r="D28" s="58">
        <v>25065360</v>
      </c>
      <c r="E28" s="59">
        <v>26091360</v>
      </c>
      <c r="F28" s="59">
        <v>1506741</v>
      </c>
      <c r="G28" s="59">
        <v>816637</v>
      </c>
      <c r="H28" s="59">
        <v>1237576</v>
      </c>
      <c r="I28" s="59">
        <v>3560954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3560954</v>
      </c>
      <c r="W28" s="59">
        <v>6522840</v>
      </c>
      <c r="X28" s="59">
        <v>-2961886</v>
      </c>
      <c r="Y28" s="60">
        <v>-45.41</v>
      </c>
      <c r="Z28" s="61">
        <v>26091360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28099259</v>
      </c>
      <c r="C31" s="18">
        <v>0</v>
      </c>
      <c r="D31" s="58">
        <v>28844370</v>
      </c>
      <c r="E31" s="59">
        <v>31220012</v>
      </c>
      <c r="F31" s="59">
        <v>637966</v>
      </c>
      <c r="G31" s="59">
        <v>1203387</v>
      </c>
      <c r="H31" s="59">
        <v>1870305</v>
      </c>
      <c r="I31" s="59">
        <v>3711658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3711658</v>
      </c>
      <c r="W31" s="59">
        <v>7805003</v>
      </c>
      <c r="X31" s="59">
        <v>-4093345</v>
      </c>
      <c r="Y31" s="60">
        <v>-52.45</v>
      </c>
      <c r="Z31" s="61">
        <v>31220012</v>
      </c>
    </row>
    <row r="32" spans="1:26" ht="13.5">
      <c r="A32" s="69" t="s">
        <v>50</v>
      </c>
      <c r="B32" s="21">
        <f>SUM(B28:B31)</f>
        <v>52169197</v>
      </c>
      <c r="C32" s="21">
        <f>SUM(C28:C31)</f>
        <v>0</v>
      </c>
      <c r="D32" s="98">
        <f aca="true" t="shared" si="5" ref="D32:Z32">SUM(D28:D31)</f>
        <v>53909730</v>
      </c>
      <c r="E32" s="99">
        <f t="shared" si="5"/>
        <v>57311372</v>
      </c>
      <c r="F32" s="99">
        <f t="shared" si="5"/>
        <v>2144707</v>
      </c>
      <c r="G32" s="99">
        <f t="shared" si="5"/>
        <v>2020024</v>
      </c>
      <c r="H32" s="99">
        <f t="shared" si="5"/>
        <v>3107881</v>
      </c>
      <c r="I32" s="99">
        <f t="shared" si="5"/>
        <v>7272612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7272612</v>
      </c>
      <c r="W32" s="99">
        <f t="shared" si="5"/>
        <v>14327843</v>
      </c>
      <c r="X32" s="99">
        <f t="shared" si="5"/>
        <v>-7055231</v>
      </c>
      <c r="Y32" s="100">
        <f>+IF(W32&lt;&gt;0,(X32/W32)*100,0)</f>
        <v>-49.24140360834495</v>
      </c>
      <c r="Z32" s="101">
        <f t="shared" si="5"/>
        <v>57311372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130314256</v>
      </c>
      <c r="C35" s="18">
        <v>0</v>
      </c>
      <c r="D35" s="58">
        <v>140812951</v>
      </c>
      <c r="E35" s="59">
        <v>137411309</v>
      </c>
      <c r="F35" s="59">
        <v>167673249</v>
      </c>
      <c r="G35" s="59">
        <v>158329584</v>
      </c>
      <c r="H35" s="59">
        <v>145344365</v>
      </c>
      <c r="I35" s="59">
        <v>145344365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145344365</v>
      </c>
      <c r="W35" s="59">
        <v>34352827</v>
      </c>
      <c r="X35" s="59">
        <v>110991538</v>
      </c>
      <c r="Y35" s="60">
        <v>323.09</v>
      </c>
      <c r="Z35" s="61">
        <v>137411309</v>
      </c>
    </row>
    <row r="36" spans="1:26" ht="13.5">
      <c r="A36" s="57" t="s">
        <v>53</v>
      </c>
      <c r="B36" s="18">
        <v>501428698</v>
      </c>
      <c r="C36" s="18">
        <v>0</v>
      </c>
      <c r="D36" s="58">
        <v>527891547</v>
      </c>
      <c r="E36" s="59">
        <v>531293189</v>
      </c>
      <c r="F36" s="59">
        <v>496512027</v>
      </c>
      <c r="G36" s="59">
        <v>503783939</v>
      </c>
      <c r="H36" s="59">
        <v>506905420</v>
      </c>
      <c r="I36" s="59">
        <v>506905420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506905420</v>
      </c>
      <c r="W36" s="59">
        <v>132823297</v>
      </c>
      <c r="X36" s="59">
        <v>374082123</v>
      </c>
      <c r="Y36" s="60">
        <v>281.64</v>
      </c>
      <c r="Z36" s="61">
        <v>531293189</v>
      </c>
    </row>
    <row r="37" spans="1:26" ht="13.5">
      <c r="A37" s="57" t="s">
        <v>54</v>
      </c>
      <c r="B37" s="18">
        <v>75115562</v>
      </c>
      <c r="C37" s="18">
        <v>0</v>
      </c>
      <c r="D37" s="58">
        <v>80174111</v>
      </c>
      <c r="E37" s="59">
        <v>80174111</v>
      </c>
      <c r="F37" s="59">
        <v>75813234</v>
      </c>
      <c r="G37" s="59">
        <v>70976896</v>
      </c>
      <c r="H37" s="59">
        <v>63022025</v>
      </c>
      <c r="I37" s="59">
        <v>63022025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63022025</v>
      </c>
      <c r="W37" s="59">
        <v>20043528</v>
      </c>
      <c r="X37" s="59">
        <v>42978497</v>
      </c>
      <c r="Y37" s="60">
        <v>214.43</v>
      </c>
      <c r="Z37" s="61">
        <v>80174111</v>
      </c>
    </row>
    <row r="38" spans="1:26" ht="13.5">
      <c r="A38" s="57" t="s">
        <v>55</v>
      </c>
      <c r="B38" s="18">
        <v>81554983</v>
      </c>
      <c r="C38" s="18">
        <v>0</v>
      </c>
      <c r="D38" s="58">
        <v>85719811</v>
      </c>
      <c r="E38" s="59">
        <v>85719811</v>
      </c>
      <c r="F38" s="59">
        <v>88498134</v>
      </c>
      <c r="G38" s="59">
        <v>88942684</v>
      </c>
      <c r="H38" s="59">
        <v>88575046</v>
      </c>
      <c r="I38" s="59">
        <v>88575046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88575046</v>
      </c>
      <c r="W38" s="59">
        <v>21429953</v>
      </c>
      <c r="X38" s="59">
        <v>67145093</v>
      </c>
      <c r="Y38" s="60">
        <v>313.32</v>
      </c>
      <c r="Z38" s="61">
        <v>85719811</v>
      </c>
    </row>
    <row r="39" spans="1:26" ht="13.5">
      <c r="A39" s="57" t="s">
        <v>56</v>
      </c>
      <c r="B39" s="18">
        <v>475072409</v>
      </c>
      <c r="C39" s="18">
        <v>0</v>
      </c>
      <c r="D39" s="58">
        <v>502810576</v>
      </c>
      <c r="E39" s="59">
        <v>502810576</v>
      </c>
      <c r="F39" s="59">
        <v>499873908</v>
      </c>
      <c r="G39" s="59">
        <v>502193943</v>
      </c>
      <c r="H39" s="59">
        <v>500652714</v>
      </c>
      <c r="I39" s="59">
        <v>500652714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500652714</v>
      </c>
      <c r="W39" s="59">
        <v>125702644</v>
      </c>
      <c r="X39" s="59">
        <v>374950070</v>
      </c>
      <c r="Y39" s="60">
        <v>298.28</v>
      </c>
      <c r="Z39" s="61">
        <v>502810576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55536839</v>
      </c>
      <c r="C42" s="18">
        <v>0</v>
      </c>
      <c r="D42" s="58">
        <v>61158883</v>
      </c>
      <c r="E42" s="59">
        <v>61048889</v>
      </c>
      <c r="F42" s="59">
        <v>17077918</v>
      </c>
      <c r="G42" s="59">
        <v>-1287601</v>
      </c>
      <c r="H42" s="59">
        <v>-7117104</v>
      </c>
      <c r="I42" s="59">
        <v>8673213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8673213</v>
      </c>
      <c r="W42" s="59">
        <v>18347219</v>
      </c>
      <c r="X42" s="59">
        <v>-9674006</v>
      </c>
      <c r="Y42" s="60">
        <v>-52.73</v>
      </c>
      <c r="Z42" s="61">
        <v>61048889</v>
      </c>
    </row>
    <row r="43" spans="1:26" ht="13.5">
      <c r="A43" s="57" t="s">
        <v>59</v>
      </c>
      <c r="B43" s="18">
        <v>-55115997</v>
      </c>
      <c r="C43" s="18">
        <v>0</v>
      </c>
      <c r="D43" s="58">
        <v>-53909730</v>
      </c>
      <c r="E43" s="59">
        <v>-57311372</v>
      </c>
      <c r="F43" s="59">
        <v>-2011869</v>
      </c>
      <c r="G43" s="59">
        <v>-1639057</v>
      </c>
      <c r="H43" s="59">
        <v>-2817717</v>
      </c>
      <c r="I43" s="59">
        <v>-6468643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-6468643</v>
      </c>
      <c r="W43" s="59">
        <v>-12838460</v>
      </c>
      <c r="X43" s="59">
        <v>6369817</v>
      </c>
      <c r="Y43" s="60">
        <v>-49.62</v>
      </c>
      <c r="Z43" s="61">
        <v>-57311372</v>
      </c>
    </row>
    <row r="44" spans="1:26" ht="13.5">
      <c r="A44" s="57" t="s">
        <v>60</v>
      </c>
      <c r="B44" s="18">
        <v>-3053895</v>
      </c>
      <c r="C44" s="18">
        <v>0</v>
      </c>
      <c r="D44" s="58">
        <v>-997604</v>
      </c>
      <c r="E44" s="59">
        <v>-997613</v>
      </c>
      <c r="F44" s="59">
        <v>99100</v>
      </c>
      <c r="G44" s="59">
        <v>38641</v>
      </c>
      <c r="H44" s="59">
        <v>-648542</v>
      </c>
      <c r="I44" s="59">
        <v>-510801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-510801</v>
      </c>
      <c r="W44" s="59">
        <v>-322400</v>
      </c>
      <c r="X44" s="59">
        <v>-188401</v>
      </c>
      <c r="Y44" s="60">
        <v>58.44</v>
      </c>
      <c r="Z44" s="61">
        <v>-997613</v>
      </c>
    </row>
    <row r="45" spans="1:26" ht="13.5">
      <c r="A45" s="69" t="s">
        <v>61</v>
      </c>
      <c r="B45" s="21">
        <v>71282130</v>
      </c>
      <c r="C45" s="21">
        <v>0</v>
      </c>
      <c r="D45" s="98">
        <v>93812249</v>
      </c>
      <c r="E45" s="99">
        <v>90300606</v>
      </c>
      <c r="F45" s="99">
        <v>86447278</v>
      </c>
      <c r="G45" s="99">
        <v>83559261</v>
      </c>
      <c r="H45" s="99">
        <v>72975898</v>
      </c>
      <c r="I45" s="99">
        <v>72975898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72975898</v>
      </c>
      <c r="W45" s="99">
        <v>92747061</v>
      </c>
      <c r="X45" s="99">
        <v>-19771163</v>
      </c>
      <c r="Y45" s="100">
        <v>-21.32</v>
      </c>
      <c r="Z45" s="101">
        <v>90300606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19532485</v>
      </c>
      <c r="C49" s="51">
        <v>0</v>
      </c>
      <c r="D49" s="128">
        <v>6022191</v>
      </c>
      <c r="E49" s="53">
        <v>1968195</v>
      </c>
      <c r="F49" s="53">
        <v>0</v>
      </c>
      <c r="G49" s="53">
        <v>0</v>
      </c>
      <c r="H49" s="53">
        <v>0</v>
      </c>
      <c r="I49" s="53">
        <v>1270353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2951304</v>
      </c>
      <c r="W49" s="53">
        <v>818574</v>
      </c>
      <c r="X49" s="53">
        <v>669535</v>
      </c>
      <c r="Y49" s="53">
        <v>12522883</v>
      </c>
      <c r="Z49" s="129">
        <v>45755520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15058844</v>
      </c>
      <c r="C51" s="51">
        <v>0</v>
      </c>
      <c r="D51" s="128">
        <v>55752</v>
      </c>
      <c r="E51" s="53">
        <v>750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15115346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99.64522059723154</v>
      </c>
      <c r="C58" s="5">
        <f>IF(C67=0,0,+(C76/C67)*100)</f>
        <v>0</v>
      </c>
      <c r="D58" s="6">
        <f aca="true" t="shared" si="6" ref="D58:Z58">IF(D67=0,0,+(D76/D67)*100)</f>
        <v>90.33430569519352</v>
      </c>
      <c r="E58" s="7">
        <f t="shared" si="6"/>
        <v>90.33430626634235</v>
      </c>
      <c r="F58" s="7">
        <f t="shared" si="6"/>
        <v>63.692592003281966</v>
      </c>
      <c r="G58" s="7">
        <f t="shared" si="6"/>
        <v>130.01002833804145</v>
      </c>
      <c r="H58" s="7">
        <f t="shared" si="6"/>
        <v>116.27810265839497</v>
      </c>
      <c r="I58" s="7">
        <f t="shared" si="6"/>
        <v>93.92201195775947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93.92201195775947</v>
      </c>
      <c r="W58" s="7">
        <f t="shared" si="6"/>
        <v>88.72982508132931</v>
      </c>
      <c r="X58" s="7">
        <f t="shared" si="6"/>
        <v>0</v>
      </c>
      <c r="Y58" s="7">
        <f t="shared" si="6"/>
        <v>0</v>
      </c>
      <c r="Z58" s="8">
        <f t="shared" si="6"/>
        <v>90.33430626634235</v>
      </c>
    </row>
    <row r="59" spans="1:26" ht="13.5">
      <c r="A59" s="36" t="s">
        <v>31</v>
      </c>
      <c r="B59" s="9">
        <f aca="true" t="shared" si="7" ref="B59:Z66">IF(B68=0,0,+(B77/B68)*100)</f>
        <v>98.8231371588846</v>
      </c>
      <c r="C59" s="9">
        <f t="shared" si="7"/>
        <v>0</v>
      </c>
      <c r="D59" s="2">
        <f t="shared" si="7"/>
        <v>89.99992907031537</v>
      </c>
      <c r="E59" s="10">
        <f t="shared" si="7"/>
        <v>90</v>
      </c>
      <c r="F59" s="10">
        <f t="shared" si="7"/>
        <v>8.28222904336334</v>
      </c>
      <c r="G59" s="10">
        <f t="shared" si="7"/>
        <v>3673.864261855033</v>
      </c>
      <c r="H59" s="10">
        <f t="shared" si="7"/>
        <v>-12129.483181572492</v>
      </c>
      <c r="I59" s="10">
        <f t="shared" si="7"/>
        <v>31.991923175150344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31.991923175150344</v>
      </c>
      <c r="W59" s="10">
        <f t="shared" si="7"/>
        <v>53.48544769583378</v>
      </c>
      <c r="X59" s="10">
        <f t="shared" si="7"/>
        <v>0</v>
      </c>
      <c r="Y59" s="10">
        <f t="shared" si="7"/>
        <v>0</v>
      </c>
      <c r="Z59" s="11">
        <f t="shared" si="7"/>
        <v>90</v>
      </c>
    </row>
    <row r="60" spans="1:26" ht="13.5">
      <c r="A60" s="37" t="s">
        <v>32</v>
      </c>
      <c r="B60" s="12">
        <f t="shared" si="7"/>
        <v>99.73228942635112</v>
      </c>
      <c r="C60" s="12">
        <f t="shared" si="7"/>
        <v>0</v>
      </c>
      <c r="D60" s="3">
        <f t="shared" si="7"/>
        <v>90.3704238104342</v>
      </c>
      <c r="E60" s="13">
        <f t="shared" si="7"/>
        <v>90.37041843126988</v>
      </c>
      <c r="F60" s="13">
        <f t="shared" si="7"/>
        <v>221.56716970973852</v>
      </c>
      <c r="G60" s="13">
        <f t="shared" si="7"/>
        <v>109.36687270211158</v>
      </c>
      <c r="H60" s="13">
        <f t="shared" si="7"/>
        <v>104.41301661819715</v>
      </c>
      <c r="I60" s="13">
        <f t="shared" si="7"/>
        <v>129.83810351856468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129.83810351856468</v>
      </c>
      <c r="W60" s="13">
        <f t="shared" si="7"/>
        <v>92.48532905727323</v>
      </c>
      <c r="X60" s="13">
        <f t="shared" si="7"/>
        <v>0</v>
      </c>
      <c r="Y60" s="13">
        <f t="shared" si="7"/>
        <v>0</v>
      </c>
      <c r="Z60" s="14">
        <f t="shared" si="7"/>
        <v>90.37041843126988</v>
      </c>
    </row>
    <row r="61" spans="1:26" ht="13.5">
      <c r="A61" s="38" t="s">
        <v>113</v>
      </c>
      <c r="B61" s="12">
        <f t="shared" si="7"/>
        <v>99.63942002175004</v>
      </c>
      <c r="C61" s="12">
        <f t="shared" si="7"/>
        <v>0</v>
      </c>
      <c r="D61" s="3">
        <f t="shared" si="7"/>
        <v>90.00000115239303</v>
      </c>
      <c r="E61" s="13">
        <f t="shared" si="7"/>
        <v>90.00000038413101</v>
      </c>
      <c r="F61" s="13">
        <f t="shared" si="7"/>
        <v>238.83898332644216</v>
      </c>
      <c r="G61" s="13">
        <f t="shared" si="7"/>
        <v>105.08333061445647</v>
      </c>
      <c r="H61" s="13">
        <f t="shared" si="7"/>
        <v>109.9028208624743</v>
      </c>
      <c r="I61" s="13">
        <f t="shared" si="7"/>
        <v>132.16692814868526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132.16692814868526</v>
      </c>
      <c r="W61" s="13">
        <f t="shared" si="7"/>
        <v>91.50355222075892</v>
      </c>
      <c r="X61" s="13">
        <f t="shared" si="7"/>
        <v>0</v>
      </c>
      <c r="Y61" s="13">
        <f t="shared" si="7"/>
        <v>0</v>
      </c>
      <c r="Z61" s="14">
        <f t="shared" si="7"/>
        <v>90.00000038413101</v>
      </c>
    </row>
    <row r="62" spans="1:26" ht="13.5">
      <c r="A62" s="38" t="s">
        <v>114</v>
      </c>
      <c r="B62" s="12">
        <f t="shared" si="7"/>
        <v>102.14049900013305</v>
      </c>
      <c r="C62" s="12">
        <f t="shared" si="7"/>
        <v>0</v>
      </c>
      <c r="D62" s="3">
        <f t="shared" si="7"/>
        <v>90.0000175490012</v>
      </c>
      <c r="E62" s="13">
        <f t="shared" si="7"/>
        <v>90</v>
      </c>
      <c r="F62" s="13">
        <f t="shared" si="7"/>
        <v>254.96402028682888</v>
      </c>
      <c r="G62" s="13">
        <f t="shared" si="7"/>
        <v>155.50073000191526</v>
      </c>
      <c r="H62" s="13">
        <f t="shared" si="7"/>
        <v>69.2086764207234</v>
      </c>
      <c r="I62" s="13">
        <f t="shared" si="7"/>
        <v>126.91798333016884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126.91798333016884</v>
      </c>
      <c r="W62" s="13">
        <f t="shared" si="7"/>
        <v>91.33002125184045</v>
      </c>
      <c r="X62" s="13">
        <f t="shared" si="7"/>
        <v>0</v>
      </c>
      <c r="Y62" s="13">
        <f t="shared" si="7"/>
        <v>0</v>
      </c>
      <c r="Z62" s="14">
        <f t="shared" si="7"/>
        <v>90</v>
      </c>
    </row>
    <row r="63" spans="1:26" ht="13.5">
      <c r="A63" s="38" t="s">
        <v>115</v>
      </c>
      <c r="B63" s="12">
        <f t="shared" si="7"/>
        <v>97.93042432447425</v>
      </c>
      <c r="C63" s="12">
        <f t="shared" si="7"/>
        <v>0</v>
      </c>
      <c r="D63" s="3">
        <f t="shared" si="7"/>
        <v>100.00003416905139</v>
      </c>
      <c r="E63" s="13">
        <f t="shared" si="7"/>
        <v>100</v>
      </c>
      <c r="F63" s="13">
        <f t="shared" si="7"/>
        <v>98.38943714087559</v>
      </c>
      <c r="G63" s="13">
        <f t="shared" si="7"/>
        <v>92.01233494708923</v>
      </c>
      <c r="H63" s="13">
        <f t="shared" si="7"/>
        <v>89.38189806134403</v>
      </c>
      <c r="I63" s="13">
        <f t="shared" si="7"/>
        <v>93.21075076773984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93.21075076773984</v>
      </c>
      <c r="W63" s="13">
        <f t="shared" si="7"/>
        <v>101.52274377482595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116</v>
      </c>
      <c r="B64" s="12">
        <f t="shared" si="7"/>
        <v>97.9199363892562</v>
      </c>
      <c r="C64" s="12">
        <f t="shared" si="7"/>
        <v>0</v>
      </c>
      <c r="D64" s="3">
        <f t="shared" si="7"/>
        <v>90.00003058138266</v>
      </c>
      <c r="E64" s="13">
        <f t="shared" si="7"/>
        <v>89.99997961241155</v>
      </c>
      <c r="F64" s="13">
        <f t="shared" si="7"/>
        <v>103.47498346765984</v>
      </c>
      <c r="G64" s="13">
        <f t="shared" si="7"/>
        <v>95.39138706227807</v>
      </c>
      <c r="H64" s="13">
        <f t="shared" si="7"/>
        <v>94.8408629343471</v>
      </c>
      <c r="I64" s="13">
        <f t="shared" si="7"/>
        <v>97.85844476849329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97.85844476849329</v>
      </c>
      <c r="W64" s="13">
        <f t="shared" si="7"/>
        <v>94.81343933246156</v>
      </c>
      <c r="X64" s="13">
        <f t="shared" si="7"/>
        <v>0</v>
      </c>
      <c r="Y64" s="13">
        <f t="shared" si="7"/>
        <v>0</v>
      </c>
      <c r="Z64" s="14">
        <f t="shared" si="7"/>
        <v>89.99997961241155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90</v>
      </c>
      <c r="E66" s="16">
        <f t="shared" si="7"/>
        <v>89.99976618032174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62.9999064721287</v>
      </c>
      <c r="X66" s="16">
        <f t="shared" si="7"/>
        <v>0</v>
      </c>
      <c r="Y66" s="16">
        <f t="shared" si="7"/>
        <v>0</v>
      </c>
      <c r="Z66" s="17">
        <f t="shared" si="7"/>
        <v>89.99976618032174</v>
      </c>
    </row>
    <row r="67" spans="1:26" ht="13.5" hidden="1">
      <c r="A67" s="40" t="s">
        <v>119</v>
      </c>
      <c r="B67" s="23">
        <v>307317728</v>
      </c>
      <c r="C67" s="23"/>
      <c r="D67" s="24">
        <v>350171420</v>
      </c>
      <c r="E67" s="25">
        <v>350171420</v>
      </c>
      <c r="F67" s="25">
        <v>44339315</v>
      </c>
      <c r="G67" s="25">
        <v>22381575</v>
      </c>
      <c r="H67" s="25">
        <v>23825504</v>
      </c>
      <c r="I67" s="25">
        <v>90546394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90546394</v>
      </c>
      <c r="W67" s="25">
        <v>87542856</v>
      </c>
      <c r="X67" s="25"/>
      <c r="Y67" s="24"/>
      <c r="Z67" s="26">
        <v>350171420</v>
      </c>
    </row>
    <row r="68" spans="1:26" ht="13.5" hidden="1">
      <c r="A68" s="36" t="s">
        <v>31</v>
      </c>
      <c r="B68" s="18">
        <v>29806702</v>
      </c>
      <c r="C68" s="18"/>
      <c r="D68" s="19">
        <v>32426480</v>
      </c>
      <c r="E68" s="20">
        <v>32426480</v>
      </c>
      <c r="F68" s="20">
        <v>32707789</v>
      </c>
      <c r="G68" s="20">
        <v>132623</v>
      </c>
      <c r="H68" s="20">
        <v>-24051</v>
      </c>
      <c r="I68" s="20">
        <v>32816361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32816361</v>
      </c>
      <c r="W68" s="20">
        <v>8106620</v>
      </c>
      <c r="X68" s="20"/>
      <c r="Y68" s="19"/>
      <c r="Z68" s="22">
        <v>32426480</v>
      </c>
    </row>
    <row r="69" spans="1:26" ht="13.5" hidden="1">
      <c r="A69" s="37" t="s">
        <v>32</v>
      </c>
      <c r="B69" s="18">
        <v>276237128</v>
      </c>
      <c r="C69" s="18"/>
      <c r="D69" s="19">
        <v>316034220</v>
      </c>
      <c r="E69" s="20">
        <v>316034220</v>
      </c>
      <c r="F69" s="20">
        <v>11523334</v>
      </c>
      <c r="G69" s="20">
        <v>22151043</v>
      </c>
      <c r="H69" s="20">
        <v>23738977</v>
      </c>
      <c r="I69" s="20">
        <v>57413354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57413354</v>
      </c>
      <c r="W69" s="20">
        <v>79008556</v>
      </c>
      <c r="X69" s="20"/>
      <c r="Y69" s="19"/>
      <c r="Z69" s="22">
        <v>316034220</v>
      </c>
    </row>
    <row r="70" spans="1:26" ht="13.5" hidden="1">
      <c r="A70" s="38" t="s">
        <v>113</v>
      </c>
      <c r="B70" s="18">
        <v>228411462</v>
      </c>
      <c r="C70" s="18"/>
      <c r="D70" s="19">
        <v>260327850</v>
      </c>
      <c r="E70" s="20">
        <v>260327850</v>
      </c>
      <c r="F70" s="20">
        <v>8610040</v>
      </c>
      <c r="G70" s="20">
        <v>18573846</v>
      </c>
      <c r="H70" s="20">
        <v>18658017</v>
      </c>
      <c r="I70" s="20">
        <v>45841903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45841903</v>
      </c>
      <c r="W70" s="20">
        <v>65081963</v>
      </c>
      <c r="X70" s="20"/>
      <c r="Y70" s="19"/>
      <c r="Z70" s="22">
        <v>260327850</v>
      </c>
    </row>
    <row r="71" spans="1:26" ht="13.5" hidden="1">
      <c r="A71" s="38" t="s">
        <v>114</v>
      </c>
      <c r="B71" s="18">
        <v>25531897</v>
      </c>
      <c r="C71" s="18"/>
      <c r="D71" s="19">
        <v>34189980</v>
      </c>
      <c r="E71" s="20">
        <v>34189980</v>
      </c>
      <c r="F71" s="20">
        <v>1050731</v>
      </c>
      <c r="G71" s="20">
        <v>1676023</v>
      </c>
      <c r="H71" s="20">
        <v>3161488</v>
      </c>
      <c r="I71" s="20">
        <v>5888242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5888242</v>
      </c>
      <c r="W71" s="20">
        <v>8547495</v>
      </c>
      <c r="X71" s="20"/>
      <c r="Y71" s="19"/>
      <c r="Z71" s="22">
        <v>34189980</v>
      </c>
    </row>
    <row r="72" spans="1:26" ht="13.5" hidden="1">
      <c r="A72" s="38" t="s">
        <v>115</v>
      </c>
      <c r="B72" s="18">
        <v>12438830</v>
      </c>
      <c r="C72" s="18"/>
      <c r="D72" s="19">
        <v>11706500</v>
      </c>
      <c r="E72" s="20">
        <v>11706500</v>
      </c>
      <c r="F72" s="20">
        <v>1032372</v>
      </c>
      <c r="G72" s="20">
        <v>1054889</v>
      </c>
      <c r="H72" s="20">
        <v>1066151</v>
      </c>
      <c r="I72" s="20">
        <v>3153412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3153412</v>
      </c>
      <c r="W72" s="20">
        <v>2926625</v>
      </c>
      <c r="X72" s="20"/>
      <c r="Y72" s="19"/>
      <c r="Z72" s="22">
        <v>11706500</v>
      </c>
    </row>
    <row r="73" spans="1:26" ht="13.5" hidden="1">
      <c r="A73" s="38" t="s">
        <v>116</v>
      </c>
      <c r="B73" s="18">
        <v>9854939</v>
      </c>
      <c r="C73" s="18"/>
      <c r="D73" s="19">
        <v>9809890</v>
      </c>
      <c r="E73" s="20">
        <v>9809890</v>
      </c>
      <c r="F73" s="20">
        <v>830191</v>
      </c>
      <c r="G73" s="20">
        <v>846285</v>
      </c>
      <c r="H73" s="20">
        <v>853321</v>
      </c>
      <c r="I73" s="20">
        <v>2529797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2529797</v>
      </c>
      <c r="W73" s="20">
        <v>2452473</v>
      </c>
      <c r="X73" s="20"/>
      <c r="Y73" s="19"/>
      <c r="Z73" s="22">
        <v>9809890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1273898</v>
      </c>
      <c r="C75" s="27"/>
      <c r="D75" s="28">
        <v>1710720</v>
      </c>
      <c r="E75" s="29">
        <v>1710720</v>
      </c>
      <c r="F75" s="29">
        <v>108192</v>
      </c>
      <c r="G75" s="29">
        <v>97909</v>
      </c>
      <c r="H75" s="29">
        <v>110578</v>
      </c>
      <c r="I75" s="29">
        <v>316679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316679</v>
      </c>
      <c r="W75" s="29">
        <v>427680</v>
      </c>
      <c r="X75" s="29"/>
      <c r="Y75" s="28"/>
      <c r="Z75" s="30">
        <v>1710720</v>
      </c>
    </row>
    <row r="76" spans="1:26" ht="13.5" hidden="1">
      <c r="A76" s="41" t="s">
        <v>120</v>
      </c>
      <c r="B76" s="31">
        <v>306227428</v>
      </c>
      <c r="C76" s="31"/>
      <c r="D76" s="32">
        <v>316324921</v>
      </c>
      <c r="E76" s="33">
        <v>316324923</v>
      </c>
      <c r="F76" s="33">
        <v>28240859</v>
      </c>
      <c r="G76" s="33">
        <v>29098292</v>
      </c>
      <c r="H76" s="33">
        <v>27703844</v>
      </c>
      <c r="I76" s="33">
        <v>85042995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85042995</v>
      </c>
      <c r="W76" s="33">
        <v>77676623</v>
      </c>
      <c r="X76" s="33"/>
      <c r="Y76" s="32"/>
      <c r="Z76" s="34">
        <v>316324923</v>
      </c>
    </row>
    <row r="77" spans="1:26" ht="13.5" hidden="1">
      <c r="A77" s="36" t="s">
        <v>31</v>
      </c>
      <c r="B77" s="18">
        <v>29455918</v>
      </c>
      <c r="C77" s="18"/>
      <c r="D77" s="19">
        <v>29183809</v>
      </c>
      <c r="E77" s="20">
        <v>29183832</v>
      </c>
      <c r="F77" s="20">
        <v>2708934</v>
      </c>
      <c r="G77" s="20">
        <v>4872389</v>
      </c>
      <c r="H77" s="20">
        <v>2917262</v>
      </c>
      <c r="I77" s="20">
        <v>10498585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10498585</v>
      </c>
      <c r="W77" s="20">
        <v>4335862</v>
      </c>
      <c r="X77" s="20"/>
      <c r="Y77" s="19"/>
      <c r="Z77" s="22">
        <v>29183832</v>
      </c>
    </row>
    <row r="78" spans="1:26" ht="13.5" hidden="1">
      <c r="A78" s="37" t="s">
        <v>32</v>
      </c>
      <c r="B78" s="18">
        <v>275497612</v>
      </c>
      <c r="C78" s="18"/>
      <c r="D78" s="19">
        <v>285601464</v>
      </c>
      <c r="E78" s="20">
        <v>285601447</v>
      </c>
      <c r="F78" s="20">
        <v>25531925</v>
      </c>
      <c r="G78" s="20">
        <v>24225903</v>
      </c>
      <c r="H78" s="20">
        <v>24786582</v>
      </c>
      <c r="I78" s="20">
        <v>74544410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74544410</v>
      </c>
      <c r="W78" s="20">
        <v>73071323</v>
      </c>
      <c r="X78" s="20"/>
      <c r="Y78" s="19"/>
      <c r="Z78" s="22">
        <v>285601447</v>
      </c>
    </row>
    <row r="79" spans="1:26" ht="13.5" hidden="1">
      <c r="A79" s="38" t="s">
        <v>113</v>
      </c>
      <c r="B79" s="18">
        <v>227587856</v>
      </c>
      <c r="C79" s="18"/>
      <c r="D79" s="19">
        <v>234295068</v>
      </c>
      <c r="E79" s="20">
        <v>234295066</v>
      </c>
      <c r="F79" s="20">
        <v>20564132</v>
      </c>
      <c r="G79" s="20">
        <v>19518016</v>
      </c>
      <c r="H79" s="20">
        <v>20505687</v>
      </c>
      <c r="I79" s="20">
        <v>60587835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60587835</v>
      </c>
      <c r="W79" s="20">
        <v>59552308</v>
      </c>
      <c r="X79" s="20"/>
      <c r="Y79" s="19"/>
      <c r="Z79" s="22">
        <v>234295066</v>
      </c>
    </row>
    <row r="80" spans="1:26" ht="13.5" hidden="1">
      <c r="A80" s="38" t="s">
        <v>114</v>
      </c>
      <c r="B80" s="18">
        <v>26078407</v>
      </c>
      <c r="C80" s="18"/>
      <c r="D80" s="19">
        <v>30770988</v>
      </c>
      <c r="E80" s="20">
        <v>30770982</v>
      </c>
      <c r="F80" s="20">
        <v>2678986</v>
      </c>
      <c r="G80" s="20">
        <v>2606228</v>
      </c>
      <c r="H80" s="20">
        <v>2188024</v>
      </c>
      <c r="I80" s="20">
        <v>7473238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7473238</v>
      </c>
      <c r="W80" s="20">
        <v>7806429</v>
      </c>
      <c r="X80" s="20"/>
      <c r="Y80" s="19"/>
      <c r="Z80" s="22">
        <v>30770982</v>
      </c>
    </row>
    <row r="81" spans="1:26" ht="13.5" hidden="1">
      <c r="A81" s="38" t="s">
        <v>115</v>
      </c>
      <c r="B81" s="18">
        <v>12181399</v>
      </c>
      <c r="C81" s="18"/>
      <c r="D81" s="19">
        <v>11706504</v>
      </c>
      <c r="E81" s="20">
        <v>11706500</v>
      </c>
      <c r="F81" s="20">
        <v>1015745</v>
      </c>
      <c r="G81" s="20">
        <v>970628</v>
      </c>
      <c r="H81" s="20">
        <v>952946</v>
      </c>
      <c r="I81" s="20">
        <v>2939319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2939319</v>
      </c>
      <c r="W81" s="20">
        <v>2971190</v>
      </c>
      <c r="X81" s="20"/>
      <c r="Y81" s="19"/>
      <c r="Z81" s="22">
        <v>11706500</v>
      </c>
    </row>
    <row r="82" spans="1:26" ht="13.5" hidden="1">
      <c r="A82" s="38" t="s">
        <v>116</v>
      </c>
      <c r="B82" s="18">
        <v>9649950</v>
      </c>
      <c r="C82" s="18"/>
      <c r="D82" s="19">
        <v>8828904</v>
      </c>
      <c r="E82" s="20">
        <v>8828899</v>
      </c>
      <c r="F82" s="20">
        <v>859040</v>
      </c>
      <c r="G82" s="20">
        <v>807283</v>
      </c>
      <c r="H82" s="20">
        <v>809297</v>
      </c>
      <c r="I82" s="20">
        <v>2475620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2475620</v>
      </c>
      <c r="W82" s="20">
        <v>2325274</v>
      </c>
      <c r="X82" s="20"/>
      <c r="Y82" s="19"/>
      <c r="Z82" s="22">
        <v>8828899</v>
      </c>
    </row>
    <row r="83" spans="1:26" ht="13.5" hidden="1">
      <c r="A83" s="38" t="s">
        <v>117</v>
      </c>
      <c r="B83" s="18"/>
      <c r="C83" s="18"/>
      <c r="D83" s="19"/>
      <c r="E83" s="20"/>
      <c r="F83" s="20">
        <v>414022</v>
      </c>
      <c r="G83" s="20">
        <v>323748</v>
      </c>
      <c r="H83" s="20">
        <v>330628</v>
      </c>
      <c r="I83" s="20">
        <v>1068398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1068398</v>
      </c>
      <c r="W83" s="20">
        <v>416122</v>
      </c>
      <c r="X83" s="20"/>
      <c r="Y83" s="19"/>
      <c r="Z83" s="22"/>
    </row>
    <row r="84" spans="1:26" ht="13.5" hidden="1">
      <c r="A84" s="39" t="s">
        <v>118</v>
      </c>
      <c r="B84" s="27">
        <v>1273898</v>
      </c>
      <c r="C84" s="27"/>
      <c r="D84" s="28">
        <v>1539648</v>
      </c>
      <c r="E84" s="29">
        <v>1539644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269438</v>
      </c>
      <c r="X84" s="29"/>
      <c r="Y84" s="28"/>
      <c r="Z84" s="30">
        <v>1539644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309092</v>
      </c>
      <c r="C6" s="18">
        <v>0</v>
      </c>
      <c r="D6" s="58">
        <v>164800</v>
      </c>
      <c r="E6" s="59">
        <v>164800</v>
      </c>
      <c r="F6" s="59">
        <v>0</v>
      </c>
      <c r="G6" s="59">
        <v>7037</v>
      </c>
      <c r="H6" s="59">
        <v>15563</v>
      </c>
      <c r="I6" s="59">
        <v>22600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22600</v>
      </c>
      <c r="W6" s="59">
        <v>41200</v>
      </c>
      <c r="X6" s="59">
        <v>-18600</v>
      </c>
      <c r="Y6" s="60">
        <v>-45.15</v>
      </c>
      <c r="Z6" s="61">
        <v>164800</v>
      </c>
    </row>
    <row r="7" spans="1:26" ht="13.5">
      <c r="A7" s="57" t="s">
        <v>33</v>
      </c>
      <c r="B7" s="18">
        <v>24451381</v>
      </c>
      <c r="C7" s="18">
        <v>0</v>
      </c>
      <c r="D7" s="58">
        <v>25250000</v>
      </c>
      <c r="E7" s="59">
        <v>25250000</v>
      </c>
      <c r="F7" s="59">
        <v>199425</v>
      </c>
      <c r="G7" s="59">
        <v>768103</v>
      </c>
      <c r="H7" s="59">
        <v>848212</v>
      </c>
      <c r="I7" s="59">
        <v>1815740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1815740</v>
      </c>
      <c r="W7" s="59">
        <v>6312500</v>
      </c>
      <c r="X7" s="59">
        <v>-4496760</v>
      </c>
      <c r="Y7" s="60">
        <v>-71.24</v>
      </c>
      <c r="Z7" s="61">
        <v>25250000</v>
      </c>
    </row>
    <row r="8" spans="1:26" ht="13.5">
      <c r="A8" s="57" t="s">
        <v>34</v>
      </c>
      <c r="B8" s="18">
        <v>210648976</v>
      </c>
      <c r="C8" s="18">
        <v>0</v>
      </c>
      <c r="D8" s="58">
        <v>231458050</v>
      </c>
      <c r="E8" s="59">
        <v>235029972</v>
      </c>
      <c r="F8" s="59">
        <v>88939975</v>
      </c>
      <c r="G8" s="59">
        <v>2687000</v>
      </c>
      <c r="H8" s="59">
        <v>53741</v>
      </c>
      <c r="I8" s="59">
        <v>91680716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91680716</v>
      </c>
      <c r="W8" s="59">
        <v>58757493</v>
      </c>
      <c r="X8" s="59">
        <v>32923223</v>
      </c>
      <c r="Y8" s="60">
        <v>56.03</v>
      </c>
      <c r="Z8" s="61">
        <v>235029972</v>
      </c>
    </row>
    <row r="9" spans="1:26" ht="13.5">
      <c r="A9" s="57" t="s">
        <v>35</v>
      </c>
      <c r="B9" s="18">
        <v>37938893</v>
      </c>
      <c r="C9" s="18">
        <v>0</v>
      </c>
      <c r="D9" s="58">
        <v>68580020</v>
      </c>
      <c r="E9" s="59">
        <v>77163524</v>
      </c>
      <c r="F9" s="59">
        <v>87156</v>
      </c>
      <c r="G9" s="59">
        <v>19580876</v>
      </c>
      <c r="H9" s="59">
        <v>6258996</v>
      </c>
      <c r="I9" s="59">
        <v>25927028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25927028</v>
      </c>
      <c r="W9" s="59">
        <v>19290881</v>
      </c>
      <c r="X9" s="59">
        <v>6636147</v>
      </c>
      <c r="Y9" s="60">
        <v>34.4</v>
      </c>
      <c r="Z9" s="61">
        <v>77163524</v>
      </c>
    </row>
    <row r="10" spans="1:26" ht="25.5">
      <c r="A10" s="62" t="s">
        <v>105</v>
      </c>
      <c r="B10" s="63">
        <f>SUM(B5:B9)</f>
        <v>273348342</v>
      </c>
      <c r="C10" s="63">
        <f>SUM(C5:C9)</f>
        <v>0</v>
      </c>
      <c r="D10" s="64">
        <f aca="true" t="shared" si="0" ref="D10:Z10">SUM(D5:D9)</f>
        <v>325452870</v>
      </c>
      <c r="E10" s="65">
        <f t="shared" si="0"/>
        <v>337608296</v>
      </c>
      <c r="F10" s="65">
        <f t="shared" si="0"/>
        <v>89226556</v>
      </c>
      <c r="G10" s="65">
        <f t="shared" si="0"/>
        <v>23043016</v>
      </c>
      <c r="H10" s="65">
        <f t="shared" si="0"/>
        <v>7176512</v>
      </c>
      <c r="I10" s="65">
        <f t="shared" si="0"/>
        <v>119446084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119446084</v>
      </c>
      <c r="W10" s="65">
        <f t="shared" si="0"/>
        <v>84402074</v>
      </c>
      <c r="X10" s="65">
        <f t="shared" si="0"/>
        <v>35044010</v>
      </c>
      <c r="Y10" s="66">
        <f>+IF(W10&lt;&gt;0,(X10/W10)*100,0)</f>
        <v>41.52031856468361</v>
      </c>
      <c r="Z10" s="67">
        <f t="shared" si="0"/>
        <v>337608296</v>
      </c>
    </row>
    <row r="11" spans="1:26" ht="13.5">
      <c r="A11" s="57" t="s">
        <v>36</v>
      </c>
      <c r="B11" s="18">
        <v>135768874</v>
      </c>
      <c r="C11" s="18">
        <v>0</v>
      </c>
      <c r="D11" s="58">
        <v>143558530</v>
      </c>
      <c r="E11" s="59">
        <v>143558530</v>
      </c>
      <c r="F11" s="59">
        <v>10244283</v>
      </c>
      <c r="G11" s="59">
        <v>9837733</v>
      </c>
      <c r="H11" s="59">
        <v>10313528</v>
      </c>
      <c r="I11" s="59">
        <v>30395544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30395544</v>
      </c>
      <c r="W11" s="59">
        <v>35889633</v>
      </c>
      <c r="X11" s="59">
        <v>-5494089</v>
      </c>
      <c r="Y11" s="60">
        <v>-15.31</v>
      </c>
      <c r="Z11" s="61">
        <v>143558530</v>
      </c>
    </row>
    <row r="12" spans="1:26" ht="13.5">
      <c r="A12" s="57" t="s">
        <v>37</v>
      </c>
      <c r="B12" s="18">
        <v>9883766</v>
      </c>
      <c r="C12" s="18">
        <v>0</v>
      </c>
      <c r="D12" s="58">
        <v>11758440</v>
      </c>
      <c r="E12" s="59">
        <v>11758440</v>
      </c>
      <c r="F12" s="59">
        <v>833466</v>
      </c>
      <c r="G12" s="59">
        <v>711510</v>
      </c>
      <c r="H12" s="59">
        <v>899283</v>
      </c>
      <c r="I12" s="59">
        <v>2444259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2444259</v>
      </c>
      <c r="W12" s="59">
        <v>2939610</v>
      </c>
      <c r="X12" s="59">
        <v>-495351</v>
      </c>
      <c r="Y12" s="60">
        <v>-16.85</v>
      </c>
      <c r="Z12" s="61">
        <v>11758440</v>
      </c>
    </row>
    <row r="13" spans="1:26" ht="13.5">
      <c r="A13" s="57" t="s">
        <v>106</v>
      </c>
      <c r="B13" s="18">
        <v>8596533</v>
      </c>
      <c r="C13" s="18">
        <v>0</v>
      </c>
      <c r="D13" s="58">
        <v>8816000</v>
      </c>
      <c r="E13" s="59">
        <v>8816000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2204000</v>
      </c>
      <c r="X13" s="59">
        <v>-2204000</v>
      </c>
      <c r="Y13" s="60">
        <v>-100</v>
      </c>
      <c r="Z13" s="61">
        <v>8816000</v>
      </c>
    </row>
    <row r="14" spans="1:26" ht="13.5">
      <c r="A14" s="57" t="s">
        <v>38</v>
      </c>
      <c r="B14" s="18">
        <v>22861</v>
      </c>
      <c r="C14" s="18">
        <v>0</v>
      </c>
      <c r="D14" s="58">
        <v>29500</v>
      </c>
      <c r="E14" s="59">
        <v>29500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7375</v>
      </c>
      <c r="X14" s="59">
        <v>-7375</v>
      </c>
      <c r="Y14" s="60">
        <v>-100</v>
      </c>
      <c r="Z14" s="61">
        <v>29500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99453063</v>
      </c>
      <c r="C17" s="18">
        <v>0</v>
      </c>
      <c r="D17" s="58">
        <v>161132178</v>
      </c>
      <c r="E17" s="59">
        <v>182872445</v>
      </c>
      <c r="F17" s="59">
        <v>6955956</v>
      </c>
      <c r="G17" s="59">
        <v>4218052</v>
      </c>
      <c r="H17" s="59">
        <v>11470977</v>
      </c>
      <c r="I17" s="59">
        <v>22644985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22644985</v>
      </c>
      <c r="W17" s="59">
        <v>45718111</v>
      </c>
      <c r="X17" s="59">
        <v>-23073126</v>
      </c>
      <c r="Y17" s="60">
        <v>-50.47</v>
      </c>
      <c r="Z17" s="61">
        <v>182872445</v>
      </c>
    </row>
    <row r="18" spans="1:26" ht="13.5">
      <c r="A18" s="69" t="s">
        <v>42</v>
      </c>
      <c r="B18" s="70">
        <f>SUM(B11:B17)</f>
        <v>253725097</v>
      </c>
      <c r="C18" s="70">
        <f>SUM(C11:C17)</f>
        <v>0</v>
      </c>
      <c r="D18" s="71">
        <f aca="true" t="shared" si="1" ref="D18:Z18">SUM(D11:D17)</f>
        <v>325294648</v>
      </c>
      <c r="E18" s="72">
        <f t="shared" si="1"/>
        <v>347034915</v>
      </c>
      <c r="F18" s="72">
        <f t="shared" si="1"/>
        <v>18033705</v>
      </c>
      <c r="G18" s="72">
        <f t="shared" si="1"/>
        <v>14767295</v>
      </c>
      <c r="H18" s="72">
        <f t="shared" si="1"/>
        <v>22683788</v>
      </c>
      <c r="I18" s="72">
        <f t="shared" si="1"/>
        <v>55484788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55484788</v>
      </c>
      <c r="W18" s="72">
        <f t="shared" si="1"/>
        <v>86758729</v>
      </c>
      <c r="X18" s="72">
        <f t="shared" si="1"/>
        <v>-31273941</v>
      </c>
      <c r="Y18" s="66">
        <f>+IF(W18&lt;&gt;0,(X18/W18)*100,0)</f>
        <v>-36.04702530854273</v>
      </c>
      <c r="Z18" s="73">
        <f t="shared" si="1"/>
        <v>347034915</v>
      </c>
    </row>
    <row r="19" spans="1:26" ht="13.5">
      <c r="A19" s="69" t="s">
        <v>43</v>
      </c>
      <c r="B19" s="74">
        <f>+B10-B18</f>
        <v>19623245</v>
      </c>
      <c r="C19" s="74">
        <f>+C10-C18</f>
        <v>0</v>
      </c>
      <c r="D19" s="75">
        <f aca="true" t="shared" si="2" ref="D19:Z19">+D10-D18</f>
        <v>158222</v>
      </c>
      <c r="E19" s="76">
        <f t="shared" si="2"/>
        <v>-9426619</v>
      </c>
      <c r="F19" s="76">
        <f t="shared" si="2"/>
        <v>71192851</v>
      </c>
      <c r="G19" s="76">
        <f t="shared" si="2"/>
        <v>8275721</v>
      </c>
      <c r="H19" s="76">
        <f t="shared" si="2"/>
        <v>-15507276</v>
      </c>
      <c r="I19" s="76">
        <f t="shared" si="2"/>
        <v>63961296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63961296</v>
      </c>
      <c r="W19" s="76">
        <f>IF(E10=E18,0,W10-W18)</f>
        <v>-2356655</v>
      </c>
      <c r="X19" s="76">
        <f t="shared" si="2"/>
        <v>66317951</v>
      </c>
      <c r="Y19" s="77">
        <f>+IF(W19&lt;&gt;0,(X19/W19)*100,0)</f>
        <v>-2814.071257778504</v>
      </c>
      <c r="Z19" s="78">
        <f t="shared" si="2"/>
        <v>-9426619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19623245</v>
      </c>
      <c r="C22" s="85">
        <f>SUM(C19:C21)</f>
        <v>0</v>
      </c>
      <c r="D22" s="86">
        <f aca="true" t="shared" si="3" ref="D22:Z22">SUM(D19:D21)</f>
        <v>158222</v>
      </c>
      <c r="E22" s="87">
        <f t="shared" si="3"/>
        <v>-9426619</v>
      </c>
      <c r="F22" s="87">
        <f t="shared" si="3"/>
        <v>71192851</v>
      </c>
      <c r="G22" s="87">
        <f t="shared" si="3"/>
        <v>8275721</v>
      </c>
      <c r="H22" s="87">
        <f t="shared" si="3"/>
        <v>-15507276</v>
      </c>
      <c r="I22" s="87">
        <f t="shared" si="3"/>
        <v>63961296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63961296</v>
      </c>
      <c r="W22" s="87">
        <f t="shared" si="3"/>
        <v>-2356655</v>
      </c>
      <c r="X22" s="87">
        <f t="shared" si="3"/>
        <v>66317951</v>
      </c>
      <c r="Y22" s="88">
        <f>+IF(W22&lt;&gt;0,(X22/W22)*100,0)</f>
        <v>-2814.071257778504</v>
      </c>
      <c r="Z22" s="89">
        <f t="shared" si="3"/>
        <v>-9426619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19623245</v>
      </c>
      <c r="C24" s="74">
        <f>SUM(C22:C23)</f>
        <v>0</v>
      </c>
      <c r="D24" s="75">
        <f aca="true" t="shared" si="4" ref="D24:Z24">SUM(D22:D23)</f>
        <v>158222</v>
      </c>
      <c r="E24" s="76">
        <f t="shared" si="4"/>
        <v>-9426619</v>
      </c>
      <c r="F24" s="76">
        <f t="shared" si="4"/>
        <v>71192851</v>
      </c>
      <c r="G24" s="76">
        <f t="shared" si="4"/>
        <v>8275721</v>
      </c>
      <c r="H24" s="76">
        <f t="shared" si="4"/>
        <v>-15507276</v>
      </c>
      <c r="I24" s="76">
        <f t="shared" si="4"/>
        <v>63961296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63961296</v>
      </c>
      <c r="W24" s="76">
        <f t="shared" si="4"/>
        <v>-2356655</v>
      </c>
      <c r="X24" s="76">
        <f t="shared" si="4"/>
        <v>66317951</v>
      </c>
      <c r="Y24" s="77">
        <f>+IF(W24&lt;&gt;0,(X24/W24)*100,0)</f>
        <v>-2814.071257778504</v>
      </c>
      <c r="Z24" s="78">
        <f t="shared" si="4"/>
        <v>-9426619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6546890</v>
      </c>
      <c r="E27" s="99">
        <v>8968806</v>
      </c>
      <c r="F27" s="99">
        <v>5824</v>
      </c>
      <c r="G27" s="99">
        <v>457589</v>
      </c>
      <c r="H27" s="99">
        <v>727458</v>
      </c>
      <c r="I27" s="99">
        <v>1190871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1190871</v>
      </c>
      <c r="W27" s="99">
        <v>2242202</v>
      </c>
      <c r="X27" s="99">
        <v>-1051331</v>
      </c>
      <c r="Y27" s="100">
        <v>-46.89</v>
      </c>
      <c r="Z27" s="101">
        <v>8968806</v>
      </c>
    </row>
    <row r="28" spans="1:26" ht="13.5">
      <c r="A28" s="102" t="s">
        <v>44</v>
      </c>
      <c r="B28" s="18">
        <v>0</v>
      </c>
      <c r="C28" s="18">
        <v>0</v>
      </c>
      <c r="D28" s="58">
        <v>694000</v>
      </c>
      <c r="E28" s="59">
        <v>1722278</v>
      </c>
      <c r="F28" s="59">
        <v>343</v>
      </c>
      <c r="G28" s="59">
        <v>442266</v>
      </c>
      <c r="H28" s="59">
        <v>64915</v>
      </c>
      <c r="I28" s="59">
        <v>507524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507524</v>
      </c>
      <c r="W28" s="59">
        <v>430570</v>
      </c>
      <c r="X28" s="59">
        <v>76954</v>
      </c>
      <c r="Y28" s="60">
        <v>17.87</v>
      </c>
      <c r="Z28" s="61">
        <v>1722278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9600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2400</v>
      </c>
      <c r="X29" s="59">
        <v>-2400</v>
      </c>
      <c r="Y29" s="60">
        <v>-100</v>
      </c>
      <c r="Z29" s="61">
        <v>9600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5852890</v>
      </c>
      <c r="E31" s="59">
        <v>7236928</v>
      </c>
      <c r="F31" s="59">
        <v>5481</v>
      </c>
      <c r="G31" s="59">
        <v>15323</v>
      </c>
      <c r="H31" s="59">
        <v>662543</v>
      </c>
      <c r="I31" s="59">
        <v>683347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683347</v>
      </c>
      <c r="W31" s="59">
        <v>1809232</v>
      </c>
      <c r="X31" s="59">
        <v>-1125885</v>
      </c>
      <c r="Y31" s="60">
        <v>-62.23</v>
      </c>
      <c r="Z31" s="61">
        <v>7236928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6546890</v>
      </c>
      <c r="E32" s="99">
        <f t="shared" si="5"/>
        <v>8968806</v>
      </c>
      <c r="F32" s="99">
        <f t="shared" si="5"/>
        <v>5824</v>
      </c>
      <c r="G32" s="99">
        <f t="shared" si="5"/>
        <v>457589</v>
      </c>
      <c r="H32" s="99">
        <f t="shared" si="5"/>
        <v>727458</v>
      </c>
      <c r="I32" s="99">
        <f t="shared" si="5"/>
        <v>1190871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1190871</v>
      </c>
      <c r="W32" s="99">
        <f t="shared" si="5"/>
        <v>2242202</v>
      </c>
      <c r="X32" s="99">
        <f t="shared" si="5"/>
        <v>-1051331</v>
      </c>
      <c r="Y32" s="100">
        <f>+IF(W32&lt;&gt;0,(X32/W32)*100,0)</f>
        <v>-46.88832674308559</v>
      </c>
      <c r="Z32" s="101">
        <f t="shared" si="5"/>
        <v>8968806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455399303</v>
      </c>
      <c r="C35" s="18">
        <v>0</v>
      </c>
      <c r="D35" s="58">
        <v>396300000</v>
      </c>
      <c r="E35" s="59">
        <v>479967645</v>
      </c>
      <c r="F35" s="59">
        <v>437721403</v>
      </c>
      <c r="G35" s="59">
        <v>500967645</v>
      </c>
      <c r="H35" s="59">
        <v>488914181</v>
      </c>
      <c r="I35" s="59">
        <v>488914181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488914181</v>
      </c>
      <c r="W35" s="59">
        <v>119991911</v>
      </c>
      <c r="X35" s="59">
        <v>368922270</v>
      </c>
      <c r="Y35" s="60">
        <v>307.46</v>
      </c>
      <c r="Z35" s="61">
        <v>479967645</v>
      </c>
    </row>
    <row r="36" spans="1:26" ht="13.5">
      <c r="A36" s="57" t="s">
        <v>53</v>
      </c>
      <c r="B36" s="18">
        <v>200332161</v>
      </c>
      <c r="C36" s="18">
        <v>0</v>
      </c>
      <c r="D36" s="58">
        <v>227955491</v>
      </c>
      <c r="E36" s="59">
        <v>217904516</v>
      </c>
      <c r="F36" s="59">
        <v>216644028</v>
      </c>
      <c r="G36" s="59">
        <v>217904516</v>
      </c>
      <c r="H36" s="59">
        <v>200332161</v>
      </c>
      <c r="I36" s="59">
        <v>200332161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200332161</v>
      </c>
      <c r="W36" s="59">
        <v>54476129</v>
      </c>
      <c r="X36" s="59">
        <v>145856032</v>
      </c>
      <c r="Y36" s="60">
        <v>267.74</v>
      </c>
      <c r="Z36" s="61">
        <v>217904516</v>
      </c>
    </row>
    <row r="37" spans="1:26" ht="13.5">
      <c r="A37" s="57" t="s">
        <v>54</v>
      </c>
      <c r="B37" s="18">
        <v>44546908</v>
      </c>
      <c r="C37" s="18">
        <v>0</v>
      </c>
      <c r="D37" s="58">
        <v>33000000</v>
      </c>
      <c r="E37" s="59">
        <v>24796306</v>
      </c>
      <c r="F37" s="59">
        <v>32898451</v>
      </c>
      <c r="G37" s="59">
        <v>24796306</v>
      </c>
      <c r="H37" s="59">
        <v>27692471</v>
      </c>
      <c r="I37" s="59">
        <v>27692471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27692471</v>
      </c>
      <c r="W37" s="59">
        <v>6199077</v>
      </c>
      <c r="X37" s="59">
        <v>21493394</v>
      </c>
      <c r="Y37" s="60">
        <v>346.72</v>
      </c>
      <c r="Z37" s="61">
        <v>24796306</v>
      </c>
    </row>
    <row r="38" spans="1:26" ht="13.5">
      <c r="A38" s="57" t="s">
        <v>55</v>
      </c>
      <c r="B38" s="18">
        <v>140986058</v>
      </c>
      <c r="C38" s="18">
        <v>0</v>
      </c>
      <c r="D38" s="58">
        <v>130150000</v>
      </c>
      <c r="E38" s="59">
        <v>145417999</v>
      </c>
      <c r="F38" s="59">
        <v>135619361</v>
      </c>
      <c r="G38" s="59">
        <v>145417999</v>
      </c>
      <c r="H38" s="59">
        <v>141070661</v>
      </c>
      <c r="I38" s="59">
        <v>141070661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141070661</v>
      </c>
      <c r="W38" s="59">
        <v>36354500</v>
      </c>
      <c r="X38" s="59">
        <v>104716161</v>
      </c>
      <c r="Y38" s="60">
        <v>288.04</v>
      </c>
      <c r="Z38" s="61">
        <v>145417999</v>
      </c>
    </row>
    <row r="39" spans="1:26" ht="13.5">
      <c r="A39" s="57" t="s">
        <v>56</v>
      </c>
      <c r="B39" s="18">
        <v>470198498</v>
      </c>
      <c r="C39" s="18">
        <v>0</v>
      </c>
      <c r="D39" s="58">
        <v>461105491</v>
      </c>
      <c r="E39" s="59">
        <v>527657856</v>
      </c>
      <c r="F39" s="59">
        <v>485847619</v>
      </c>
      <c r="G39" s="59">
        <v>548657856</v>
      </c>
      <c r="H39" s="59">
        <v>520483210</v>
      </c>
      <c r="I39" s="59">
        <v>520483210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520483210</v>
      </c>
      <c r="W39" s="59">
        <v>131914464</v>
      </c>
      <c r="X39" s="59">
        <v>388568746</v>
      </c>
      <c r="Y39" s="60">
        <v>294.56</v>
      </c>
      <c r="Z39" s="61">
        <v>527657856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48357368</v>
      </c>
      <c r="C42" s="18">
        <v>0</v>
      </c>
      <c r="D42" s="58">
        <v>3311836</v>
      </c>
      <c r="E42" s="59">
        <v>-18442532</v>
      </c>
      <c r="F42" s="59">
        <v>76058277</v>
      </c>
      <c r="G42" s="59">
        <v>-4334783</v>
      </c>
      <c r="H42" s="59">
        <v>-13342920</v>
      </c>
      <c r="I42" s="59">
        <v>58380574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58380574</v>
      </c>
      <c r="W42" s="59">
        <v>41629307</v>
      </c>
      <c r="X42" s="59">
        <v>16751267</v>
      </c>
      <c r="Y42" s="60">
        <v>40.24</v>
      </c>
      <c r="Z42" s="61">
        <v>-18442532</v>
      </c>
    </row>
    <row r="43" spans="1:26" ht="13.5">
      <c r="A43" s="57" t="s">
        <v>59</v>
      </c>
      <c r="B43" s="18">
        <v>-14923028</v>
      </c>
      <c r="C43" s="18">
        <v>0</v>
      </c>
      <c r="D43" s="58">
        <v>-6546890</v>
      </c>
      <c r="E43" s="59">
        <v>-8956767</v>
      </c>
      <c r="F43" s="59">
        <v>-5825</v>
      </c>
      <c r="G43" s="59">
        <v>-457596</v>
      </c>
      <c r="H43" s="59">
        <v>-727465</v>
      </c>
      <c r="I43" s="59">
        <v>-1190886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-1190886</v>
      </c>
      <c r="W43" s="59">
        <v>-3329500</v>
      </c>
      <c r="X43" s="59">
        <v>2138614</v>
      </c>
      <c r="Y43" s="60">
        <v>-64.23</v>
      </c>
      <c r="Z43" s="61">
        <v>-8956767</v>
      </c>
    </row>
    <row r="44" spans="1:26" ht="13.5">
      <c r="A44" s="57" t="s">
        <v>60</v>
      </c>
      <c r="B44" s="18">
        <v>-136819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428987329</v>
      </c>
      <c r="C45" s="21">
        <v>0</v>
      </c>
      <c r="D45" s="98">
        <v>392454756</v>
      </c>
      <c r="E45" s="99">
        <v>401588031</v>
      </c>
      <c r="F45" s="99">
        <v>505039781</v>
      </c>
      <c r="G45" s="99">
        <v>500247402</v>
      </c>
      <c r="H45" s="99">
        <v>486177017</v>
      </c>
      <c r="I45" s="99">
        <v>486177017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486177017</v>
      </c>
      <c r="W45" s="99">
        <v>467287137</v>
      </c>
      <c r="X45" s="99">
        <v>18889880</v>
      </c>
      <c r="Y45" s="100">
        <v>4.04</v>
      </c>
      <c r="Z45" s="101">
        <v>401588031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70705</v>
      </c>
      <c r="C49" s="51">
        <v>0</v>
      </c>
      <c r="D49" s="128">
        <v>4537</v>
      </c>
      <c r="E49" s="53">
        <v>2070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21009</v>
      </c>
      <c r="Z49" s="129">
        <v>98321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501.0486725663717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501.0486725663717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501.0486725663717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501.0486725663717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501.0486725663717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501.0486725663717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309092</v>
      </c>
      <c r="C67" s="23"/>
      <c r="D67" s="24">
        <v>164800</v>
      </c>
      <c r="E67" s="25">
        <v>164800</v>
      </c>
      <c r="F67" s="25"/>
      <c r="G67" s="25">
        <v>7037</v>
      </c>
      <c r="H67" s="25">
        <v>15563</v>
      </c>
      <c r="I67" s="25">
        <v>22600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22600</v>
      </c>
      <c r="W67" s="25">
        <v>41200</v>
      </c>
      <c r="X67" s="25"/>
      <c r="Y67" s="24"/>
      <c r="Z67" s="26">
        <v>164800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309092</v>
      </c>
      <c r="C69" s="18"/>
      <c r="D69" s="19">
        <v>164800</v>
      </c>
      <c r="E69" s="20">
        <v>164800</v>
      </c>
      <c r="F69" s="20"/>
      <c r="G69" s="20">
        <v>7037</v>
      </c>
      <c r="H69" s="20">
        <v>15563</v>
      </c>
      <c r="I69" s="20">
        <v>22600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22600</v>
      </c>
      <c r="W69" s="20">
        <v>41200</v>
      </c>
      <c r="X69" s="20"/>
      <c r="Y69" s="19"/>
      <c r="Z69" s="22">
        <v>164800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309092</v>
      </c>
      <c r="C74" s="18"/>
      <c r="D74" s="19">
        <v>164800</v>
      </c>
      <c r="E74" s="20">
        <v>164800</v>
      </c>
      <c r="F74" s="20"/>
      <c r="G74" s="20">
        <v>7037</v>
      </c>
      <c r="H74" s="20">
        <v>15563</v>
      </c>
      <c r="I74" s="20">
        <v>22600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22600</v>
      </c>
      <c r="W74" s="20">
        <v>41200</v>
      </c>
      <c r="X74" s="20"/>
      <c r="Y74" s="19"/>
      <c r="Z74" s="22">
        <v>164800</v>
      </c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309092</v>
      </c>
      <c r="C76" s="31"/>
      <c r="D76" s="32">
        <v>164800</v>
      </c>
      <c r="E76" s="33">
        <v>164800</v>
      </c>
      <c r="F76" s="33">
        <v>113237</v>
      </c>
      <c r="G76" s="33"/>
      <c r="H76" s="33"/>
      <c r="I76" s="33">
        <v>113237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113237</v>
      </c>
      <c r="W76" s="33"/>
      <c r="X76" s="33"/>
      <c r="Y76" s="32"/>
      <c r="Z76" s="34">
        <v>164800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309092</v>
      </c>
      <c r="C78" s="18"/>
      <c r="D78" s="19">
        <v>164800</v>
      </c>
      <c r="E78" s="20">
        <v>164800</v>
      </c>
      <c r="F78" s="20">
        <v>113237</v>
      </c>
      <c r="G78" s="20"/>
      <c r="H78" s="20"/>
      <c r="I78" s="20">
        <v>113237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113237</v>
      </c>
      <c r="W78" s="20"/>
      <c r="X78" s="20"/>
      <c r="Y78" s="19"/>
      <c r="Z78" s="22">
        <v>164800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309092</v>
      </c>
      <c r="C83" s="18"/>
      <c r="D83" s="19">
        <v>164800</v>
      </c>
      <c r="E83" s="20">
        <v>164800</v>
      </c>
      <c r="F83" s="20">
        <v>113237</v>
      </c>
      <c r="G83" s="20"/>
      <c r="H83" s="20"/>
      <c r="I83" s="20">
        <v>113237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113237</v>
      </c>
      <c r="W83" s="20"/>
      <c r="X83" s="20"/>
      <c r="Y83" s="19"/>
      <c r="Z83" s="22">
        <v>164800</v>
      </c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44390060</v>
      </c>
      <c r="C5" s="18">
        <v>0</v>
      </c>
      <c r="D5" s="58">
        <v>55892333</v>
      </c>
      <c r="E5" s="59">
        <v>57221833</v>
      </c>
      <c r="F5" s="59">
        <v>26562957</v>
      </c>
      <c r="G5" s="59">
        <v>2039994</v>
      </c>
      <c r="H5" s="59">
        <v>2639126</v>
      </c>
      <c r="I5" s="59">
        <v>31242077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31242077</v>
      </c>
      <c r="W5" s="59">
        <v>14305458</v>
      </c>
      <c r="X5" s="59">
        <v>16936619</v>
      </c>
      <c r="Y5" s="60">
        <v>118.39</v>
      </c>
      <c r="Z5" s="61">
        <v>57221833</v>
      </c>
    </row>
    <row r="6" spans="1:26" ht="13.5">
      <c r="A6" s="57" t="s">
        <v>32</v>
      </c>
      <c r="B6" s="18">
        <v>131993855</v>
      </c>
      <c r="C6" s="18">
        <v>0</v>
      </c>
      <c r="D6" s="58">
        <v>145559034</v>
      </c>
      <c r="E6" s="59">
        <v>145559034</v>
      </c>
      <c r="F6" s="59">
        <v>14479398</v>
      </c>
      <c r="G6" s="59">
        <v>13453486</v>
      </c>
      <c r="H6" s="59">
        <v>11380170</v>
      </c>
      <c r="I6" s="59">
        <v>39313054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39313054</v>
      </c>
      <c r="W6" s="59">
        <v>36389759</v>
      </c>
      <c r="X6" s="59">
        <v>2923295</v>
      </c>
      <c r="Y6" s="60">
        <v>8.03</v>
      </c>
      <c r="Z6" s="61">
        <v>145559034</v>
      </c>
    </row>
    <row r="7" spans="1:26" ht="13.5">
      <c r="A7" s="57" t="s">
        <v>33</v>
      </c>
      <c r="B7" s="18">
        <v>2407250</v>
      </c>
      <c r="C7" s="18">
        <v>0</v>
      </c>
      <c r="D7" s="58">
        <v>2200000</v>
      </c>
      <c r="E7" s="59">
        <v>2200000</v>
      </c>
      <c r="F7" s="59">
        <v>106955</v>
      </c>
      <c r="G7" s="59">
        <v>155315</v>
      </c>
      <c r="H7" s="59">
        <v>166173</v>
      </c>
      <c r="I7" s="59">
        <v>428443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428443</v>
      </c>
      <c r="W7" s="59">
        <v>550000</v>
      </c>
      <c r="X7" s="59">
        <v>-121557</v>
      </c>
      <c r="Y7" s="60">
        <v>-22.1</v>
      </c>
      <c r="Z7" s="61">
        <v>2200000</v>
      </c>
    </row>
    <row r="8" spans="1:26" ht="13.5">
      <c r="A8" s="57" t="s">
        <v>34</v>
      </c>
      <c r="B8" s="18">
        <v>74010197</v>
      </c>
      <c r="C8" s="18">
        <v>0</v>
      </c>
      <c r="D8" s="58">
        <v>86840000</v>
      </c>
      <c r="E8" s="59">
        <v>86840000</v>
      </c>
      <c r="F8" s="59">
        <v>25586000</v>
      </c>
      <c r="G8" s="59">
        <v>1178445</v>
      </c>
      <c r="H8" s="59">
        <v>-829017</v>
      </c>
      <c r="I8" s="59">
        <v>25935428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25935428</v>
      </c>
      <c r="W8" s="59">
        <v>21710000</v>
      </c>
      <c r="X8" s="59">
        <v>4225428</v>
      </c>
      <c r="Y8" s="60">
        <v>19.46</v>
      </c>
      <c r="Z8" s="61">
        <v>86840000</v>
      </c>
    </row>
    <row r="9" spans="1:26" ht="13.5">
      <c r="A9" s="57" t="s">
        <v>35</v>
      </c>
      <c r="B9" s="18">
        <v>53017775</v>
      </c>
      <c r="C9" s="18">
        <v>0</v>
      </c>
      <c r="D9" s="58">
        <v>31497940</v>
      </c>
      <c r="E9" s="59">
        <v>30168440</v>
      </c>
      <c r="F9" s="59">
        <v>2722633</v>
      </c>
      <c r="G9" s="59">
        <v>3128482</v>
      </c>
      <c r="H9" s="59">
        <v>2977142</v>
      </c>
      <c r="I9" s="59">
        <v>8828257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8828257</v>
      </c>
      <c r="W9" s="59">
        <v>7542110</v>
      </c>
      <c r="X9" s="59">
        <v>1286147</v>
      </c>
      <c r="Y9" s="60">
        <v>17.05</v>
      </c>
      <c r="Z9" s="61">
        <v>30168440</v>
      </c>
    </row>
    <row r="10" spans="1:26" ht="25.5">
      <c r="A10" s="62" t="s">
        <v>105</v>
      </c>
      <c r="B10" s="63">
        <f>SUM(B5:B9)</f>
        <v>305819137</v>
      </c>
      <c r="C10" s="63">
        <f>SUM(C5:C9)</f>
        <v>0</v>
      </c>
      <c r="D10" s="64">
        <f aca="true" t="shared" si="0" ref="D10:Z10">SUM(D5:D9)</f>
        <v>321989307</v>
      </c>
      <c r="E10" s="65">
        <f t="shared" si="0"/>
        <v>321989307</v>
      </c>
      <c r="F10" s="65">
        <f t="shared" si="0"/>
        <v>69457943</v>
      </c>
      <c r="G10" s="65">
        <f t="shared" si="0"/>
        <v>19955722</v>
      </c>
      <c r="H10" s="65">
        <f t="shared" si="0"/>
        <v>16333594</v>
      </c>
      <c r="I10" s="65">
        <f t="shared" si="0"/>
        <v>105747259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105747259</v>
      </c>
      <c r="W10" s="65">
        <f t="shared" si="0"/>
        <v>80497327</v>
      </c>
      <c r="X10" s="65">
        <f t="shared" si="0"/>
        <v>25249932</v>
      </c>
      <c r="Y10" s="66">
        <f>+IF(W10&lt;&gt;0,(X10/W10)*100,0)</f>
        <v>31.367416709377196</v>
      </c>
      <c r="Z10" s="67">
        <f t="shared" si="0"/>
        <v>321989307</v>
      </c>
    </row>
    <row r="11" spans="1:26" ht="13.5">
      <c r="A11" s="57" t="s">
        <v>36</v>
      </c>
      <c r="B11" s="18">
        <v>109364383</v>
      </c>
      <c r="C11" s="18">
        <v>0</v>
      </c>
      <c r="D11" s="58">
        <v>126083432</v>
      </c>
      <c r="E11" s="59">
        <v>126083432</v>
      </c>
      <c r="F11" s="59">
        <v>9387963</v>
      </c>
      <c r="G11" s="59">
        <v>9510425</v>
      </c>
      <c r="H11" s="59">
        <v>9523165</v>
      </c>
      <c r="I11" s="59">
        <v>28421553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28421553</v>
      </c>
      <c r="W11" s="59">
        <v>31520858</v>
      </c>
      <c r="X11" s="59">
        <v>-3099305</v>
      </c>
      <c r="Y11" s="60">
        <v>-9.83</v>
      </c>
      <c r="Z11" s="61">
        <v>126083432</v>
      </c>
    </row>
    <row r="12" spans="1:26" ht="13.5">
      <c r="A12" s="57" t="s">
        <v>37</v>
      </c>
      <c r="B12" s="18">
        <v>7410014</v>
      </c>
      <c r="C12" s="18">
        <v>0</v>
      </c>
      <c r="D12" s="58">
        <v>8501744</v>
      </c>
      <c r="E12" s="59">
        <v>8501744</v>
      </c>
      <c r="F12" s="59">
        <v>731598</v>
      </c>
      <c r="G12" s="59">
        <v>504836</v>
      </c>
      <c r="H12" s="59">
        <v>618217</v>
      </c>
      <c r="I12" s="59">
        <v>1854651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1854651</v>
      </c>
      <c r="W12" s="59">
        <v>2125436</v>
      </c>
      <c r="X12" s="59">
        <v>-270785</v>
      </c>
      <c r="Y12" s="60">
        <v>-12.74</v>
      </c>
      <c r="Z12" s="61">
        <v>8501744</v>
      </c>
    </row>
    <row r="13" spans="1:26" ht="13.5">
      <c r="A13" s="57" t="s">
        <v>106</v>
      </c>
      <c r="B13" s="18">
        <v>98311206</v>
      </c>
      <c r="C13" s="18">
        <v>0</v>
      </c>
      <c r="D13" s="58">
        <v>19940571</v>
      </c>
      <c r="E13" s="59">
        <v>19940571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4985143</v>
      </c>
      <c r="X13" s="59">
        <v>-4985143</v>
      </c>
      <c r="Y13" s="60">
        <v>-100</v>
      </c>
      <c r="Z13" s="61">
        <v>19940571</v>
      </c>
    </row>
    <row r="14" spans="1:26" ht="13.5">
      <c r="A14" s="57" t="s">
        <v>38</v>
      </c>
      <c r="B14" s="18">
        <v>12779822</v>
      </c>
      <c r="C14" s="18">
        <v>0</v>
      </c>
      <c r="D14" s="58">
        <v>13730846</v>
      </c>
      <c r="E14" s="59">
        <v>13730846</v>
      </c>
      <c r="F14" s="59">
        <v>190167</v>
      </c>
      <c r="G14" s="59">
        <v>0</v>
      </c>
      <c r="H14" s="59">
        <v>2447512</v>
      </c>
      <c r="I14" s="59">
        <v>2637679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2637679</v>
      </c>
      <c r="W14" s="59">
        <v>3432712</v>
      </c>
      <c r="X14" s="59">
        <v>-795033</v>
      </c>
      <c r="Y14" s="60">
        <v>-23.16</v>
      </c>
      <c r="Z14" s="61">
        <v>13730846</v>
      </c>
    </row>
    <row r="15" spans="1:26" ht="13.5">
      <c r="A15" s="57" t="s">
        <v>39</v>
      </c>
      <c r="B15" s="18">
        <v>45334371</v>
      </c>
      <c r="C15" s="18">
        <v>0</v>
      </c>
      <c r="D15" s="58">
        <v>49824000</v>
      </c>
      <c r="E15" s="59">
        <v>49824000</v>
      </c>
      <c r="F15" s="59">
        <v>550484</v>
      </c>
      <c r="G15" s="59">
        <v>6365134</v>
      </c>
      <c r="H15" s="59">
        <v>5276082</v>
      </c>
      <c r="I15" s="59">
        <v>12191700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12191700</v>
      </c>
      <c r="W15" s="59">
        <v>12456000</v>
      </c>
      <c r="X15" s="59">
        <v>-264300</v>
      </c>
      <c r="Y15" s="60">
        <v>-2.12</v>
      </c>
      <c r="Z15" s="61">
        <v>49824000</v>
      </c>
    </row>
    <row r="16" spans="1:26" ht="13.5">
      <c r="A16" s="68" t="s">
        <v>40</v>
      </c>
      <c r="B16" s="18">
        <v>782625</v>
      </c>
      <c r="C16" s="18">
        <v>0</v>
      </c>
      <c r="D16" s="58">
        <v>850000</v>
      </c>
      <c r="E16" s="59">
        <v>850000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212500</v>
      </c>
      <c r="X16" s="59">
        <v>-212500</v>
      </c>
      <c r="Y16" s="60">
        <v>-100</v>
      </c>
      <c r="Z16" s="61">
        <v>850000</v>
      </c>
    </row>
    <row r="17" spans="1:26" ht="13.5">
      <c r="A17" s="57" t="s">
        <v>41</v>
      </c>
      <c r="B17" s="18">
        <v>93240943</v>
      </c>
      <c r="C17" s="18">
        <v>0</v>
      </c>
      <c r="D17" s="58">
        <v>109661610</v>
      </c>
      <c r="E17" s="59">
        <v>109661610</v>
      </c>
      <c r="F17" s="59">
        <v>3162006</v>
      </c>
      <c r="G17" s="59">
        <v>6221418</v>
      </c>
      <c r="H17" s="59">
        <v>6454558</v>
      </c>
      <c r="I17" s="59">
        <v>15837982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15837982</v>
      </c>
      <c r="W17" s="59">
        <v>27415403</v>
      </c>
      <c r="X17" s="59">
        <v>-11577421</v>
      </c>
      <c r="Y17" s="60">
        <v>-42.23</v>
      </c>
      <c r="Z17" s="61">
        <v>109661610</v>
      </c>
    </row>
    <row r="18" spans="1:26" ht="13.5">
      <c r="A18" s="69" t="s">
        <v>42</v>
      </c>
      <c r="B18" s="70">
        <f>SUM(B11:B17)</f>
        <v>367223364</v>
      </c>
      <c r="C18" s="70">
        <f>SUM(C11:C17)</f>
        <v>0</v>
      </c>
      <c r="D18" s="71">
        <f aca="true" t="shared" si="1" ref="D18:Z18">SUM(D11:D17)</f>
        <v>328592203</v>
      </c>
      <c r="E18" s="72">
        <f t="shared" si="1"/>
        <v>328592203</v>
      </c>
      <c r="F18" s="72">
        <f t="shared" si="1"/>
        <v>14022218</v>
      </c>
      <c r="G18" s="72">
        <f t="shared" si="1"/>
        <v>22601813</v>
      </c>
      <c r="H18" s="72">
        <f t="shared" si="1"/>
        <v>24319534</v>
      </c>
      <c r="I18" s="72">
        <f t="shared" si="1"/>
        <v>60943565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60943565</v>
      </c>
      <c r="W18" s="72">
        <f t="shared" si="1"/>
        <v>82148052</v>
      </c>
      <c r="X18" s="72">
        <f t="shared" si="1"/>
        <v>-21204487</v>
      </c>
      <c r="Y18" s="66">
        <f>+IF(W18&lt;&gt;0,(X18/W18)*100,0)</f>
        <v>-25.812525657942565</v>
      </c>
      <c r="Z18" s="73">
        <f t="shared" si="1"/>
        <v>328592203</v>
      </c>
    </row>
    <row r="19" spans="1:26" ht="13.5">
      <c r="A19" s="69" t="s">
        <v>43</v>
      </c>
      <c r="B19" s="74">
        <f>+B10-B18</f>
        <v>-61404227</v>
      </c>
      <c r="C19" s="74">
        <f>+C10-C18</f>
        <v>0</v>
      </c>
      <c r="D19" s="75">
        <f aca="true" t="shared" si="2" ref="D19:Z19">+D10-D18</f>
        <v>-6602896</v>
      </c>
      <c r="E19" s="76">
        <f t="shared" si="2"/>
        <v>-6602896</v>
      </c>
      <c r="F19" s="76">
        <f t="shared" si="2"/>
        <v>55435725</v>
      </c>
      <c r="G19" s="76">
        <f t="shared" si="2"/>
        <v>-2646091</v>
      </c>
      <c r="H19" s="76">
        <f t="shared" si="2"/>
        <v>-7985940</v>
      </c>
      <c r="I19" s="76">
        <f t="shared" si="2"/>
        <v>44803694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44803694</v>
      </c>
      <c r="W19" s="76">
        <f>IF(E10=E18,0,W10-W18)</f>
        <v>-1650725</v>
      </c>
      <c r="X19" s="76">
        <f t="shared" si="2"/>
        <v>46454419</v>
      </c>
      <c r="Y19" s="77">
        <f>+IF(W19&lt;&gt;0,(X19/W19)*100,0)</f>
        <v>-2814.18279846734</v>
      </c>
      <c r="Z19" s="78">
        <f t="shared" si="2"/>
        <v>-6602896</v>
      </c>
    </row>
    <row r="20" spans="1:26" ht="13.5">
      <c r="A20" s="57" t="s">
        <v>44</v>
      </c>
      <c r="B20" s="18">
        <v>73115626</v>
      </c>
      <c r="C20" s="18">
        <v>0</v>
      </c>
      <c r="D20" s="58">
        <v>62851000</v>
      </c>
      <c r="E20" s="59">
        <v>62851000</v>
      </c>
      <c r="F20" s="59">
        <v>0</v>
      </c>
      <c r="G20" s="59">
        <v>4772931</v>
      </c>
      <c r="H20" s="59">
        <v>2246067</v>
      </c>
      <c r="I20" s="59">
        <v>7018998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7018998</v>
      </c>
      <c r="W20" s="59">
        <v>15712750</v>
      </c>
      <c r="X20" s="59">
        <v>-8693752</v>
      </c>
      <c r="Y20" s="60">
        <v>-55.33</v>
      </c>
      <c r="Z20" s="61">
        <v>62851000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11711399</v>
      </c>
      <c r="C22" s="85">
        <f>SUM(C19:C21)</f>
        <v>0</v>
      </c>
      <c r="D22" s="86">
        <f aca="true" t="shared" si="3" ref="D22:Z22">SUM(D19:D21)</f>
        <v>56248104</v>
      </c>
      <c r="E22" s="87">
        <f t="shared" si="3"/>
        <v>56248104</v>
      </c>
      <c r="F22" s="87">
        <f t="shared" si="3"/>
        <v>55435725</v>
      </c>
      <c r="G22" s="87">
        <f t="shared" si="3"/>
        <v>2126840</v>
      </c>
      <c r="H22" s="87">
        <f t="shared" si="3"/>
        <v>-5739873</v>
      </c>
      <c r="I22" s="87">
        <f t="shared" si="3"/>
        <v>51822692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51822692</v>
      </c>
      <c r="W22" s="87">
        <f t="shared" si="3"/>
        <v>14062025</v>
      </c>
      <c r="X22" s="87">
        <f t="shared" si="3"/>
        <v>37760667</v>
      </c>
      <c r="Y22" s="88">
        <f>+IF(W22&lt;&gt;0,(X22/W22)*100,0)</f>
        <v>268.5293689920193</v>
      </c>
      <c r="Z22" s="89">
        <f t="shared" si="3"/>
        <v>56248104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11711399</v>
      </c>
      <c r="C24" s="74">
        <f>SUM(C22:C23)</f>
        <v>0</v>
      </c>
      <c r="D24" s="75">
        <f aca="true" t="shared" si="4" ref="D24:Z24">SUM(D22:D23)</f>
        <v>56248104</v>
      </c>
      <c r="E24" s="76">
        <f t="shared" si="4"/>
        <v>56248104</v>
      </c>
      <c r="F24" s="76">
        <f t="shared" si="4"/>
        <v>55435725</v>
      </c>
      <c r="G24" s="76">
        <f t="shared" si="4"/>
        <v>2126840</v>
      </c>
      <c r="H24" s="76">
        <f t="shared" si="4"/>
        <v>-5739873</v>
      </c>
      <c r="I24" s="76">
        <f t="shared" si="4"/>
        <v>51822692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51822692</v>
      </c>
      <c r="W24" s="76">
        <f t="shared" si="4"/>
        <v>14062025</v>
      </c>
      <c r="X24" s="76">
        <f t="shared" si="4"/>
        <v>37760667</v>
      </c>
      <c r="Y24" s="77">
        <f>+IF(W24&lt;&gt;0,(X24/W24)*100,0)</f>
        <v>268.5293689920193</v>
      </c>
      <c r="Z24" s="78">
        <f t="shared" si="4"/>
        <v>56248104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88300066</v>
      </c>
      <c r="C27" s="21">
        <v>0</v>
      </c>
      <c r="D27" s="98">
        <v>73594333</v>
      </c>
      <c r="E27" s="99">
        <v>83306960</v>
      </c>
      <c r="F27" s="99">
        <v>1433799</v>
      </c>
      <c r="G27" s="99">
        <v>3716370</v>
      </c>
      <c r="H27" s="99">
        <v>2309919</v>
      </c>
      <c r="I27" s="99">
        <v>7460088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7460088</v>
      </c>
      <c r="W27" s="99">
        <v>20826740</v>
      </c>
      <c r="X27" s="99">
        <v>-13366652</v>
      </c>
      <c r="Y27" s="100">
        <v>-64.18</v>
      </c>
      <c r="Z27" s="101">
        <v>83306960</v>
      </c>
    </row>
    <row r="28" spans="1:26" ht="13.5">
      <c r="A28" s="102" t="s">
        <v>44</v>
      </c>
      <c r="B28" s="18">
        <v>68531980</v>
      </c>
      <c r="C28" s="18">
        <v>0</v>
      </c>
      <c r="D28" s="58">
        <v>58426561</v>
      </c>
      <c r="E28" s="59">
        <v>61174705</v>
      </c>
      <c r="F28" s="59">
        <v>1433799</v>
      </c>
      <c r="G28" s="59">
        <v>3435343</v>
      </c>
      <c r="H28" s="59">
        <v>2238659</v>
      </c>
      <c r="I28" s="59">
        <v>7107801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7107801</v>
      </c>
      <c r="W28" s="59">
        <v>15293676</v>
      </c>
      <c r="X28" s="59">
        <v>-8185875</v>
      </c>
      <c r="Y28" s="60">
        <v>-53.52</v>
      </c>
      <c r="Z28" s="61">
        <v>61174705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5454886</v>
      </c>
      <c r="C30" s="18">
        <v>0</v>
      </c>
      <c r="D30" s="58">
        <v>7075270</v>
      </c>
      <c r="E30" s="59">
        <v>15022209</v>
      </c>
      <c r="F30" s="59">
        <v>0</v>
      </c>
      <c r="G30" s="59">
        <v>203954</v>
      </c>
      <c r="H30" s="59">
        <v>34036</v>
      </c>
      <c r="I30" s="59">
        <v>237990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237990</v>
      </c>
      <c r="W30" s="59">
        <v>3755552</v>
      </c>
      <c r="X30" s="59">
        <v>-3517562</v>
      </c>
      <c r="Y30" s="60">
        <v>-93.66</v>
      </c>
      <c r="Z30" s="61">
        <v>15022209</v>
      </c>
    </row>
    <row r="31" spans="1:26" ht="13.5">
      <c r="A31" s="57" t="s">
        <v>49</v>
      </c>
      <c r="B31" s="18">
        <v>14313200</v>
      </c>
      <c r="C31" s="18">
        <v>0</v>
      </c>
      <c r="D31" s="58">
        <v>8092502</v>
      </c>
      <c r="E31" s="59">
        <v>7110046</v>
      </c>
      <c r="F31" s="59">
        <v>0</v>
      </c>
      <c r="G31" s="59">
        <v>77073</v>
      </c>
      <c r="H31" s="59">
        <v>37224</v>
      </c>
      <c r="I31" s="59">
        <v>114297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114297</v>
      </c>
      <c r="W31" s="59">
        <v>1777512</v>
      </c>
      <c r="X31" s="59">
        <v>-1663215</v>
      </c>
      <c r="Y31" s="60">
        <v>-93.57</v>
      </c>
      <c r="Z31" s="61">
        <v>7110046</v>
      </c>
    </row>
    <row r="32" spans="1:26" ht="13.5">
      <c r="A32" s="69" t="s">
        <v>50</v>
      </c>
      <c r="B32" s="21">
        <f>SUM(B28:B31)</f>
        <v>88300066</v>
      </c>
      <c r="C32" s="21">
        <f>SUM(C28:C31)</f>
        <v>0</v>
      </c>
      <c r="D32" s="98">
        <f aca="true" t="shared" si="5" ref="D32:Z32">SUM(D28:D31)</f>
        <v>73594333</v>
      </c>
      <c r="E32" s="99">
        <f t="shared" si="5"/>
        <v>83306960</v>
      </c>
      <c r="F32" s="99">
        <f t="shared" si="5"/>
        <v>1433799</v>
      </c>
      <c r="G32" s="99">
        <f t="shared" si="5"/>
        <v>3716370</v>
      </c>
      <c r="H32" s="99">
        <f t="shared" si="5"/>
        <v>2309919</v>
      </c>
      <c r="I32" s="99">
        <f t="shared" si="5"/>
        <v>7460088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7460088</v>
      </c>
      <c r="W32" s="99">
        <f t="shared" si="5"/>
        <v>20826740</v>
      </c>
      <c r="X32" s="99">
        <f t="shared" si="5"/>
        <v>-13366652</v>
      </c>
      <c r="Y32" s="100">
        <f>+IF(W32&lt;&gt;0,(X32/W32)*100,0)</f>
        <v>-64.18024136278649</v>
      </c>
      <c r="Z32" s="101">
        <f t="shared" si="5"/>
        <v>83306960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61021273</v>
      </c>
      <c r="C35" s="18">
        <v>0</v>
      </c>
      <c r="D35" s="58">
        <v>41648661</v>
      </c>
      <c r="E35" s="59">
        <v>41648661</v>
      </c>
      <c r="F35" s="59">
        <v>97184782</v>
      </c>
      <c r="G35" s="59">
        <v>88582444</v>
      </c>
      <c r="H35" s="59">
        <v>81113900</v>
      </c>
      <c r="I35" s="59">
        <v>81113900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81113900</v>
      </c>
      <c r="W35" s="59">
        <v>10412165</v>
      </c>
      <c r="X35" s="59">
        <v>70701735</v>
      </c>
      <c r="Y35" s="60">
        <v>679.03</v>
      </c>
      <c r="Z35" s="61">
        <v>41648661</v>
      </c>
    </row>
    <row r="36" spans="1:26" ht="13.5">
      <c r="A36" s="57" t="s">
        <v>53</v>
      </c>
      <c r="B36" s="18">
        <v>687776490</v>
      </c>
      <c r="C36" s="18">
        <v>0</v>
      </c>
      <c r="D36" s="58">
        <v>883586096</v>
      </c>
      <c r="E36" s="59">
        <v>883586096</v>
      </c>
      <c r="F36" s="59">
        <v>742993220</v>
      </c>
      <c r="G36" s="59">
        <v>692930751</v>
      </c>
      <c r="H36" s="59">
        <v>695240038</v>
      </c>
      <c r="I36" s="59">
        <v>695240038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695240038</v>
      </c>
      <c r="W36" s="59">
        <v>220896524</v>
      </c>
      <c r="X36" s="59">
        <v>474343514</v>
      </c>
      <c r="Y36" s="60">
        <v>214.74</v>
      </c>
      <c r="Z36" s="61">
        <v>883586096</v>
      </c>
    </row>
    <row r="37" spans="1:26" ht="13.5">
      <c r="A37" s="57" t="s">
        <v>54</v>
      </c>
      <c r="B37" s="18">
        <v>69815910</v>
      </c>
      <c r="C37" s="18">
        <v>0</v>
      </c>
      <c r="D37" s="58">
        <v>57143284</v>
      </c>
      <c r="E37" s="59">
        <v>57143284</v>
      </c>
      <c r="F37" s="59">
        <v>40743766</v>
      </c>
      <c r="G37" s="59">
        <v>38100814</v>
      </c>
      <c r="H37" s="59">
        <v>39597011</v>
      </c>
      <c r="I37" s="59">
        <v>39597011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39597011</v>
      </c>
      <c r="W37" s="59">
        <v>14285821</v>
      </c>
      <c r="X37" s="59">
        <v>25311190</v>
      </c>
      <c r="Y37" s="60">
        <v>177.18</v>
      </c>
      <c r="Z37" s="61">
        <v>57143284</v>
      </c>
    </row>
    <row r="38" spans="1:26" ht="13.5">
      <c r="A38" s="57" t="s">
        <v>55</v>
      </c>
      <c r="B38" s="18">
        <v>165533703</v>
      </c>
      <c r="C38" s="18">
        <v>0</v>
      </c>
      <c r="D38" s="58">
        <v>178651908</v>
      </c>
      <c r="E38" s="59">
        <v>178651908</v>
      </c>
      <c r="F38" s="59">
        <v>172336277</v>
      </c>
      <c r="G38" s="59">
        <v>172336277</v>
      </c>
      <c r="H38" s="59">
        <v>171414729</v>
      </c>
      <c r="I38" s="59">
        <v>171414729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171414729</v>
      </c>
      <c r="W38" s="59">
        <v>44662977</v>
      </c>
      <c r="X38" s="59">
        <v>126751752</v>
      </c>
      <c r="Y38" s="60">
        <v>283.8</v>
      </c>
      <c r="Z38" s="61">
        <v>178651908</v>
      </c>
    </row>
    <row r="39" spans="1:26" ht="13.5">
      <c r="A39" s="57" t="s">
        <v>56</v>
      </c>
      <c r="B39" s="18">
        <v>513448150</v>
      </c>
      <c r="C39" s="18">
        <v>0</v>
      </c>
      <c r="D39" s="58">
        <v>689439565</v>
      </c>
      <c r="E39" s="59">
        <v>689439565</v>
      </c>
      <c r="F39" s="59">
        <v>627097959</v>
      </c>
      <c r="G39" s="59">
        <v>571076104</v>
      </c>
      <c r="H39" s="59">
        <v>565342198</v>
      </c>
      <c r="I39" s="59">
        <v>565342198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565342198</v>
      </c>
      <c r="W39" s="59">
        <v>172359891</v>
      </c>
      <c r="X39" s="59">
        <v>392982307</v>
      </c>
      <c r="Y39" s="60">
        <v>228</v>
      </c>
      <c r="Z39" s="61">
        <v>689439565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93068275</v>
      </c>
      <c r="C42" s="18">
        <v>0</v>
      </c>
      <c r="D42" s="58">
        <v>77038673</v>
      </c>
      <c r="E42" s="59">
        <v>79786817</v>
      </c>
      <c r="F42" s="59">
        <v>15064185</v>
      </c>
      <c r="G42" s="59">
        <v>4781243</v>
      </c>
      <c r="H42" s="59">
        <v>1888923</v>
      </c>
      <c r="I42" s="59">
        <v>21734351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21734351</v>
      </c>
      <c r="W42" s="59">
        <v>67869515</v>
      </c>
      <c r="X42" s="59">
        <v>-46135164</v>
      </c>
      <c r="Y42" s="60">
        <v>-67.98</v>
      </c>
      <c r="Z42" s="61">
        <v>79786817</v>
      </c>
    </row>
    <row r="43" spans="1:26" ht="13.5">
      <c r="A43" s="57" t="s">
        <v>59</v>
      </c>
      <c r="B43" s="18">
        <v>-80500077</v>
      </c>
      <c r="C43" s="18">
        <v>0</v>
      </c>
      <c r="D43" s="58">
        <v>-73594335</v>
      </c>
      <c r="E43" s="59">
        <v>-83306962</v>
      </c>
      <c r="F43" s="59">
        <v>-1568394</v>
      </c>
      <c r="G43" s="59">
        <v>-3581775</v>
      </c>
      <c r="H43" s="59">
        <v>-2309919</v>
      </c>
      <c r="I43" s="59">
        <v>-7460088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-7460088</v>
      </c>
      <c r="W43" s="59">
        <v>-2076381</v>
      </c>
      <c r="X43" s="59">
        <v>-5383707</v>
      </c>
      <c r="Y43" s="60">
        <v>259.28</v>
      </c>
      <c r="Z43" s="61">
        <v>-83306962</v>
      </c>
    </row>
    <row r="44" spans="1:26" ht="13.5">
      <c r="A44" s="57" t="s">
        <v>60</v>
      </c>
      <c r="B44" s="18">
        <v>-6437009</v>
      </c>
      <c r="C44" s="18">
        <v>0</v>
      </c>
      <c r="D44" s="58">
        <v>-674254</v>
      </c>
      <c r="E44" s="59">
        <v>6290229</v>
      </c>
      <c r="F44" s="59">
        <v>0</v>
      </c>
      <c r="G44" s="59">
        <v>0</v>
      </c>
      <c r="H44" s="59">
        <v>-921548</v>
      </c>
      <c r="I44" s="59">
        <v>-921548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-921548</v>
      </c>
      <c r="W44" s="59">
        <v>-1937381</v>
      </c>
      <c r="X44" s="59">
        <v>1015833</v>
      </c>
      <c r="Y44" s="60">
        <v>-52.43</v>
      </c>
      <c r="Z44" s="61">
        <v>6290229</v>
      </c>
    </row>
    <row r="45" spans="1:26" ht="13.5">
      <c r="A45" s="69" t="s">
        <v>61</v>
      </c>
      <c r="B45" s="21">
        <v>27544916</v>
      </c>
      <c r="C45" s="21">
        <v>0</v>
      </c>
      <c r="D45" s="98">
        <v>11797818</v>
      </c>
      <c r="E45" s="99">
        <v>11797818</v>
      </c>
      <c r="F45" s="99">
        <v>41030357</v>
      </c>
      <c r="G45" s="99">
        <v>42229825</v>
      </c>
      <c r="H45" s="99">
        <v>40887281</v>
      </c>
      <c r="I45" s="99">
        <v>40887281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40887281</v>
      </c>
      <c r="W45" s="99">
        <v>72883487</v>
      </c>
      <c r="X45" s="99">
        <v>-31996206</v>
      </c>
      <c r="Y45" s="100">
        <v>-43.9</v>
      </c>
      <c r="Z45" s="101">
        <v>11797818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11088021</v>
      </c>
      <c r="C49" s="51">
        <v>0</v>
      </c>
      <c r="D49" s="128">
        <v>6985745</v>
      </c>
      <c r="E49" s="53">
        <v>12689140</v>
      </c>
      <c r="F49" s="53">
        <v>0</v>
      </c>
      <c r="G49" s="53">
        <v>0</v>
      </c>
      <c r="H49" s="53">
        <v>0</v>
      </c>
      <c r="I49" s="53">
        <v>3443546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2502013</v>
      </c>
      <c r="W49" s="53">
        <v>2400829</v>
      </c>
      <c r="X49" s="53">
        <v>85028967</v>
      </c>
      <c r="Y49" s="53">
        <v>22912637</v>
      </c>
      <c r="Z49" s="129">
        <v>147050898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148389</v>
      </c>
      <c r="C51" s="51">
        <v>0</v>
      </c>
      <c r="D51" s="128">
        <v>0</v>
      </c>
      <c r="E51" s="53">
        <v>21648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170037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101.73379365875309</v>
      </c>
      <c r="C58" s="5">
        <f>IF(C67=0,0,+(C76/C67)*100)</f>
        <v>0</v>
      </c>
      <c r="D58" s="6">
        <f aca="true" t="shared" si="6" ref="D58:Z58">IF(D67=0,0,+(D76/D67)*100)</f>
        <v>95.68036507637352</v>
      </c>
      <c r="E58" s="7">
        <f t="shared" si="6"/>
        <v>95.0651870513726</v>
      </c>
      <c r="F58" s="7">
        <f t="shared" si="6"/>
        <v>32.30785044244896</v>
      </c>
      <c r="G58" s="7">
        <f t="shared" si="6"/>
        <v>135.98118381244626</v>
      </c>
      <c r="H58" s="7">
        <f t="shared" si="6"/>
        <v>135.50976361134238</v>
      </c>
      <c r="I58" s="7">
        <f t="shared" si="6"/>
        <v>76.37805762006316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76.37805762006316</v>
      </c>
      <c r="W58" s="7">
        <f t="shared" si="6"/>
        <v>137.09329046824584</v>
      </c>
      <c r="X58" s="7">
        <f t="shared" si="6"/>
        <v>0</v>
      </c>
      <c r="Y58" s="7">
        <f t="shared" si="6"/>
        <v>0</v>
      </c>
      <c r="Z58" s="8">
        <f t="shared" si="6"/>
        <v>95.0651870513726</v>
      </c>
    </row>
    <row r="59" spans="1:26" ht="13.5">
      <c r="A59" s="36" t="s">
        <v>31</v>
      </c>
      <c r="B59" s="9">
        <f aca="true" t="shared" si="7" ref="B59:Z66">IF(B68=0,0,+(B77/B68)*100)</f>
        <v>107.24611771193821</v>
      </c>
      <c r="C59" s="9">
        <f t="shared" si="7"/>
        <v>0</v>
      </c>
      <c r="D59" s="2">
        <f t="shared" si="7"/>
        <v>106.00201641251941</v>
      </c>
      <c r="E59" s="10">
        <f t="shared" si="7"/>
        <v>103.53915086921455</v>
      </c>
      <c r="F59" s="10">
        <f t="shared" si="7"/>
        <v>10.385737551734168</v>
      </c>
      <c r="G59" s="10">
        <f t="shared" si="7"/>
        <v>492.25286937118443</v>
      </c>
      <c r="H59" s="10">
        <f t="shared" si="7"/>
        <v>333.2648005438164</v>
      </c>
      <c r="I59" s="10">
        <f t="shared" si="7"/>
        <v>69.12461677883964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69.12461677883964</v>
      </c>
      <c r="W59" s="10">
        <f t="shared" si="7"/>
        <v>209.87444093016805</v>
      </c>
      <c r="X59" s="10">
        <f t="shared" si="7"/>
        <v>0</v>
      </c>
      <c r="Y59" s="10">
        <f t="shared" si="7"/>
        <v>0</v>
      </c>
      <c r="Z59" s="11">
        <f t="shared" si="7"/>
        <v>103.53915086921455</v>
      </c>
    </row>
    <row r="60" spans="1:26" ht="13.5">
      <c r="A60" s="37" t="s">
        <v>32</v>
      </c>
      <c r="B60" s="12">
        <f t="shared" si="7"/>
        <v>99.98002861572608</v>
      </c>
      <c r="C60" s="12">
        <f t="shared" si="7"/>
        <v>0</v>
      </c>
      <c r="D60" s="3">
        <f t="shared" si="7"/>
        <v>91.59831192614263</v>
      </c>
      <c r="E60" s="13">
        <f t="shared" si="7"/>
        <v>91.59831192614263</v>
      </c>
      <c r="F60" s="13">
        <f t="shared" si="7"/>
        <v>69.23381068743328</v>
      </c>
      <c r="G60" s="13">
        <f t="shared" si="7"/>
        <v>83.90243985833857</v>
      </c>
      <c r="H60" s="13">
        <f t="shared" si="7"/>
        <v>91.97121835614055</v>
      </c>
      <c r="I60" s="13">
        <f t="shared" si="7"/>
        <v>80.83554892479225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80.83554892479225</v>
      </c>
      <c r="W60" s="13">
        <f t="shared" si="7"/>
        <v>109.39114490975332</v>
      </c>
      <c r="X60" s="13">
        <f t="shared" si="7"/>
        <v>0</v>
      </c>
      <c r="Y60" s="13">
        <f t="shared" si="7"/>
        <v>0</v>
      </c>
      <c r="Z60" s="14">
        <f t="shared" si="7"/>
        <v>91.59831192614263</v>
      </c>
    </row>
    <row r="61" spans="1:26" ht="13.5">
      <c r="A61" s="38" t="s">
        <v>113</v>
      </c>
      <c r="B61" s="12">
        <f t="shared" si="7"/>
        <v>97.03755224296125</v>
      </c>
      <c r="C61" s="12">
        <f t="shared" si="7"/>
        <v>0</v>
      </c>
      <c r="D61" s="3">
        <f t="shared" si="7"/>
        <v>89.7153575674186</v>
      </c>
      <c r="E61" s="13">
        <f t="shared" si="7"/>
        <v>90.95859821428519</v>
      </c>
      <c r="F61" s="13">
        <f t="shared" si="7"/>
        <v>52.384232237358006</v>
      </c>
      <c r="G61" s="13">
        <f t="shared" si="7"/>
        <v>61.03111563969037</v>
      </c>
      <c r="H61" s="13">
        <f t="shared" si="7"/>
        <v>69.3963801444407</v>
      </c>
      <c r="I61" s="13">
        <f t="shared" si="7"/>
        <v>60.18882866730112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60.18882866730112</v>
      </c>
      <c r="W61" s="13">
        <f t="shared" si="7"/>
        <v>101.37303497039947</v>
      </c>
      <c r="X61" s="13">
        <f t="shared" si="7"/>
        <v>0</v>
      </c>
      <c r="Y61" s="13">
        <f t="shared" si="7"/>
        <v>0</v>
      </c>
      <c r="Z61" s="14">
        <f t="shared" si="7"/>
        <v>90.95859821428519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90.41226080099581</v>
      </c>
      <c r="E62" s="13">
        <f t="shared" si="7"/>
        <v>90.41226080099581</v>
      </c>
      <c r="F62" s="13">
        <f t="shared" si="7"/>
        <v>78.20339112880173</v>
      </c>
      <c r="G62" s="13">
        <f t="shared" si="7"/>
        <v>89.1037587252386</v>
      </c>
      <c r="H62" s="13">
        <f t="shared" si="7"/>
        <v>99.09443759118078</v>
      </c>
      <c r="I62" s="13">
        <f t="shared" si="7"/>
        <v>87.34724847960275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87.34724847960275</v>
      </c>
      <c r="W62" s="13">
        <f t="shared" si="7"/>
        <v>137.24179014744703</v>
      </c>
      <c r="X62" s="13">
        <f t="shared" si="7"/>
        <v>0</v>
      </c>
      <c r="Y62" s="13">
        <f t="shared" si="7"/>
        <v>0</v>
      </c>
      <c r="Z62" s="14">
        <f t="shared" si="7"/>
        <v>90.41226080099581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94.86372888619503</v>
      </c>
      <c r="E63" s="13">
        <f t="shared" si="7"/>
        <v>89.7818636240204</v>
      </c>
      <c r="F63" s="13">
        <f t="shared" si="7"/>
        <v>107.14275369560148</v>
      </c>
      <c r="G63" s="13">
        <f t="shared" si="7"/>
        <v>70.06630853086196</v>
      </c>
      <c r="H63" s="13">
        <f t="shared" si="7"/>
        <v>94.17943782926173</v>
      </c>
      <c r="I63" s="13">
        <f t="shared" si="7"/>
        <v>87.04641175672062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87.04641175672062</v>
      </c>
      <c r="W63" s="13">
        <f t="shared" si="7"/>
        <v>72.41279281106273</v>
      </c>
      <c r="X63" s="13">
        <f t="shared" si="7"/>
        <v>0</v>
      </c>
      <c r="Y63" s="13">
        <f t="shared" si="7"/>
        <v>0</v>
      </c>
      <c r="Z63" s="14">
        <f t="shared" si="7"/>
        <v>89.7818636240204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88.54429766048435</v>
      </c>
      <c r="E64" s="13">
        <f t="shared" si="7"/>
        <v>88.54429766048435</v>
      </c>
      <c r="F64" s="13">
        <f t="shared" si="7"/>
        <v>91.79631851705413</v>
      </c>
      <c r="G64" s="13">
        <f t="shared" si="7"/>
        <v>93.48231598065925</v>
      </c>
      <c r="H64" s="13">
        <f t="shared" si="7"/>
        <v>89.8441208985223</v>
      </c>
      <c r="I64" s="13">
        <f t="shared" si="7"/>
        <v>91.71385929057656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91.71385929057656</v>
      </c>
      <c r="W64" s="13">
        <f t="shared" si="7"/>
        <v>93.3128036405097</v>
      </c>
      <c r="X64" s="13">
        <f t="shared" si="7"/>
        <v>0</v>
      </c>
      <c r="Y64" s="13">
        <f t="shared" si="7"/>
        <v>0</v>
      </c>
      <c r="Z64" s="14">
        <f t="shared" si="7"/>
        <v>88.54429766048435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-5.395299145299146</v>
      </c>
      <c r="E65" s="13">
        <f t="shared" si="7"/>
        <v>-5.395299145299146</v>
      </c>
      <c r="F65" s="13">
        <f t="shared" si="7"/>
        <v>89.67529626978445</v>
      </c>
      <c r="G65" s="13">
        <f t="shared" si="7"/>
        <v>-599.8342365619999</v>
      </c>
      <c r="H65" s="13">
        <f t="shared" si="7"/>
        <v>-1771.4057919659826</v>
      </c>
      <c r="I65" s="13">
        <f t="shared" si="7"/>
        <v>-1425.7429828589363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-1425.7429828589363</v>
      </c>
      <c r="W65" s="13">
        <f t="shared" si="7"/>
        <v>-7.553418803418803</v>
      </c>
      <c r="X65" s="13">
        <f t="shared" si="7"/>
        <v>0</v>
      </c>
      <c r="Y65" s="13">
        <f t="shared" si="7"/>
        <v>0</v>
      </c>
      <c r="Z65" s="14">
        <f t="shared" si="7"/>
        <v>-5.395299145299146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184000846</v>
      </c>
      <c r="C67" s="23"/>
      <c r="D67" s="24">
        <v>205451367</v>
      </c>
      <c r="E67" s="25">
        <v>206780867</v>
      </c>
      <c r="F67" s="25">
        <v>41746284</v>
      </c>
      <c r="G67" s="25">
        <v>16220289</v>
      </c>
      <c r="H67" s="25">
        <v>14763441</v>
      </c>
      <c r="I67" s="25">
        <v>72730014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72730014</v>
      </c>
      <c r="W67" s="25">
        <v>51695217</v>
      </c>
      <c r="X67" s="25"/>
      <c r="Y67" s="24"/>
      <c r="Z67" s="26">
        <v>206780867</v>
      </c>
    </row>
    <row r="68" spans="1:26" ht="13.5" hidden="1">
      <c r="A68" s="36" t="s">
        <v>31</v>
      </c>
      <c r="B68" s="18">
        <v>44390060</v>
      </c>
      <c r="C68" s="18"/>
      <c r="D68" s="19">
        <v>55892333</v>
      </c>
      <c r="E68" s="20">
        <v>57221833</v>
      </c>
      <c r="F68" s="20">
        <v>26562957</v>
      </c>
      <c r="G68" s="20">
        <v>2039994</v>
      </c>
      <c r="H68" s="20">
        <v>2639126</v>
      </c>
      <c r="I68" s="20">
        <v>31242077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31242077</v>
      </c>
      <c r="W68" s="20">
        <v>14305458</v>
      </c>
      <c r="X68" s="20"/>
      <c r="Y68" s="19"/>
      <c r="Z68" s="22">
        <v>57221833</v>
      </c>
    </row>
    <row r="69" spans="1:26" ht="13.5" hidden="1">
      <c r="A69" s="37" t="s">
        <v>32</v>
      </c>
      <c r="B69" s="18">
        <v>131993855</v>
      </c>
      <c r="C69" s="18"/>
      <c r="D69" s="19">
        <v>145559034</v>
      </c>
      <c r="E69" s="20">
        <v>145559034</v>
      </c>
      <c r="F69" s="20">
        <v>14479398</v>
      </c>
      <c r="G69" s="20">
        <v>13453486</v>
      </c>
      <c r="H69" s="20">
        <v>11380170</v>
      </c>
      <c r="I69" s="20">
        <v>39313054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39313054</v>
      </c>
      <c r="W69" s="20">
        <v>36389759</v>
      </c>
      <c r="X69" s="20"/>
      <c r="Y69" s="19"/>
      <c r="Z69" s="22">
        <v>145559034</v>
      </c>
    </row>
    <row r="70" spans="1:26" ht="13.5" hidden="1">
      <c r="A70" s="38" t="s">
        <v>113</v>
      </c>
      <c r="B70" s="18">
        <v>62211730</v>
      </c>
      <c r="C70" s="18"/>
      <c r="D70" s="19">
        <v>68369708</v>
      </c>
      <c r="E70" s="20">
        <v>68369708</v>
      </c>
      <c r="F70" s="20">
        <v>7578729</v>
      </c>
      <c r="G70" s="20">
        <v>6402793</v>
      </c>
      <c r="H70" s="20">
        <v>5838244</v>
      </c>
      <c r="I70" s="20">
        <v>19819766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19819766</v>
      </c>
      <c r="W70" s="20">
        <v>17092427</v>
      </c>
      <c r="X70" s="20"/>
      <c r="Y70" s="19"/>
      <c r="Z70" s="22">
        <v>68369708</v>
      </c>
    </row>
    <row r="71" spans="1:26" ht="13.5" hidden="1">
      <c r="A71" s="38" t="s">
        <v>114</v>
      </c>
      <c r="B71" s="18">
        <v>35113602</v>
      </c>
      <c r="C71" s="18"/>
      <c r="D71" s="19">
        <v>44390444</v>
      </c>
      <c r="E71" s="20">
        <v>44390444</v>
      </c>
      <c r="F71" s="20">
        <v>3603166</v>
      </c>
      <c r="G71" s="20">
        <v>3202921</v>
      </c>
      <c r="H71" s="20">
        <v>2325737</v>
      </c>
      <c r="I71" s="20">
        <v>9131824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9131824</v>
      </c>
      <c r="W71" s="20">
        <v>11097611</v>
      </c>
      <c r="X71" s="20"/>
      <c r="Y71" s="19"/>
      <c r="Z71" s="22">
        <v>44390444</v>
      </c>
    </row>
    <row r="72" spans="1:26" ht="13.5" hidden="1">
      <c r="A72" s="38" t="s">
        <v>115</v>
      </c>
      <c r="B72" s="18">
        <v>18025288</v>
      </c>
      <c r="C72" s="18"/>
      <c r="D72" s="19">
        <v>16726142</v>
      </c>
      <c r="E72" s="20">
        <v>16726142</v>
      </c>
      <c r="F72" s="20">
        <v>1380966</v>
      </c>
      <c r="G72" s="20">
        <v>2265621</v>
      </c>
      <c r="H72" s="20">
        <v>1502604</v>
      </c>
      <c r="I72" s="20">
        <v>5149191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5149191</v>
      </c>
      <c r="W72" s="20">
        <v>4181536</v>
      </c>
      <c r="X72" s="20"/>
      <c r="Y72" s="19"/>
      <c r="Z72" s="22">
        <v>16726142</v>
      </c>
    </row>
    <row r="73" spans="1:26" ht="13.5" hidden="1">
      <c r="A73" s="38" t="s">
        <v>116</v>
      </c>
      <c r="B73" s="18">
        <v>18459864</v>
      </c>
      <c r="C73" s="18"/>
      <c r="D73" s="19">
        <v>17944740</v>
      </c>
      <c r="E73" s="20">
        <v>17944740</v>
      </c>
      <c r="F73" s="20">
        <v>1815953</v>
      </c>
      <c r="G73" s="20">
        <v>1792692</v>
      </c>
      <c r="H73" s="20">
        <v>1775671</v>
      </c>
      <c r="I73" s="20">
        <v>5384316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5384316</v>
      </c>
      <c r="W73" s="20">
        <v>4486185</v>
      </c>
      <c r="X73" s="20"/>
      <c r="Y73" s="19"/>
      <c r="Z73" s="22">
        <v>17944740</v>
      </c>
    </row>
    <row r="74" spans="1:26" ht="13.5" hidden="1">
      <c r="A74" s="38" t="s">
        <v>117</v>
      </c>
      <c r="B74" s="18">
        <v>-1816629</v>
      </c>
      <c r="C74" s="18"/>
      <c r="D74" s="19">
        <v>-1872000</v>
      </c>
      <c r="E74" s="20">
        <v>-1872000</v>
      </c>
      <c r="F74" s="20">
        <v>100584</v>
      </c>
      <c r="G74" s="20">
        <v>-210541</v>
      </c>
      <c r="H74" s="20">
        <v>-62086</v>
      </c>
      <c r="I74" s="20">
        <v>-172043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-172043</v>
      </c>
      <c r="W74" s="20">
        <v>-468000</v>
      </c>
      <c r="X74" s="20"/>
      <c r="Y74" s="19"/>
      <c r="Z74" s="22">
        <v>-1872000</v>
      </c>
    </row>
    <row r="75" spans="1:26" ht="13.5" hidden="1">
      <c r="A75" s="39" t="s">
        <v>118</v>
      </c>
      <c r="B75" s="27">
        <v>7616931</v>
      </c>
      <c r="C75" s="27"/>
      <c r="D75" s="28">
        <v>4000000</v>
      </c>
      <c r="E75" s="29">
        <v>4000000</v>
      </c>
      <c r="F75" s="29">
        <v>703929</v>
      </c>
      <c r="G75" s="29">
        <v>726809</v>
      </c>
      <c r="H75" s="29">
        <v>744145</v>
      </c>
      <c r="I75" s="29">
        <v>2174883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2174883</v>
      </c>
      <c r="W75" s="29">
        <v>1000000</v>
      </c>
      <c r="X75" s="29"/>
      <c r="Y75" s="28"/>
      <c r="Z75" s="30">
        <v>4000000</v>
      </c>
    </row>
    <row r="76" spans="1:26" ht="13.5" hidden="1">
      <c r="A76" s="41" t="s">
        <v>120</v>
      </c>
      <c r="B76" s="31">
        <v>187191041</v>
      </c>
      <c r="C76" s="31"/>
      <c r="D76" s="32">
        <v>196576618</v>
      </c>
      <c r="E76" s="33">
        <v>196576618</v>
      </c>
      <c r="F76" s="33">
        <v>13487327</v>
      </c>
      <c r="G76" s="33">
        <v>22056541</v>
      </c>
      <c r="H76" s="33">
        <v>20005904</v>
      </c>
      <c r="I76" s="33">
        <v>55549772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55549772</v>
      </c>
      <c r="W76" s="33">
        <v>70870674</v>
      </c>
      <c r="X76" s="33"/>
      <c r="Y76" s="32"/>
      <c r="Z76" s="34">
        <v>196576618</v>
      </c>
    </row>
    <row r="77" spans="1:26" ht="13.5" hidden="1">
      <c r="A77" s="36" t="s">
        <v>31</v>
      </c>
      <c r="B77" s="18">
        <v>47606616</v>
      </c>
      <c r="C77" s="18"/>
      <c r="D77" s="19">
        <v>59247000</v>
      </c>
      <c r="E77" s="20">
        <v>59247000</v>
      </c>
      <c r="F77" s="20">
        <v>2758759</v>
      </c>
      <c r="G77" s="20">
        <v>10041929</v>
      </c>
      <c r="H77" s="20">
        <v>8795278</v>
      </c>
      <c r="I77" s="20">
        <v>21595966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21595966</v>
      </c>
      <c r="W77" s="20">
        <v>30023500</v>
      </c>
      <c r="X77" s="20"/>
      <c r="Y77" s="19"/>
      <c r="Z77" s="22">
        <v>59247000</v>
      </c>
    </row>
    <row r="78" spans="1:26" ht="13.5" hidden="1">
      <c r="A78" s="37" t="s">
        <v>32</v>
      </c>
      <c r="B78" s="18">
        <v>131967494</v>
      </c>
      <c r="C78" s="18"/>
      <c r="D78" s="19">
        <v>133329618</v>
      </c>
      <c r="E78" s="20">
        <v>133329618</v>
      </c>
      <c r="F78" s="20">
        <v>10024639</v>
      </c>
      <c r="G78" s="20">
        <v>11287803</v>
      </c>
      <c r="H78" s="20">
        <v>10466481</v>
      </c>
      <c r="I78" s="20">
        <v>31778923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31778923</v>
      </c>
      <c r="W78" s="20">
        <v>39807174</v>
      </c>
      <c r="X78" s="20"/>
      <c r="Y78" s="19"/>
      <c r="Z78" s="22">
        <v>133329618</v>
      </c>
    </row>
    <row r="79" spans="1:26" ht="13.5" hidden="1">
      <c r="A79" s="38" t="s">
        <v>113</v>
      </c>
      <c r="B79" s="18">
        <v>60368740</v>
      </c>
      <c r="C79" s="18"/>
      <c r="D79" s="19">
        <v>61338128</v>
      </c>
      <c r="E79" s="20">
        <v>62188128</v>
      </c>
      <c r="F79" s="20">
        <v>3970059</v>
      </c>
      <c r="G79" s="20">
        <v>3907696</v>
      </c>
      <c r="H79" s="20">
        <v>4051530</v>
      </c>
      <c r="I79" s="20">
        <v>11929285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11929285</v>
      </c>
      <c r="W79" s="20">
        <v>17327112</v>
      </c>
      <c r="X79" s="20"/>
      <c r="Y79" s="19"/>
      <c r="Z79" s="22">
        <v>62188128</v>
      </c>
    </row>
    <row r="80" spans="1:26" ht="13.5" hidden="1">
      <c r="A80" s="38" t="s">
        <v>114</v>
      </c>
      <c r="B80" s="18">
        <v>35113602</v>
      </c>
      <c r="C80" s="18"/>
      <c r="D80" s="19">
        <v>40134404</v>
      </c>
      <c r="E80" s="20">
        <v>40134404</v>
      </c>
      <c r="F80" s="20">
        <v>2817798</v>
      </c>
      <c r="G80" s="20">
        <v>2853923</v>
      </c>
      <c r="H80" s="20">
        <v>2304676</v>
      </c>
      <c r="I80" s="20">
        <v>7976397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7976397</v>
      </c>
      <c r="W80" s="20">
        <v>15230560</v>
      </c>
      <c r="X80" s="20"/>
      <c r="Y80" s="19"/>
      <c r="Z80" s="22">
        <v>40134404</v>
      </c>
    </row>
    <row r="81" spans="1:26" ht="13.5" hidden="1">
      <c r="A81" s="38" t="s">
        <v>115</v>
      </c>
      <c r="B81" s="18">
        <v>18025288</v>
      </c>
      <c r="C81" s="18"/>
      <c r="D81" s="19">
        <v>15867042</v>
      </c>
      <c r="E81" s="20">
        <v>15017042</v>
      </c>
      <c r="F81" s="20">
        <v>1479605</v>
      </c>
      <c r="G81" s="20">
        <v>1587437</v>
      </c>
      <c r="H81" s="20">
        <v>1415144</v>
      </c>
      <c r="I81" s="20">
        <v>4482186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4482186</v>
      </c>
      <c r="W81" s="20">
        <v>3027967</v>
      </c>
      <c r="X81" s="20"/>
      <c r="Y81" s="19"/>
      <c r="Z81" s="22">
        <v>15017042</v>
      </c>
    </row>
    <row r="82" spans="1:26" ht="13.5" hidden="1">
      <c r="A82" s="38" t="s">
        <v>116</v>
      </c>
      <c r="B82" s="18">
        <v>18459864</v>
      </c>
      <c r="C82" s="18"/>
      <c r="D82" s="19">
        <v>15889044</v>
      </c>
      <c r="E82" s="20">
        <v>15889044</v>
      </c>
      <c r="F82" s="20">
        <v>1666978</v>
      </c>
      <c r="G82" s="20">
        <v>1675850</v>
      </c>
      <c r="H82" s="20">
        <v>1595336</v>
      </c>
      <c r="I82" s="20">
        <v>4938164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4938164</v>
      </c>
      <c r="W82" s="20">
        <v>4186185</v>
      </c>
      <c r="X82" s="20"/>
      <c r="Y82" s="19"/>
      <c r="Z82" s="22">
        <v>15889044</v>
      </c>
    </row>
    <row r="83" spans="1:26" ht="13.5" hidden="1">
      <c r="A83" s="38" t="s">
        <v>117</v>
      </c>
      <c r="B83" s="18"/>
      <c r="C83" s="18"/>
      <c r="D83" s="19">
        <v>101000</v>
      </c>
      <c r="E83" s="20">
        <v>101000</v>
      </c>
      <c r="F83" s="20">
        <v>90199</v>
      </c>
      <c r="G83" s="20">
        <v>1262897</v>
      </c>
      <c r="H83" s="20">
        <v>1099795</v>
      </c>
      <c r="I83" s="20">
        <v>2452891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2452891</v>
      </c>
      <c r="W83" s="20">
        <v>35350</v>
      </c>
      <c r="X83" s="20"/>
      <c r="Y83" s="19"/>
      <c r="Z83" s="22">
        <v>101000</v>
      </c>
    </row>
    <row r="84" spans="1:26" ht="13.5" hidden="1">
      <c r="A84" s="39" t="s">
        <v>118</v>
      </c>
      <c r="B84" s="27">
        <v>7616931</v>
      </c>
      <c r="C84" s="27"/>
      <c r="D84" s="28">
        <v>4000000</v>
      </c>
      <c r="E84" s="29">
        <v>4000000</v>
      </c>
      <c r="F84" s="29">
        <v>703929</v>
      </c>
      <c r="G84" s="29">
        <v>726809</v>
      </c>
      <c r="H84" s="29">
        <v>744145</v>
      </c>
      <c r="I84" s="29">
        <v>2174883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2174883</v>
      </c>
      <c r="W84" s="29">
        <v>1040000</v>
      </c>
      <c r="X84" s="29"/>
      <c r="Y84" s="28"/>
      <c r="Z84" s="30">
        <v>4000000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117235380</v>
      </c>
      <c r="C5" s="18">
        <v>0</v>
      </c>
      <c r="D5" s="58">
        <v>127921437</v>
      </c>
      <c r="E5" s="59">
        <v>127921437</v>
      </c>
      <c r="F5" s="59">
        <v>12898725</v>
      </c>
      <c r="G5" s="59">
        <v>10654228</v>
      </c>
      <c r="H5" s="59">
        <v>10725168</v>
      </c>
      <c r="I5" s="59">
        <v>34278121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34278121</v>
      </c>
      <c r="W5" s="59">
        <v>31980359</v>
      </c>
      <c r="X5" s="59">
        <v>2297762</v>
      </c>
      <c r="Y5" s="60">
        <v>7.18</v>
      </c>
      <c r="Z5" s="61">
        <v>127921437</v>
      </c>
    </row>
    <row r="6" spans="1:26" ht="13.5">
      <c r="A6" s="57" t="s">
        <v>32</v>
      </c>
      <c r="B6" s="18">
        <v>437030175</v>
      </c>
      <c r="C6" s="18">
        <v>0</v>
      </c>
      <c r="D6" s="58">
        <v>497428900</v>
      </c>
      <c r="E6" s="59">
        <v>497428900</v>
      </c>
      <c r="F6" s="59">
        <v>41267638</v>
      </c>
      <c r="G6" s="59">
        <v>40599579</v>
      </c>
      <c r="H6" s="59">
        <v>42161150</v>
      </c>
      <c r="I6" s="59">
        <v>124028367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124028367</v>
      </c>
      <c r="W6" s="59">
        <v>124357225</v>
      </c>
      <c r="X6" s="59">
        <v>-328858</v>
      </c>
      <c r="Y6" s="60">
        <v>-0.26</v>
      </c>
      <c r="Z6" s="61">
        <v>497428900</v>
      </c>
    </row>
    <row r="7" spans="1:26" ht="13.5">
      <c r="A7" s="57" t="s">
        <v>33</v>
      </c>
      <c r="B7" s="18">
        <v>7548118</v>
      </c>
      <c r="C7" s="18">
        <v>0</v>
      </c>
      <c r="D7" s="58">
        <v>7714000</v>
      </c>
      <c r="E7" s="59">
        <v>7714000</v>
      </c>
      <c r="F7" s="59">
        <v>531432</v>
      </c>
      <c r="G7" s="59">
        <v>489858</v>
      </c>
      <c r="H7" s="59">
        <v>456742</v>
      </c>
      <c r="I7" s="59">
        <v>1478032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1478032</v>
      </c>
      <c r="W7" s="59">
        <v>1928500</v>
      </c>
      <c r="X7" s="59">
        <v>-450468</v>
      </c>
      <c r="Y7" s="60">
        <v>-23.36</v>
      </c>
      <c r="Z7" s="61">
        <v>7714000</v>
      </c>
    </row>
    <row r="8" spans="1:26" ht="13.5">
      <c r="A8" s="57" t="s">
        <v>34</v>
      </c>
      <c r="B8" s="18">
        <v>41680240</v>
      </c>
      <c r="C8" s="18">
        <v>0</v>
      </c>
      <c r="D8" s="58">
        <v>68984000</v>
      </c>
      <c r="E8" s="59">
        <v>68984000</v>
      </c>
      <c r="F8" s="59">
        <v>17560980</v>
      </c>
      <c r="G8" s="59">
        <v>715498</v>
      </c>
      <c r="H8" s="59">
        <v>234850</v>
      </c>
      <c r="I8" s="59">
        <v>18511328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18511328</v>
      </c>
      <c r="W8" s="59">
        <v>17246000</v>
      </c>
      <c r="X8" s="59">
        <v>1265328</v>
      </c>
      <c r="Y8" s="60">
        <v>7.34</v>
      </c>
      <c r="Z8" s="61">
        <v>68984000</v>
      </c>
    </row>
    <row r="9" spans="1:26" ht="13.5">
      <c r="A9" s="57" t="s">
        <v>35</v>
      </c>
      <c r="B9" s="18">
        <v>95044365</v>
      </c>
      <c r="C9" s="18">
        <v>0</v>
      </c>
      <c r="D9" s="58">
        <v>44676051</v>
      </c>
      <c r="E9" s="59">
        <v>44676051</v>
      </c>
      <c r="F9" s="59">
        <v>3458903</v>
      </c>
      <c r="G9" s="59">
        <v>3258553</v>
      </c>
      <c r="H9" s="59">
        <v>3108953</v>
      </c>
      <c r="I9" s="59">
        <v>9826409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9826409</v>
      </c>
      <c r="W9" s="59">
        <v>11169013</v>
      </c>
      <c r="X9" s="59">
        <v>-1342604</v>
      </c>
      <c r="Y9" s="60">
        <v>-12.02</v>
      </c>
      <c r="Z9" s="61">
        <v>44676051</v>
      </c>
    </row>
    <row r="10" spans="1:26" ht="25.5">
      <c r="A10" s="62" t="s">
        <v>105</v>
      </c>
      <c r="B10" s="63">
        <f>SUM(B5:B9)</f>
        <v>698538278</v>
      </c>
      <c r="C10" s="63">
        <f>SUM(C5:C9)</f>
        <v>0</v>
      </c>
      <c r="D10" s="64">
        <f aca="true" t="shared" si="0" ref="D10:Z10">SUM(D5:D9)</f>
        <v>746724388</v>
      </c>
      <c r="E10" s="65">
        <f t="shared" si="0"/>
        <v>746724388</v>
      </c>
      <c r="F10" s="65">
        <f t="shared" si="0"/>
        <v>75717678</v>
      </c>
      <c r="G10" s="65">
        <f t="shared" si="0"/>
        <v>55717716</v>
      </c>
      <c r="H10" s="65">
        <f t="shared" si="0"/>
        <v>56686863</v>
      </c>
      <c r="I10" s="65">
        <f t="shared" si="0"/>
        <v>188122257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188122257</v>
      </c>
      <c r="W10" s="65">
        <f t="shared" si="0"/>
        <v>186681097</v>
      </c>
      <c r="X10" s="65">
        <f t="shared" si="0"/>
        <v>1441160</v>
      </c>
      <c r="Y10" s="66">
        <f>+IF(W10&lt;&gt;0,(X10/W10)*100,0)</f>
        <v>0.7719903210125233</v>
      </c>
      <c r="Z10" s="67">
        <f t="shared" si="0"/>
        <v>746724388</v>
      </c>
    </row>
    <row r="11" spans="1:26" ht="13.5">
      <c r="A11" s="57" t="s">
        <v>36</v>
      </c>
      <c r="B11" s="18">
        <v>231525473</v>
      </c>
      <c r="C11" s="18">
        <v>0</v>
      </c>
      <c r="D11" s="58">
        <v>250842008</v>
      </c>
      <c r="E11" s="59">
        <v>250842009</v>
      </c>
      <c r="F11" s="59">
        <v>17137359</v>
      </c>
      <c r="G11" s="59">
        <v>19392883</v>
      </c>
      <c r="H11" s="59">
        <v>19069715</v>
      </c>
      <c r="I11" s="59">
        <v>55599957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55599957</v>
      </c>
      <c r="W11" s="59">
        <v>62710502</v>
      </c>
      <c r="X11" s="59">
        <v>-7110545</v>
      </c>
      <c r="Y11" s="60">
        <v>-11.34</v>
      </c>
      <c r="Z11" s="61">
        <v>250842009</v>
      </c>
    </row>
    <row r="12" spans="1:26" ht="13.5">
      <c r="A12" s="57" t="s">
        <v>37</v>
      </c>
      <c r="B12" s="18">
        <v>7084131</v>
      </c>
      <c r="C12" s="18">
        <v>0</v>
      </c>
      <c r="D12" s="58">
        <v>7576964</v>
      </c>
      <c r="E12" s="59">
        <v>7576964</v>
      </c>
      <c r="F12" s="59">
        <v>604768</v>
      </c>
      <c r="G12" s="59">
        <v>618780</v>
      </c>
      <c r="H12" s="59">
        <v>621940</v>
      </c>
      <c r="I12" s="59">
        <v>1845488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1845488</v>
      </c>
      <c r="W12" s="59">
        <v>1894241</v>
      </c>
      <c r="X12" s="59">
        <v>-48753</v>
      </c>
      <c r="Y12" s="60">
        <v>-2.57</v>
      </c>
      <c r="Z12" s="61">
        <v>7576964</v>
      </c>
    </row>
    <row r="13" spans="1:26" ht="13.5">
      <c r="A13" s="57" t="s">
        <v>106</v>
      </c>
      <c r="B13" s="18">
        <v>96076385</v>
      </c>
      <c r="C13" s="18">
        <v>0</v>
      </c>
      <c r="D13" s="58">
        <v>103809910</v>
      </c>
      <c r="E13" s="59">
        <v>103809910</v>
      </c>
      <c r="F13" s="59">
        <v>8650828</v>
      </c>
      <c r="G13" s="59">
        <v>8650828</v>
      </c>
      <c r="H13" s="59">
        <v>8650828</v>
      </c>
      <c r="I13" s="59">
        <v>25952484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25952484</v>
      </c>
      <c r="W13" s="59">
        <v>25952478</v>
      </c>
      <c r="X13" s="59">
        <v>6</v>
      </c>
      <c r="Y13" s="60">
        <v>0</v>
      </c>
      <c r="Z13" s="61">
        <v>103809910</v>
      </c>
    </row>
    <row r="14" spans="1:26" ht="13.5">
      <c r="A14" s="57" t="s">
        <v>38</v>
      </c>
      <c r="B14" s="18">
        <v>37309748</v>
      </c>
      <c r="C14" s="18">
        <v>0</v>
      </c>
      <c r="D14" s="58">
        <v>42291500</v>
      </c>
      <c r="E14" s="59">
        <v>42291500</v>
      </c>
      <c r="F14" s="59">
        <v>137846</v>
      </c>
      <c r="G14" s="59">
        <v>0</v>
      </c>
      <c r="H14" s="59">
        <v>15289</v>
      </c>
      <c r="I14" s="59">
        <v>153135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153135</v>
      </c>
      <c r="W14" s="59">
        <v>10572875</v>
      </c>
      <c r="X14" s="59">
        <v>-10419740</v>
      </c>
      <c r="Y14" s="60">
        <v>-98.55</v>
      </c>
      <c r="Z14" s="61">
        <v>42291500</v>
      </c>
    </row>
    <row r="15" spans="1:26" ht="13.5">
      <c r="A15" s="57" t="s">
        <v>39</v>
      </c>
      <c r="B15" s="18">
        <v>157468380</v>
      </c>
      <c r="C15" s="18">
        <v>0</v>
      </c>
      <c r="D15" s="58">
        <v>171947300</v>
      </c>
      <c r="E15" s="59">
        <v>171947300</v>
      </c>
      <c r="F15" s="59">
        <v>3126563</v>
      </c>
      <c r="G15" s="59">
        <v>20299857</v>
      </c>
      <c r="H15" s="59">
        <v>17740716</v>
      </c>
      <c r="I15" s="59">
        <v>41167136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41167136</v>
      </c>
      <c r="W15" s="59">
        <v>42986825</v>
      </c>
      <c r="X15" s="59">
        <v>-1819689</v>
      </c>
      <c r="Y15" s="60">
        <v>-4.23</v>
      </c>
      <c r="Z15" s="61">
        <v>171947300</v>
      </c>
    </row>
    <row r="16" spans="1:26" ht="13.5">
      <c r="A16" s="68" t="s">
        <v>40</v>
      </c>
      <c r="B16" s="18">
        <v>35856345</v>
      </c>
      <c r="C16" s="18">
        <v>0</v>
      </c>
      <c r="D16" s="58">
        <v>38766000</v>
      </c>
      <c r="E16" s="59">
        <v>38766000</v>
      </c>
      <c r="F16" s="59">
        <v>3131936</v>
      </c>
      <c r="G16" s="59">
        <v>3136147</v>
      </c>
      <c r="H16" s="59">
        <v>3155562</v>
      </c>
      <c r="I16" s="59">
        <v>9423645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9423645</v>
      </c>
      <c r="W16" s="59">
        <v>9691500</v>
      </c>
      <c r="X16" s="59">
        <v>-267855</v>
      </c>
      <c r="Y16" s="60">
        <v>-2.76</v>
      </c>
      <c r="Z16" s="61">
        <v>38766000</v>
      </c>
    </row>
    <row r="17" spans="1:26" ht="13.5">
      <c r="A17" s="57" t="s">
        <v>41</v>
      </c>
      <c r="B17" s="18">
        <v>179824482</v>
      </c>
      <c r="C17" s="18">
        <v>0</v>
      </c>
      <c r="D17" s="58">
        <v>208825492</v>
      </c>
      <c r="E17" s="59">
        <v>208825491</v>
      </c>
      <c r="F17" s="59">
        <v>5996368</v>
      </c>
      <c r="G17" s="59">
        <v>14324744</v>
      </c>
      <c r="H17" s="59">
        <v>13432698</v>
      </c>
      <c r="I17" s="59">
        <v>33753810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33753810</v>
      </c>
      <c r="W17" s="59">
        <v>52206373</v>
      </c>
      <c r="X17" s="59">
        <v>-18452563</v>
      </c>
      <c r="Y17" s="60">
        <v>-35.35</v>
      </c>
      <c r="Z17" s="61">
        <v>208825491</v>
      </c>
    </row>
    <row r="18" spans="1:26" ht="13.5">
      <c r="A18" s="69" t="s">
        <v>42</v>
      </c>
      <c r="B18" s="70">
        <f>SUM(B11:B17)</f>
        <v>745144944</v>
      </c>
      <c r="C18" s="70">
        <f>SUM(C11:C17)</f>
        <v>0</v>
      </c>
      <c r="D18" s="71">
        <f aca="true" t="shared" si="1" ref="D18:Z18">SUM(D11:D17)</f>
        <v>824059174</v>
      </c>
      <c r="E18" s="72">
        <f t="shared" si="1"/>
        <v>824059174</v>
      </c>
      <c r="F18" s="72">
        <f t="shared" si="1"/>
        <v>38785668</v>
      </c>
      <c r="G18" s="72">
        <f t="shared" si="1"/>
        <v>66423239</v>
      </c>
      <c r="H18" s="72">
        <f t="shared" si="1"/>
        <v>62686748</v>
      </c>
      <c r="I18" s="72">
        <f t="shared" si="1"/>
        <v>167895655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167895655</v>
      </c>
      <c r="W18" s="72">
        <f t="shared" si="1"/>
        <v>206014794</v>
      </c>
      <c r="X18" s="72">
        <f t="shared" si="1"/>
        <v>-38119139</v>
      </c>
      <c r="Y18" s="66">
        <f>+IF(W18&lt;&gt;0,(X18/W18)*100,0)</f>
        <v>-18.503107597214598</v>
      </c>
      <c r="Z18" s="73">
        <f t="shared" si="1"/>
        <v>824059174</v>
      </c>
    </row>
    <row r="19" spans="1:26" ht="13.5">
      <c r="A19" s="69" t="s">
        <v>43</v>
      </c>
      <c r="B19" s="74">
        <f>+B10-B18</f>
        <v>-46606666</v>
      </c>
      <c r="C19" s="74">
        <f>+C10-C18</f>
        <v>0</v>
      </c>
      <c r="D19" s="75">
        <f aca="true" t="shared" si="2" ref="D19:Z19">+D10-D18</f>
        <v>-77334786</v>
      </c>
      <c r="E19" s="76">
        <f t="shared" si="2"/>
        <v>-77334786</v>
      </c>
      <c r="F19" s="76">
        <f t="shared" si="2"/>
        <v>36932010</v>
      </c>
      <c r="G19" s="76">
        <f t="shared" si="2"/>
        <v>-10705523</v>
      </c>
      <c r="H19" s="76">
        <f t="shared" si="2"/>
        <v>-5999885</v>
      </c>
      <c r="I19" s="76">
        <f t="shared" si="2"/>
        <v>20226602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20226602</v>
      </c>
      <c r="W19" s="76">
        <f>IF(E10=E18,0,W10-W18)</f>
        <v>-19333697</v>
      </c>
      <c r="X19" s="76">
        <f t="shared" si="2"/>
        <v>39560299</v>
      </c>
      <c r="Y19" s="77">
        <f>+IF(W19&lt;&gt;0,(X19/W19)*100,0)</f>
        <v>-204.61838726447405</v>
      </c>
      <c r="Z19" s="78">
        <f t="shared" si="2"/>
        <v>-77334786</v>
      </c>
    </row>
    <row r="20" spans="1:26" ht="13.5">
      <c r="A20" s="57" t="s">
        <v>44</v>
      </c>
      <c r="B20" s="18">
        <v>53808707</v>
      </c>
      <c r="C20" s="18">
        <v>0</v>
      </c>
      <c r="D20" s="58">
        <v>39387494</v>
      </c>
      <c r="E20" s="59">
        <v>39434051</v>
      </c>
      <c r="F20" s="59">
        <v>0</v>
      </c>
      <c r="G20" s="59">
        <v>889907</v>
      </c>
      <c r="H20" s="59">
        <v>2609960</v>
      </c>
      <c r="I20" s="59">
        <v>3499867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3499867</v>
      </c>
      <c r="W20" s="59">
        <v>9858513</v>
      </c>
      <c r="X20" s="59">
        <v>-6358646</v>
      </c>
      <c r="Y20" s="60">
        <v>-64.5</v>
      </c>
      <c r="Z20" s="61">
        <v>39434051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7202041</v>
      </c>
      <c r="C22" s="85">
        <f>SUM(C19:C21)</f>
        <v>0</v>
      </c>
      <c r="D22" s="86">
        <f aca="true" t="shared" si="3" ref="D22:Z22">SUM(D19:D21)</f>
        <v>-37947292</v>
      </c>
      <c r="E22" s="87">
        <f t="shared" si="3"/>
        <v>-37900735</v>
      </c>
      <c r="F22" s="87">
        <f t="shared" si="3"/>
        <v>36932010</v>
      </c>
      <c r="G22" s="87">
        <f t="shared" si="3"/>
        <v>-9815616</v>
      </c>
      <c r="H22" s="87">
        <f t="shared" si="3"/>
        <v>-3389925</v>
      </c>
      <c r="I22" s="87">
        <f t="shared" si="3"/>
        <v>23726469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23726469</v>
      </c>
      <c r="W22" s="87">
        <f t="shared" si="3"/>
        <v>-9475184</v>
      </c>
      <c r="X22" s="87">
        <f t="shared" si="3"/>
        <v>33201653</v>
      </c>
      <c r="Y22" s="88">
        <f>+IF(W22&lt;&gt;0,(X22/W22)*100,0)</f>
        <v>-350.4064195481587</v>
      </c>
      <c r="Z22" s="89">
        <f t="shared" si="3"/>
        <v>-37900735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7202041</v>
      </c>
      <c r="C24" s="74">
        <f>SUM(C22:C23)</f>
        <v>0</v>
      </c>
      <c r="D24" s="75">
        <f aca="true" t="shared" si="4" ref="D24:Z24">SUM(D22:D23)</f>
        <v>-37947292</v>
      </c>
      <c r="E24" s="76">
        <f t="shared" si="4"/>
        <v>-37900735</v>
      </c>
      <c r="F24" s="76">
        <f t="shared" si="4"/>
        <v>36932010</v>
      </c>
      <c r="G24" s="76">
        <f t="shared" si="4"/>
        <v>-9815616</v>
      </c>
      <c r="H24" s="76">
        <f t="shared" si="4"/>
        <v>-3389925</v>
      </c>
      <c r="I24" s="76">
        <f t="shared" si="4"/>
        <v>23726469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23726469</v>
      </c>
      <c r="W24" s="76">
        <f t="shared" si="4"/>
        <v>-9475184</v>
      </c>
      <c r="X24" s="76">
        <f t="shared" si="4"/>
        <v>33201653</v>
      </c>
      <c r="Y24" s="77">
        <f>+IF(W24&lt;&gt;0,(X24/W24)*100,0)</f>
        <v>-350.4064195481587</v>
      </c>
      <c r="Z24" s="78">
        <f t="shared" si="4"/>
        <v>-37900735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143764216</v>
      </c>
      <c r="C27" s="21">
        <v>0</v>
      </c>
      <c r="D27" s="98">
        <v>109897129</v>
      </c>
      <c r="E27" s="99">
        <v>123509115</v>
      </c>
      <c r="F27" s="99">
        <v>0</v>
      </c>
      <c r="G27" s="99">
        <v>11416102</v>
      </c>
      <c r="H27" s="99">
        <v>15798163</v>
      </c>
      <c r="I27" s="99">
        <v>27214265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27214265</v>
      </c>
      <c r="W27" s="99">
        <v>30877279</v>
      </c>
      <c r="X27" s="99">
        <v>-3663014</v>
      </c>
      <c r="Y27" s="100">
        <v>-11.86</v>
      </c>
      <c r="Z27" s="101">
        <v>123509115</v>
      </c>
    </row>
    <row r="28" spans="1:26" ht="13.5">
      <c r="A28" s="102" t="s">
        <v>44</v>
      </c>
      <c r="B28" s="18">
        <v>53808707</v>
      </c>
      <c r="C28" s="18">
        <v>0</v>
      </c>
      <c r="D28" s="58">
        <v>36027693</v>
      </c>
      <c r="E28" s="59">
        <v>36074250</v>
      </c>
      <c r="F28" s="59">
        <v>0</v>
      </c>
      <c r="G28" s="59">
        <v>889907</v>
      </c>
      <c r="H28" s="59">
        <v>2609960</v>
      </c>
      <c r="I28" s="59">
        <v>3499867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3499867</v>
      </c>
      <c r="W28" s="59">
        <v>9018563</v>
      </c>
      <c r="X28" s="59">
        <v>-5518696</v>
      </c>
      <c r="Y28" s="60">
        <v>-61.19</v>
      </c>
      <c r="Z28" s="61">
        <v>36074250</v>
      </c>
    </row>
    <row r="29" spans="1:26" ht="13.5">
      <c r="A29" s="57" t="s">
        <v>110</v>
      </c>
      <c r="B29" s="18">
        <v>5067000</v>
      </c>
      <c r="C29" s="18">
        <v>0</v>
      </c>
      <c r="D29" s="58">
        <v>3583088</v>
      </c>
      <c r="E29" s="59">
        <v>3583088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895772</v>
      </c>
      <c r="X29" s="59">
        <v>-895772</v>
      </c>
      <c r="Y29" s="60">
        <v>-100</v>
      </c>
      <c r="Z29" s="61">
        <v>3583088</v>
      </c>
    </row>
    <row r="30" spans="1:26" ht="13.5">
      <c r="A30" s="57" t="s">
        <v>48</v>
      </c>
      <c r="B30" s="18">
        <v>69833037</v>
      </c>
      <c r="C30" s="18">
        <v>0</v>
      </c>
      <c r="D30" s="58">
        <v>59861348</v>
      </c>
      <c r="E30" s="59">
        <v>73426777</v>
      </c>
      <c r="F30" s="59">
        <v>0</v>
      </c>
      <c r="G30" s="59">
        <v>9693326</v>
      </c>
      <c r="H30" s="59">
        <v>13150729</v>
      </c>
      <c r="I30" s="59">
        <v>22844055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22844055</v>
      </c>
      <c r="W30" s="59">
        <v>18356694</v>
      </c>
      <c r="X30" s="59">
        <v>4487361</v>
      </c>
      <c r="Y30" s="60">
        <v>24.45</v>
      </c>
      <c r="Z30" s="61">
        <v>73426777</v>
      </c>
    </row>
    <row r="31" spans="1:26" ht="13.5">
      <c r="A31" s="57" t="s">
        <v>49</v>
      </c>
      <c r="B31" s="18">
        <v>15055472</v>
      </c>
      <c r="C31" s="18">
        <v>0</v>
      </c>
      <c r="D31" s="58">
        <v>10425000</v>
      </c>
      <c r="E31" s="59">
        <v>10425000</v>
      </c>
      <c r="F31" s="59">
        <v>0</v>
      </c>
      <c r="G31" s="59">
        <v>832869</v>
      </c>
      <c r="H31" s="59">
        <v>37474</v>
      </c>
      <c r="I31" s="59">
        <v>870343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870343</v>
      </c>
      <c r="W31" s="59">
        <v>2606250</v>
      </c>
      <c r="X31" s="59">
        <v>-1735907</v>
      </c>
      <c r="Y31" s="60">
        <v>-66.61</v>
      </c>
      <c r="Z31" s="61">
        <v>10425000</v>
      </c>
    </row>
    <row r="32" spans="1:26" ht="13.5">
      <c r="A32" s="69" t="s">
        <v>50</v>
      </c>
      <c r="B32" s="21">
        <f>SUM(B28:B31)</f>
        <v>143764216</v>
      </c>
      <c r="C32" s="21">
        <f>SUM(C28:C31)</f>
        <v>0</v>
      </c>
      <c r="D32" s="98">
        <f aca="true" t="shared" si="5" ref="D32:Z32">SUM(D28:D31)</f>
        <v>109897129</v>
      </c>
      <c r="E32" s="99">
        <f t="shared" si="5"/>
        <v>123509115</v>
      </c>
      <c r="F32" s="99">
        <f t="shared" si="5"/>
        <v>0</v>
      </c>
      <c r="G32" s="99">
        <f t="shared" si="5"/>
        <v>11416102</v>
      </c>
      <c r="H32" s="99">
        <f t="shared" si="5"/>
        <v>15798163</v>
      </c>
      <c r="I32" s="99">
        <f t="shared" si="5"/>
        <v>27214265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27214265</v>
      </c>
      <c r="W32" s="99">
        <f t="shared" si="5"/>
        <v>30877279</v>
      </c>
      <c r="X32" s="99">
        <f t="shared" si="5"/>
        <v>-3663014</v>
      </c>
      <c r="Y32" s="100">
        <f>+IF(W32&lt;&gt;0,(X32/W32)*100,0)</f>
        <v>-11.863137292635145</v>
      </c>
      <c r="Z32" s="101">
        <f t="shared" si="5"/>
        <v>123509115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198520765</v>
      </c>
      <c r="C35" s="18">
        <v>0</v>
      </c>
      <c r="D35" s="58">
        <v>183501236</v>
      </c>
      <c r="E35" s="59">
        <v>183501236</v>
      </c>
      <c r="F35" s="59">
        <v>210993207</v>
      </c>
      <c r="G35" s="59">
        <v>214936328</v>
      </c>
      <c r="H35" s="59">
        <v>215674862</v>
      </c>
      <c r="I35" s="59">
        <v>215674862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215674862</v>
      </c>
      <c r="W35" s="59">
        <v>45875309</v>
      </c>
      <c r="X35" s="59">
        <v>169799553</v>
      </c>
      <c r="Y35" s="60">
        <v>370.13</v>
      </c>
      <c r="Z35" s="61">
        <v>183501236</v>
      </c>
    </row>
    <row r="36" spans="1:26" ht="13.5">
      <c r="A36" s="57" t="s">
        <v>53</v>
      </c>
      <c r="B36" s="18">
        <v>3298669419</v>
      </c>
      <c r="C36" s="18">
        <v>0</v>
      </c>
      <c r="D36" s="58">
        <v>3188258975</v>
      </c>
      <c r="E36" s="59">
        <v>3188258975</v>
      </c>
      <c r="F36" s="59">
        <v>3309544877</v>
      </c>
      <c r="G36" s="59">
        <v>3293234513</v>
      </c>
      <c r="H36" s="59">
        <v>3300850678</v>
      </c>
      <c r="I36" s="59">
        <v>3300850678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3300850678</v>
      </c>
      <c r="W36" s="59">
        <v>797064744</v>
      </c>
      <c r="X36" s="59">
        <v>2503785934</v>
      </c>
      <c r="Y36" s="60">
        <v>314.13</v>
      </c>
      <c r="Z36" s="61">
        <v>3188258975</v>
      </c>
    </row>
    <row r="37" spans="1:26" ht="13.5">
      <c r="A37" s="57" t="s">
        <v>54</v>
      </c>
      <c r="B37" s="18">
        <v>155723163</v>
      </c>
      <c r="C37" s="18">
        <v>0</v>
      </c>
      <c r="D37" s="58">
        <v>130309919</v>
      </c>
      <c r="E37" s="59">
        <v>130263362</v>
      </c>
      <c r="F37" s="59">
        <v>124855708</v>
      </c>
      <c r="G37" s="59">
        <v>132601048</v>
      </c>
      <c r="H37" s="59">
        <v>143128438</v>
      </c>
      <c r="I37" s="59">
        <v>143128438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143128438</v>
      </c>
      <c r="W37" s="59">
        <v>32565841</v>
      </c>
      <c r="X37" s="59">
        <v>110562597</v>
      </c>
      <c r="Y37" s="60">
        <v>339.5</v>
      </c>
      <c r="Z37" s="61">
        <v>130263362</v>
      </c>
    </row>
    <row r="38" spans="1:26" ht="13.5">
      <c r="A38" s="57" t="s">
        <v>55</v>
      </c>
      <c r="B38" s="18">
        <v>483713078</v>
      </c>
      <c r="C38" s="18">
        <v>0</v>
      </c>
      <c r="D38" s="58">
        <v>527114596</v>
      </c>
      <c r="E38" s="59">
        <v>527114596</v>
      </c>
      <c r="F38" s="59">
        <v>490087482</v>
      </c>
      <c r="G38" s="59">
        <v>491017831</v>
      </c>
      <c r="H38" s="59">
        <v>492003623</v>
      </c>
      <c r="I38" s="59">
        <v>492003623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492003623</v>
      </c>
      <c r="W38" s="59">
        <v>131778649</v>
      </c>
      <c r="X38" s="59">
        <v>360224974</v>
      </c>
      <c r="Y38" s="60">
        <v>273.36</v>
      </c>
      <c r="Z38" s="61">
        <v>527114596</v>
      </c>
    </row>
    <row r="39" spans="1:26" ht="13.5">
      <c r="A39" s="57" t="s">
        <v>56</v>
      </c>
      <c r="B39" s="18">
        <v>2857753943</v>
      </c>
      <c r="C39" s="18">
        <v>0</v>
      </c>
      <c r="D39" s="58">
        <v>2714335696</v>
      </c>
      <c r="E39" s="59">
        <v>2714382253</v>
      </c>
      <c r="F39" s="59">
        <v>2905594894</v>
      </c>
      <c r="G39" s="59">
        <v>2884551962</v>
      </c>
      <c r="H39" s="59">
        <v>2881393479</v>
      </c>
      <c r="I39" s="59">
        <v>2881393479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2881393479</v>
      </c>
      <c r="W39" s="59">
        <v>678595563</v>
      </c>
      <c r="X39" s="59">
        <v>2202797916</v>
      </c>
      <c r="Y39" s="60">
        <v>324.61</v>
      </c>
      <c r="Z39" s="61">
        <v>2714382253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75914658</v>
      </c>
      <c r="C42" s="18">
        <v>0</v>
      </c>
      <c r="D42" s="58">
        <v>67540778</v>
      </c>
      <c r="E42" s="59">
        <v>67540778</v>
      </c>
      <c r="F42" s="59">
        <v>25985423</v>
      </c>
      <c r="G42" s="59">
        <v>6004098</v>
      </c>
      <c r="H42" s="59">
        <v>16092428</v>
      </c>
      <c r="I42" s="59">
        <v>48081949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48081949</v>
      </c>
      <c r="W42" s="59">
        <v>49510739</v>
      </c>
      <c r="X42" s="59">
        <v>-1428790</v>
      </c>
      <c r="Y42" s="60">
        <v>-2.89</v>
      </c>
      <c r="Z42" s="61">
        <v>67540778</v>
      </c>
    </row>
    <row r="43" spans="1:26" ht="13.5">
      <c r="A43" s="57" t="s">
        <v>59</v>
      </c>
      <c r="B43" s="18">
        <v>-146949302</v>
      </c>
      <c r="C43" s="18">
        <v>0</v>
      </c>
      <c r="D43" s="58">
        <v>-111625876</v>
      </c>
      <c r="E43" s="59">
        <v>-111625876</v>
      </c>
      <c r="F43" s="59">
        <v>-427965</v>
      </c>
      <c r="G43" s="59">
        <v>-11421348</v>
      </c>
      <c r="H43" s="59">
        <v>-16266990</v>
      </c>
      <c r="I43" s="59">
        <v>-28116303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-28116303</v>
      </c>
      <c r="W43" s="59">
        <v>-14615386</v>
      </c>
      <c r="X43" s="59">
        <v>-13500917</v>
      </c>
      <c r="Y43" s="60">
        <v>92.37</v>
      </c>
      <c r="Z43" s="61">
        <v>-111625876</v>
      </c>
    </row>
    <row r="44" spans="1:26" ht="13.5">
      <c r="A44" s="57" t="s">
        <v>60</v>
      </c>
      <c r="B44" s="18">
        <v>28482473</v>
      </c>
      <c r="C44" s="18">
        <v>0</v>
      </c>
      <c r="D44" s="58">
        <v>36972701</v>
      </c>
      <c r="E44" s="59">
        <v>36972701</v>
      </c>
      <c r="F44" s="59">
        <v>-2683670</v>
      </c>
      <c r="G44" s="59">
        <v>-91891</v>
      </c>
      <c r="H44" s="59">
        <v>396355</v>
      </c>
      <c r="I44" s="59">
        <v>-2379206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-2379206</v>
      </c>
      <c r="W44" s="59">
        <v>9923201</v>
      </c>
      <c r="X44" s="59">
        <v>-12302407</v>
      </c>
      <c r="Y44" s="60">
        <v>-123.98</v>
      </c>
      <c r="Z44" s="61">
        <v>36972701</v>
      </c>
    </row>
    <row r="45" spans="1:26" ht="13.5">
      <c r="A45" s="69" t="s">
        <v>61</v>
      </c>
      <c r="B45" s="21">
        <v>84147296</v>
      </c>
      <c r="C45" s="21">
        <v>0</v>
      </c>
      <c r="D45" s="98">
        <v>84406039</v>
      </c>
      <c r="E45" s="99">
        <v>84406039</v>
      </c>
      <c r="F45" s="99">
        <v>107142617</v>
      </c>
      <c r="G45" s="99">
        <v>101633476</v>
      </c>
      <c r="H45" s="99">
        <v>101855269</v>
      </c>
      <c r="I45" s="99">
        <v>101855269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101855269</v>
      </c>
      <c r="W45" s="99">
        <v>136336990</v>
      </c>
      <c r="X45" s="99">
        <v>-34481721</v>
      </c>
      <c r="Y45" s="100">
        <v>-25.29</v>
      </c>
      <c r="Z45" s="101">
        <v>84406039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45101428</v>
      </c>
      <c r="C49" s="51">
        <v>0</v>
      </c>
      <c r="D49" s="128">
        <v>1861254</v>
      </c>
      <c r="E49" s="53">
        <v>1259836</v>
      </c>
      <c r="F49" s="53">
        <v>0</v>
      </c>
      <c r="G49" s="53">
        <v>0</v>
      </c>
      <c r="H49" s="53">
        <v>0</v>
      </c>
      <c r="I49" s="53">
        <v>957083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814640</v>
      </c>
      <c r="W49" s="53">
        <v>712400</v>
      </c>
      <c r="X49" s="53">
        <v>3576463</v>
      </c>
      <c r="Y49" s="53">
        <v>15399007</v>
      </c>
      <c r="Z49" s="129">
        <v>69682111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21421534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21421534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100.01090116725146</v>
      </c>
      <c r="C58" s="5">
        <f>IF(C67=0,0,+(C76/C67)*100)</f>
        <v>0</v>
      </c>
      <c r="D58" s="6">
        <f aca="true" t="shared" si="6" ref="D58:Z58">IF(D67=0,0,+(D76/D67)*100)</f>
        <v>99.91859445065178</v>
      </c>
      <c r="E58" s="7">
        <f t="shared" si="6"/>
        <v>99.91859445065178</v>
      </c>
      <c r="F58" s="7">
        <f t="shared" si="6"/>
        <v>103.83520020967212</v>
      </c>
      <c r="G58" s="7">
        <f t="shared" si="6"/>
        <v>100.73581087343042</v>
      </c>
      <c r="H58" s="7">
        <f t="shared" si="6"/>
        <v>102.04745180207864</v>
      </c>
      <c r="I58" s="7">
        <f t="shared" si="6"/>
        <v>102.23440536935098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102.23440536935098</v>
      </c>
      <c r="W58" s="7">
        <f t="shared" si="6"/>
        <v>97.86249663748238</v>
      </c>
      <c r="X58" s="7">
        <f t="shared" si="6"/>
        <v>0</v>
      </c>
      <c r="Y58" s="7">
        <f t="shared" si="6"/>
        <v>0</v>
      </c>
      <c r="Z58" s="8">
        <f t="shared" si="6"/>
        <v>99.91859445065178</v>
      </c>
    </row>
    <row r="59" spans="1:26" ht="13.5">
      <c r="A59" s="36" t="s">
        <v>31</v>
      </c>
      <c r="B59" s="9">
        <f aca="true" t="shared" si="7" ref="B59:Z66">IF(B68=0,0,+(B77/B68)*100)</f>
        <v>100.02936097930063</v>
      </c>
      <c r="C59" s="9">
        <f t="shared" si="7"/>
        <v>0</v>
      </c>
      <c r="D59" s="2">
        <f t="shared" si="7"/>
        <v>99.91765851185565</v>
      </c>
      <c r="E59" s="10">
        <f t="shared" si="7"/>
        <v>99.91765851185565</v>
      </c>
      <c r="F59" s="10">
        <f t="shared" si="7"/>
        <v>90.56201579989008</v>
      </c>
      <c r="G59" s="10">
        <f t="shared" si="7"/>
        <v>97.33415599175427</v>
      </c>
      <c r="H59" s="10">
        <f t="shared" si="7"/>
        <v>115.4162044455979</v>
      </c>
      <c r="I59" s="10">
        <f t="shared" si="7"/>
        <v>100.43935156291933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100.43935156291933</v>
      </c>
      <c r="W59" s="10">
        <f t="shared" si="7"/>
        <v>113.08944219635208</v>
      </c>
      <c r="X59" s="10">
        <f t="shared" si="7"/>
        <v>0</v>
      </c>
      <c r="Y59" s="10">
        <f t="shared" si="7"/>
        <v>0</v>
      </c>
      <c r="Z59" s="11">
        <f t="shared" si="7"/>
        <v>99.91765851185565</v>
      </c>
    </row>
    <row r="60" spans="1:26" ht="13.5">
      <c r="A60" s="37" t="s">
        <v>32</v>
      </c>
      <c r="B60" s="12">
        <f t="shared" si="7"/>
        <v>100.00714138331523</v>
      </c>
      <c r="C60" s="12">
        <f t="shared" si="7"/>
        <v>0</v>
      </c>
      <c r="D60" s="3">
        <f t="shared" si="7"/>
        <v>99.91847256964765</v>
      </c>
      <c r="E60" s="13">
        <f t="shared" si="7"/>
        <v>99.91847256964765</v>
      </c>
      <c r="F60" s="13">
        <f t="shared" si="7"/>
        <v>107.97840428860988</v>
      </c>
      <c r="G60" s="13">
        <f t="shared" si="7"/>
        <v>101.62599715627594</v>
      </c>
      <c r="H60" s="13">
        <f t="shared" si="7"/>
        <v>98.67661816625021</v>
      </c>
      <c r="I60" s="13">
        <f t="shared" si="7"/>
        <v>102.73703031178343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102.73703031178343</v>
      </c>
      <c r="W60" s="13">
        <f t="shared" si="7"/>
        <v>93.94504822699284</v>
      </c>
      <c r="X60" s="13">
        <f t="shared" si="7"/>
        <v>0</v>
      </c>
      <c r="Y60" s="13">
        <f t="shared" si="7"/>
        <v>0</v>
      </c>
      <c r="Z60" s="14">
        <f t="shared" si="7"/>
        <v>99.91847256964765</v>
      </c>
    </row>
    <row r="61" spans="1:26" ht="13.5">
      <c r="A61" s="38" t="s">
        <v>113</v>
      </c>
      <c r="B61" s="12">
        <f t="shared" si="7"/>
        <v>100.00714120213412</v>
      </c>
      <c r="C61" s="12">
        <f t="shared" si="7"/>
        <v>0</v>
      </c>
      <c r="D61" s="3">
        <f t="shared" si="7"/>
        <v>99.91862210509655</v>
      </c>
      <c r="E61" s="13">
        <f t="shared" si="7"/>
        <v>99.91862210509655</v>
      </c>
      <c r="F61" s="13">
        <f t="shared" si="7"/>
        <v>106.29591388466764</v>
      </c>
      <c r="G61" s="13">
        <f t="shared" si="7"/>
        <v>102.1579726655426</v>
      </c>
      <c r="H61" s="13">
        <f t="shared" si="7"/>
        <v>99.14677337554232</v>
      </c>
      <c r="I61" s="13">
        <f t="shared" si="7"/>
        <v>102.52067250369971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102.52067250369971</v>
      </c>
      <c r="W61" s="13">
        <f t="shared" si="7"/>
        <v>98.84181470863116</v>
      </c>
      <c r="X61" s="13">
        <f t="shared" si="7"/>
        <v>0</v>
      </c>
      <c r="Y61" s="13">
        <f t="shared" si="7"/>
        <v>0</v>
      </c>
      <c r="Z61" s="14">
        <f t="shared" si="7"/>
        <v>99.91862210509655</v>
      </c>
    </row>
    <row r="62" spans="1:26" ht="13.5">
      <c r="A62" s="38" t="s">
        <v>114</v>
      </c>
      <c r="B62" s="12">
        <f t="shared" si="7"/>
        <v>100.00714171951716</v>
      </c>
      <c r="C62" s="12">
        <f t="shared" si="7"/>
        <v>0</v>
      </c>
      <c r="D62" s="3">
        <f t="shared" si="7"/>
        <v>99.91844033823355</v>
      </c>
      <c r="E62" s="13">
        <f t="shared" si="7"/>
        <v>99.91844033823355</v>
      </c>
      <c r="F62" s="13">
        <f t="shared" si="7"/>
        <v>112.284551677976</v>
      </c>
      <c r="G62" s="13">
        <f t="shared" si="7"/>
        <v>101.68506245869338</v>
      </c>
      <c r="H62" s="13">
        <f t="shared" si="7"/>
        <v>102.08591218379553</v>
      </c>
      <c r="I62" s="13">
        <f t="shared" si="7"/>
        <v>105.2528493523217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105.2528493523217</v>
      </c>
      <c r="W62" s="13">
        <f t="shared" si="7"/>
        <v>81.49109050008161</v>
      </c>
      <c r="X62" s="13">
        <f t="shared" si="7"/>
        <v>0</v>
      </c>
      <c r="Y62" s="13">
        <f t="shared" si="7"/>
        <v>0</v>
      </c>
      <c r="Z62" s="14">
        <f t="shared" si="7"/>
        <v>99.91844033823355</v>
      </c>
    </row>
    <row r="63" spans="1:26" ht="13.5">
      <c r="A63" s="38" t="s">
        <v>115</v>
      </c>
      <c r="B63" s="12">
        <f t="shared" si="7"/>
        <v>100.00714045439818</v>
      </c>
      <c r="C63" s="12">
        <f t="shared" si="7"/>
        <v>0</v>
      </c>
      <c r="D63" s="3">
        <f t="shared" si="7"/>
        <v>99.91802713550516</v>
      </c>
      <c r="E63" s="13">
        <f t="shared" si="7"/>
        <v>99.91802713550516</v>
      </c>
      <c r="F63" s="13">
        <f t="shared" si="7"/>
        <v>112.45608267283711</v>
      </c>
      <c r="G63" s="13">
        <f t="shared" si="7"/>
        <v>100.7193836657666</v>
      </c>
      <c r="H63" s="13">
        <f t="shared" si="7"/>
        <v>95.77920560276915</v>
      </c>
      <c r="I63" s="13">
        <f t="shared" si="7"/>
        <v>102.90169999648377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102.90169999648377</v>
      </c>
      <c r="W63" s="13">
        <f t="shared" si="7"/>
        <v>95.91947666067486</v>
      </c>
      <c r="X63" s="13">
        <f t="shared" si="7"/>
        <v>0</v>
      </c>
      <c r="Y63" s="13">
        <f t="shared" si="7"/>
        <v>0</v>
      </c>
      <c r="Z63" s="14">
        <f t="shared" si="7"/>
        <v>99.91802713550516</v>
      </c>
    </row>
    <row r="64" spans="1:26" ht="13.5">
      <c r="A64" s="38" t="s">
        <v>116</v>
      </c>
      <c r="B64" s="12">
        <f t="shared" si="7"/>
        <v>100.00714286355476</v>
      </c>
      <c r="C64" s="12">
        <f t="shared" si="7"/>
        <v>0</v>
      </c>
      <c r="D64" s="3">
        <f t="shared" si="7"/>
        <v>99.91824031253779</v>
      </c>
      <c r="E64" s="13">
        <f t="shared" si="7"/>
        <v>99.91824031253779</v>
      </c>
      <c r="F64" s="13">
        <f t="shared" si="7"/>
        <v>106.61132925833074</v>
      </c>
      <c r="G64" s="13">
        <f t="shared" si="7"/>
        <v>99.50831339579898</v>
      </c>
      <c r="H64" s="13">
        <f t="shared" si="7"/>
        <v>93.88695921002382</v>
      </c>
      <c r="I64" s="13">
        <f t="shared" si="7"/>
        <v>100.02115078546738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100.02115078546738</v>
      </c>
      <c r="W64" s="13">
        <f t="shared" si="7"/>
        <v>88.52213305525329</v>
      </c>
      <c r="X64" s="13">
        <f t="shared" si="7"/>
        <v>0</v>
      </c>
      <c r="Y64" s="13">
        <f t="shared" si="7"/>
        <v>0</v>
      </c>
      <c r="Z64" s="14">
        <f t="shared" si="7"/>
        <v>99.91824031253779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99.78216473173957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99.99941785327574</v>
      </c>
      <c r="G66" s="16">
        <f t="shared" si="7"/>
        <v>100.0005721969502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105.1339382940109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555555186</v>
      </c>
      <c r="C67" s="23"/>
      <c r="D67" s="24">
        <v>626554337</v>
      </c>
      <c r="E67" s="25">
        <v>626554337</v>
      </c>
      <c r="F67" s="25">
        <v>54271404</v>
      </c>
      <c r="G67" s="25">
        <v>51361160</v>
      </c>
      <c r="H67" s="25">
        <v>52996217</v>
      </c>
      <c r="I67" s="25">
        <v>158628781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158628781</v>
      </c>
      <c r="W67" s="25">
        <v>156638584</v>
      </c>
      <c r="X67" s="25"/>
      <c r="Y67" s="24"/>
      <c r="Z67" s="26">
        <v>626554337</v>
      </c>
    </row>
    <row r="68" spans="1:26" ht="13.5" hidden="1">
      <c r="A68" s="36" t="s">
        <v>31</v>
      </c>
      <c r="B68" s="18">
        <v>116321052</v>
      </c>
      <c r="C68" s="18"/>
      <c r="D68" s="19">
        <v>126921437</v>
      </c>
      <c r="E68" s="20">
        <v>126921437</v>
      </c>
      <c r="F68" s="20">
        <v>12831988</v>
      </c>
      <c r="G68" s="20">
        <v>10586816</v>
      </c>
      <c r="H68" s="20">
        <v>10657779</v>
      </c>
      <c r="I68" s="20">
        <v>34076583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34076583</v>
      </c>
      <c r="W68" s="20">
        <v>31730359</v>
      </c>
      <c r="X68" s="20"/>
      <c r="Y68" s="19"/>
      <c r="Z68" s="22">
        <v>126921437</v>
      </c>
    </row>
    <row r="69" spans="1:26" ht="13.5" hidden="1">
      <c r="A69" s="37" t="s">
        <v>32</v>
      </c>
      <c r="B69" s="18">
        <v>437030175</v>
      </c>
      <c r="C69" s="18"/>
      <c r="D69" s="19">
        <v>497428900</v>
      </c>
      <c r="E69" s="20">
        <v>497428900</v>
      </c>
      <c r="F69" s="20">
        <v>41267638</v>
      </c>
      <c r="G69" s="20">
        <v>40599579</v>
      </c>
      <c r="H69" s="20">
        <v>42161150</v>
      </c>
      <c r="I69" s="20">
        <v>124028367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124028367</v>
      </c>
      <c r="W69" s="20">
        <v>124357225</v>
      </c>
      <c r="X69" s="20"/>
      <c r="Y69" s="19"/>
      <c r="Z69" s="22">
        <v>497428900</v>
      </c>
    </row>
    <row r="70" spans="1:26" ht="13.5" hidden="1">
      <c r="A70" s="38" t="s">
        <v>113</v>
      </c>
      <c r="B70" s="18">
        <v>247521351</v>
      </c>
      <c r="C70" s="18"/>
      <c r="D70" s="19">
        <v>284936100</v>
      </c>
      <c r="E70" s="20">
        <v>284936100</v>
      </c>
      <c r="F70" s="20">
        <v>25606497</v>
      </c>
      <c r="G70" s="20">
        <v>24825662</v>
      </c>
      <c r="H70" s="20">
        <v>25983718</v>
      </c>
      <c r="I70" s="20">
        <v>76415877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76415877</v>
      </c>
      <c r="W70" s="20">
        <v>71234025</v>
      </c>
      <c r="X70" s="20"/>
      <c r="Y70" s="19"/>
      <c r="Z70" s="22">
        <v>284936100</v>
      </c>
    </row>
    <row r="71" spans="1:26" ht="13.5" hidden="1">
      <c r="A71" s="38" t="s">
        <v>114</v>
      </c>
      <c r="B71" s="18">
        <v>85497617</v>
      </c>
      <c r="C71" s="18"/>
      <c r="D71" s="19">
        <v>98641900</v>
      </c>
      <c r="E71" s="20">
        <v>98641900</v>
      </c>
      <c r="F71" s="20">
        <v>6448066</v>
      </c>
      <c r="G71" s="20">
        <v>6659041</v>
      </c>
      <c r="H71" s="20">
        <v>6815052</v>
      </c>
      <c r="I71" s="20">
        <v>19922159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19922159</v>
      </c>
      <c r="W71" s="20">
        <v>24660475</v>
      </c>
      <c r="X71" s="20"/>
      <c r="Y71" s="19"/>
      <c r="Z71" s="22">
        <v>98641900</v>
      </c>
    </row>
    <row r="72" spans="1:26" ht="13.5" hidden="1">
      <c r="A72" s="38" t="s">
        <v>115</v>
      </c>
      <c r="B72" s="18">
        <v>57223249</v>
      </c>
      <c r="C72" s="18"/>
      <c r="D72" s="19">
        <v>60916500</v>
      </c>
      <c r="E72" s="20">
        <v>60916500</v>
      </c>
      <c r="F72" s="20">
        <v>4775450</v>
      </c>
      <c r="G72" s="20">
        <v>4708614</v>
      </c>
      <c r="H72" s="20">
        <v>4963260</v>
      </c>
      <c r="I72" s="20">
        <v>14447324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14447324</v>
      </c>
      <c r="W72" s="20">
        <v>15229125</v>
      </c>
      <c r="X72" s="20"/>
      <c r="Y72" s="19"/>
      <c r="Z72" s="22">
        <v>60916500</v>
      </c>
    </row>
    <row r="73" spans="1:26" ht="13.5" hidden="1">
      <c r="A73" s="38" t="s">
        <v>116</v>
      </c>
      <c r="B73" s="18">
        <v>46787958</v>
      </c>
      <c r="C73" s="18"/>
      <c r="D73" s="19">
        <v>52934400</v>
      </c>
      <c r="E73" s="20">
        <v>52934400</v>
      </c>
      <c r="F73" s="20">
        <v>4437625</v>
      </c>
      <c r="G73" s="20">
        <v>4406262</v>
      </c>
      <c r="H73" s="20">
        <v>4399120</v>
      </c>
      <c r="I73" s="20">
        <v>13243007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13243007</v>
      </c>
      <c r="W73" s="20">
        <v>13233600</v>
      </c>
      <c r="X73" s="20"/>
      <c r="Y73" s="19"/>
      <c r="Z73" s="22">
        <v>52934400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2203959</v>
      </c>
      <c r="C75" s="27"/>
      <c r="D75" s="28">
        <v>2204000</v>
      </c>
      <c r="E75" s="29">
        <v>2204000</v>
      </c>
      <c r="F75" s="29">
        <v>171778</v>
      </c>
      <c r="G75" s="29">
        <v>174765</v>
      </c>
      <c r="H75" s="29">
        <v>177288</v>
      </c>
      <c r="I75" s="29">
        <v>523831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523831</v>
      </c>
      <c r="W75" s="29">
        <v>551000</v>
      </c>
      <c r="X75" s="29"/>
      <c r="Y75" s="28"/>
      <c r="Z75" s="30">
        <v>2204000</v>
      </c>
    </row>
    <row r="76" spans="1:26" ht="13.5" hidden="1">
      <c r="A76" s="41" t="s">
        <v>120</v>
      </c>
      <c r="B76" s="31">
        <v>555615748</v>
      </c>
      <c r="C76" s="31"/>
      <c r="D76" s="32">
        <v>626044287</v>
      </c>
      <c r="E76" s="33">
        <v>626044287</v>
      </c>
      <c r="F76" s="33">
        <v>56352821</v>
      </c>
      <c r="G76" s="33">
        <v>51739081</v>
      </c>
      <c r="H76" s="33">
        <v>54081289</v>
      </c>
      <c r="I76" s="33">
        <v>162173191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162173191</v>
      </c>
      <c r="W76" s="33">
        <v>153290429</v>
      </c>
      <c r="X76" s="33"/>
      <c r="Y76" s="32"/>
      <c r="Z76" s="34">
        <v>626044287</v>
      </c>
    </row>
    <row r="77" spans="1:26" ht="13.5" hidden="1">
      <c r="A77" s="36" t="s">
        <v>31</v>
      </c>
      <c r="B77" s="18">
        <v>116355205</v>
      </c>
      <c r="C77" s="18"/>
      <c r="D77" s="19">
        <v>126816928</v>
      </c>
      <c r="E77" s="20">
        <v>126816928</v>
      </c>
      <c r="F77" s="20">
        <v>11620907</v>
      </c>
      <c r="G77" s="20">
        <v>10304588</v>
      </c>
      <c r="H77" s="20">
        <v>12300804</v>
      </c>
      <c r="I77" s="20">
        <v>34226299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34226299</v>
      </c>
      <c r="W77" s="20">
        <v>35883686</v>
      </c>
      <c r="X77" s="20"/>
      <c r="Y77" s="19"/>
      <c r="Z77" s="22">
        <v>126816928</v>
      </c>
    </row>
    <row r="78" spans="1:26" ht="13.5" hidden="1">
      <c r="A78" s="37" t="s">
        <v>32</v>
      </c>
      <c r="B78" s="18">
        <v>437061385</v>
      </c>
      <c r="C78" s="18"/>
      <c r="D78" s="19">
        <v>497023359</v>
      </c>
      <c r="E78" s="20">
        <v>497023359</v>
      </c>
      <c r="F78" s="20">
        <v>44560137</v>
      </c>
      <c r="G78" s="20">
        <v>41259727</v>
      </c>
      <c r="H78" s="20">
        <v>41603197</v>
      </c>
      <c r="I78" s="20">
        <v>127423061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127423061</v>
      </c>
      <c r="W78" s="20">
        <v>116827455</v>
      </c>
      <c r="X78" s="20"/>
      <c r="Y78" s="19"/>
      <c r="Z78" s="22">
        <v>497023359</v>
      </c>
    </row>
    <row r="79" spans="1:26" ht="13.5" hidden="1">
      <c r="A79" s="38" t="s">
        <v>113</v>
      </c>
      <c r="B79" s="18">
        <v>247539027</v>
      </c>
      <c r="C79" s="18"/>
      <c r="D79" s="19">
        <v>284704225</v>
      </c>
      <c r="E79" s="20">
        <v>284704225</v>
      </c>
      <c r="F79" s="20">
        <v>27218660</v>
      </c>
      <c r="G79" s="20">
        <v>25361393</v>
      </c>
      <c r="H79" s="20">
        <v>25762018</v>
      </c>
      <c r="I79" s="20">
        <v>78342071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78342071</v>
      </c>
      <c r="W79" s="20">
        <v>70409003</v>
      </c>
      <c r="X79" s="20"/>
      <c r="Y79" s="19"/>
      <c r="Z79" s="22">
        <v>284704225</v>
      </c>
    </row>
    <row r="80" spans="1:26" ht="13.5" hidden="1">
      <c r="A80" s="38" t="s">
        <v>114</v>
      </c>
      <c r="B80" s="18">
        <v>85503723</v>
      </c>
      <c r="C80" s="18"/>
      <c r="D80" s="19">
        <v>98561448</v>
      </c>
      <c r="E80" s="20">
        <v>98561448</v>
      </c>
      <c r="F80" s="20">
        <v>7240182</v>
      </c>
      <c r="G80" s="20">
        <v>6771250</v>
      </c>
      <c r="H80" s="20">
        <v>6957208</v>
      </c>
      <c r="I80" s="20">
        <v>20968640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20968640</v>
      </c>
      <c r="W80" s="20">
        <v>20096090</v>
      </c>
      <c r="X80" s="20"/>
      <c r="Y80" s="19"/>
      <c r="Z80" s="22">
        <v>98561448</v>
      </c>
    </row>
    <row r="81" spans="1:26" ht="13.5" hidden="1">
      <c r="A81" s="38" t="s">
        <v>115</v>
      </c>
      <c r="B81" s="18">
        <v>57227335</v>
      </c>
      <c r="C81" s="18"/>
      <c r="D81" s="19">
        <v>60866565</v>
      </c>
      <c r="E81" s="20">
        <v>60866565</v>
      </c>
      <c r="F81" s="20">
        <v>5370284</v>
      </c>
      <c r="G81" s="20">
        <v>4742487</v>
      </c>
      <c r="H81" s="20">
        <v>4753771</v>
      </c>
      <c r="I81" s="20">
        <v>14866542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14866542</v>
      </c>
      <c r="W81" s="20">
        <v>14607697</v>
      </c>
      <c r="X81" s="20"/>
      <c r="Y81" s="19"/>
      <c r="Z81" s="22">
        <v>60866565</v>
      </c>
    </row>
    <row r="82" spans="1:26" ht="13.5" hidden="1">
      <c r="A82" s="38" t="s">
        <v>116</v>
      </c>
      <c r="B82" s="18">
        <v>46791300</v>
      </c>
      <c r="C82" s="18"/>
      <c r="D82" s="19">
        <v>52891121</v>
      </c>
      <c r="E82" s="20">
        <v>52891121</v>
      </c>
      <c r="F82" s="20">
        <v>4731011</v>
      </c>
      <c r="G82" s="20">
        <v>4384597</v>
      </c>
      <c r="H82" s="20">
        <v>4130200</v>
      </c>
      <c r="I82" s="20">
        <v>13245808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13245808</v>
      </c>
      <c r="W82" s="20">
        <v>11714665</v>
      </c>
      <c r="X82" s="20"/>
      <c r="Y82" s="19"/>
      <c r="Z82" s="22">
        <v>52891121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2199158</v>
      </c>
      <c r="C84" s="27"/>
      <c r="D84" s="28">
        <v>2204000</v>
      </c>
      <c r="E84" s="29">
        <v>2204000</v>
      </c>
      <c r="F84" s="29">
        <v>171777</v>
      </c>
      <c r="G84" s="29">
        <v>174766</v>
      </c>
      <c r="H84" s="29">
        <v>177288</v>
      </c>
      <c r="I84" s="29">
        <v>523831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523831</v>
      </c>
      <c r="W84" s="29">
        <v>579288</v>
      </c>
      <c r="X84" s="29"/>
      <c r="Y84" s="28"/>
      <c r="Z84" s="30">
        <v>2204000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34763132</v>
      </c>
      <c r="C5" s="18">
        <v>0</v>
      </c>
      <c r="D5" s="58">
        <v>39102555</v>
      </c>
      <c r="E5" s="59">
        <v>39102555</v>
      </c>
      <c r="F5" s="59">
        <v>38990334</v>
      </c>
      <c r="G5" s="59">
        <v>-625</v>
      </c>
      <c r="H5" s="59">
        <v>4402</v>
      </c>
      <c r="I5" s="59">
        <v>38994111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38994111</v>
      </c>
      <c r="W5" s="59">
        <v>9775639</v>
      </c>
      <c r="X5" s="59">
        <v>29218472</v>
      </c>
      <c r="Y5" s="60">
        <v>298.89</v>
      </c>
      <c r="Z5" s="61">
        <v>39102555</v>
      </c>
    </row>
    <row r="6" spans="1:26" ht="13.5">
      <c r="A6" s="57" t="s">
        <v>32</v>
      </c>
      <c r="B6" s="18">
        <v>94577483</v>
      </c>
      <c r="C6" s="18">
        <v>0</v>
      </c>
      <c r="D6" s="58">
        <v>110264640</v>
      </c>
      <c r="E6" s="59">
        <v>110264640</v>
      </c>
      <c r="F6" s="59">
        <v>8611028</v>
      </c>
      <c r="G6" s="59">
        <v>8945762</v>
      </c>
      <c r="H6" s="59">
        <v>9242352</v>
      </c>
      <c r="I6" s="59">
        <v>26799142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26799142</v>
      </c>
      <c r="W6" s="59">
        <v>27566160</v>
      </c>
      <c r="X6" s="59">
        <v>-767018</v>
      </c>
      <c r="Y6" s="60">
        <v>-2.78</v>
      </c>
      <c r="Z6" s="61">
        <v>110264640</v>
      </c>
    </row>
    <row r="7" spans="1:26" ht="13.5">
      <c r="A7" s="57" t="s">
        <v>33</v>
      </c>
      <c r="B7" s="18">
        <v>2049891</v>
      </c>
      <c r="C7" s="18">
        <v>0</v>
      </c>
      <c r="D7" s="58">
        <v>1650000</v>
      </c>
      <c r="E7" s="59">
        <v>1650000</v>
      </c>
      <c r="F7" s="59">
        <v>47961</v>
      </c>
      <c r="G7" s="59">
        <v>131650</v>
      </c>
      <c r="H7" s="59">
        <v>155090</v>
      </c>
      <c r="I7" s="59">
        <v>334701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334701</v>
      </c>
      <c r="W7" s="59">
        <v>412500</v>
      </c>
      <c r="X7" s="59">
        <v>-77799</v>
      </c>
      <c r="Y7" s="60">
        <v>-18.86</v>
      </c>
      <c r="Z7" s="61">
        <v>1650000</v>
      </c>
    </row>
    <row r="8" spans="1:26" ht="13.5">
      <c r="A8" s="57" t="s">
        <v>34</v>
      </c>
      <c r="B8" s="18">
        <v>62888244</v>
      </c>
      <c r="C8" s="18">
        <v>0</v>
      </c>
      <c r="D8" s="58">
        <v>62543333</v>
      </c>
      <c r="E8" s="59">
        <v>66469266</v>
      </c>
      <c r="F8" s="59">
        <v>12147600</v>
      </c>
      <c r="G8" s="59">
        <v>2174483</v>
      </c>
      <c r="H8" s="59">
        <v>909000</v>
      </c>
      <c r="I8" s="59">
        <v>15231083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15231083</v>
      </c>
      <c r="W8" s="59">
        <v>16617317</v>
      </c>
      <c r="X8" s="59">
        <v>-1386234</v>
      </c>
      <c r="Y8" s="60">
        <v>-8.34</v>
      </c>
      <c r="Z8" s="61">
        <v>66469266</v>
      </c>
    </row>
    <row r="9" spans="1:26" ht="13.5">
      <c r="A9" s="57" t="s">
        <v>35</v>
      </c>
      <c r="B9" s="18">
        <v>11381198</v>
      </c>
      <c r="C9" s="18">
        <v>0</v>
      </c>
      <c r="D9" s="58">
        <v>14321444</v>
      </c>
      <c r="E9" s="59">
        <v>14321444</v>
      </c>
      <c r="F9" s="59">
        <v>649829</v>
      </c>
      <c r="G9" s="59">
        <v>1324251</v>
      </c>
      <c r="H9" s="59">
        <v>1486582</v>
      </c>
      <c r="I9" s="59">
        <v>3460662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3460662</v>
      </c>
      <c r="W9" s="59">
        <v>3580361</v>
      </c>
      <c r="X9" s="59">
        <v>-119699</v>
      </c>
      <c r="Y9" s="60">
        <v>-3.34</v>
      </c>
      <c r="Z9" s="61">
        <v>14321444</v>
      </c>
    </row>
    <row r="10" spans="1:26" ht="25.5">
      <c r="A10" s="62" t="s">
        <v>105</v>
      </c>
      <c r="B10" s="63">
        <f>SUM(B5:B9)</f>
        <v>205659948</v>
      </c>
      <c r="C10" s="63">
        <f>SUM(C5:C9)</f>
        <v>0</v>
      </c>
      <c r="D10" s="64">
        <f aca="true" t="shared" si="0" ref="D10:Z10">SUM(D5:D9)</f>
        <v>227881972</v>
      </c>
      <c r="E10" s="65">
        <f t="shared" si="0"/>
        <v>231807905</v>
      </c>
      <c r="F10" s="65">
        <f t="shared" si="0"/>
        <v>60446752</v>
      </c>
      <c r="G10" s="65">
        <f t="shared" si="0"/>
        <v>12575521</v>
      </c>
      <c r="H10" s="65">
        <f t="shared" si="0"/>
        <v>11797426</v>
      </c>
      <c r="I10" s="65">
        <f t="shared" si="0"/>
        <v>84819699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84819699</v>
      </c>
      <c r="W10" s="65">
        <f t="shared" si="0"/>
        <v>57951977</v>
      </c>
      <c r="X10" s="65">
        <f t="shared" si="0"/>
        <v>26867722</v>
      </c>
      <c r="Y10" s="66">
        <f>+IF(W10&lt;&gt;0,(X10/W10)*100,0)</f>
        <v>46.36204559509678</v>
      </c>
      <c r="Z10" s="67">
        <f t="shared" si="0"/>
        <v>231807905</v>
      </c>
    </row>
    <row r="11" spans="1:26" ht="13.5">
      <c r="A11" s="57" t="s">
        <v>36</v>
      </c>
      <c r="B11" s="18">
        <v>68160556</v>
      </c>
      <c r="C11" s="18">
        <v>0</v>
      </c>
      <c r="D11" s="58">
        <v>78243691</v>
      </c>
      <c r="E11" s="59">
        <v>77028667</v>
      </c>
      <c r="F11" s="59">
        <v>5351287</v>
      </c>
      <c r="G11" s="59">
        <v>5350335</v>
      </c>
      <c r="H11" s="59">
        <v>5361690</v>
      </c>
      <c r="I11" s="59">
        <v>16063312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16063312</v>
      </c>
      <c r="W11" s="59">
        <v>19257167</v>
      </c>
      <c r="X11" s="59">
        <v>-3193855</v>
      </c>
      <c r="Y11" s="60">
        <v>-16.59</v>
      </c>
      <c r="Z11" s="61">
        <v>77028667</v>
      </c>
    </row>
    <row r="12" spans="1:26" ht="13.5">
      <c r="A12" s="57" t="s">
        <v>37</v>
      </c>
      <c r="B12" s="18">
        <v>3076960</v>
      </c>
      <c r="C12" s="18">
        <v>0</v>
      </c>
      <c r="D12" s="58">
        <v>3337988</v>
      </c>
      <c r="E12" s="59">
        <v>3337988</v>
      </c>
      <c r="F12" s="59">
        <v>260141</v>
      </c>
      <c r="G12" s="59">
        <v>252546</v>
      </c>
      <c r="H12" s="59">
        <v>256092</v>
      </c>
      <c r="I12" s="59">
        <v>768779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768779</v>
      </c>
      <c r="W12" s="59">
        <v>834497</v>
      </c>
      <c r="X12" s="59">
        <v>-65718</v>
      </c>
      <c r="Y12" s="60">
        <v>-7.88</v>
      </c>
      <c r="Z12" s="61">
        <v>3337988</v>
      </c>
    </row>
    <row r="13" spans="1:26" ht="13.5">
      <c r="A13" s="57" t="s">
        <v>106</v>
      </c>
      <c r="B13" s="18">
        <v>7064175</v>
      </c>
      <c r="C13" s="18">
        <v>0</v>
      </c>
      <c r="D13" s="58">
        <v>6932531</v>
      </c>
      <c r="E13" s="59">
        <v>6774631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1693658</v>
      </c>
      <c r="X13" s="59">
        <v>-1693658</v>
      </c>
      <c r="Y13" s="60">
        <v>-100</v>
      </c>
      <c r="Z13" s="61">
        <v>6774631</v>
      </c>
    </row>
    <row r="14" spans="1:26" ht="13.5">
      <c r="A14" s="57" t="s">
        <v>38</v>
      </c>
      <c r="B14" s="18">
        <v>663058</v>
      </c>
      <c r="C14" s="18">
        <v>0</v>
      </c>
      <c r="D14" s="58">
        <v>119135</v>
      </c>
      <c r="E14" s="59">
        <v>277035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69259</v>
      </c>
      <c r="X14" s="59">
        <v>-69259</v>
      </c>
      <c r="Y14" s="60">
        <v>-100</v>
      </c>
      <c r="Z14" s="61">
        <v>277035</v>
      </c>
    </row>
    <row r="15" spans="1:26" ht="13.5">
      <c r="A15" s="57" t="s">
        <v>39</v>
      </c>
      <c r="B15" s="18">
        <v>49044131</v>
      </c>
      <c r="C15" s="18">
        <v>0</v>
      </c>
      <c r="D15" s="58">
        <v>50900000</v>
      </c>
      <c r="E15" s="59">
        <v>50900000</v>
      </c>
      <c r="F15" s="59">
        <v>4497975</v>
      </c>
      <c r="G15" s="59">
        <v>2271608</v>
      </c>
      <c r="H15" s="59">
        <v>5739818</v>
      </c>
      <c r="I15" s="59">
        <v>12509401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12509401</v>
      </c>
      <c r="W15" s="59">
        <v>12725000</v>
      </c>
      <c r="X15" s="59">
        <v>-215599</v>
      </c>
      <c r="Y15" s="60">
        <v>-1.69</v>
      </c>
      <c r="Z15" s="61">
        <v>50900000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88660767</v>
      </c>
      <c r="C17" s="18">
        <v>0</v>
      </c>
      <c r="D17" s="58">
        <v>90950197</v>
      </c>
      <c r="E17" s="59">
        <v>95968165</v>
      </c>
      <c r="F17" s="59">
        <v>3436386</v>
      </c>
      <c r="G17" s="59">
        <v>4355412</v>
      </c>
      <c r="H17" s="59">
        <v>3694219</v>
      </c>
      <c r="I17" s="59">
        <v>11486017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11486017</v>
      </c>
      <c r="W17" s="59">
        <v>23992041</v>
      </c>
      <c r="X17" s="59">
        <v>-12506024</v>
      </c>
      <c r="Y17" s="60">
        <v>-52.13</v>
      </c>
      <c r="Z17" s="61">
        <v>95968165</v>
      </c>
    </row>
    <row r="18" spans="1:26" ht="13.5">
      <c r="A18" s="69" t="s">
        <v>42</v>
      </c>
      <c r="B18" s="70">
        <f>SUM(B11:B17)</f>
        <v>216669647</v>
      </c>
      <c r="C18" s="70">
        <f>SUM(C11:C17)</f>
        <v>0</v>
      </c>
      <c r="D18" s="71">
        <f aca="true" t="shared" si="1" ref="D18:Z18">SUM(D11:D17)</f>
        <v>230483542</v>
      </c>
      <c r="E18" s="72">
        <f t="shared" si="1"/>
        <v>234286486</v>
      </c>
      <c r="F18" s="72">
        <f t="shared" si="1"/>
        <v>13545789</v>
      </c>
      <c r="G18" s="72">
        <f t="shared" si="1"/>
        <v>12229901</v>
      </c>
      <c r="H18" s="72">
        <f t="shared" si="1"/>
        <v>15051819</v>
      </c>
      <c r="I18" s="72">
        <f t="shared" si="1"/>
        <v>40827509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40827509</v>
      </c>
      <c r="W18" s="72">
        <f t="shared" si="1"/>
        <v>58571622</v>
      </c>
      <c r="X18" s="72">
        <f t="shared" si="1"/>
        <v>-17744113</v>
      </c>
      <c r="Y18" s="66">
        <f>+IF(W18&lt;&gt;0,(X18/W18)*100,0)</f>
        <v>-30.29472702668197</v>
      </c>
      <c r="Z18" s="73">
        <f t="shared" si="1"/>
        <v>234286486</v>
      </c>
    </row>
    <row r="19" spans="1:26" ht="13.5">
      <c r="A19" s="69" t="s">
        <v>43</v>
      </c>
      <c r="B19" s="74">
        <f>+B10-B18</f>
        <v>-11009699</v>
      </c>
      <c r="C19" s="74">
        <f>+C10-C18</f>
        <v>0</v>
      </c>
      <c r="D19" s="75">
        <f aca="true" t="shared" si="2" ref="D19:Z19">+D10-D18</f>
        <v>-2601570</v>
      </c>
      <c r="E19" s="76">
        <f t="shared" si="2"/>
        <v>-2478581</v>
      </c>
      <c r="F19" s="76">
        <f t="shared" si="2"/>
        <v>46900963</v>
      </c>
      <c r="G19" s="76">
        <f t="shared" si="2"/>
        <v>345620</v>
      </c>
      <c r="H19" s="76">
        <f t="shared" si="2"/>
        <v>-3254393</v>
      </c>
      <c r="I19" s="76">
        <f t="shared" si="2"/>
        <v>43992190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43992190</v>
      </c>
      <c r="W19" s="76">
        <f>IF(E10=E18,0,W10-W18)</f>
        <v>-619645</v>
      </c>
      <c r="X19" s="76">
        <f t="shared" si="2"/>
        <v>44611835</v>
      </c>
      <c r="Y19" s="77">
        <f>+IF(W19&lt;&gt;0,(X19/W19)*100,0)</f>
        <v>-7199.579597995627</v>
      </c>
      <c r="Z19" s="78">
        <f t="shared" si="2"/>
        <v>-2478581</v>
      </c>
    </row>
    <row r="20" spans="1:26" ht="13.5">
      <c r="A20" s="57" t="s">
        <v>44</v>
      </c>
      <c r="B20" s="18">
        <v>23712194</v>
      </c>
      <c r="C20" s="18">
        <v>0</v>
      </c>
      <c r="D20" s="58">
        <v>13416667</v>
      </c>
      <c r="E20" s="59">
        <v>15277107</v>
      </c>
      <c r="F20" s="59">
        <v>0</v>
      </c>
      <c r="G20" s="59">
        <v>5062991</v>
      </c>
      <c r="H20" s="59">
        <v>0</v>
      </c>
      <c r="I20" s="59">
        <v>5062991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5062991</v>
      </c>
      <c r="W20" s="59">
        <v>3819277</v>
      </c>
      <c r="X20" s="59">
        <v>1243714</v>
      </c>
      <c r="Y20" s="60">
        <v>32.56</v>
      </c>
      <c r="Z20" s="61">
        <v>15277107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12702495</v>
      </c>
      <c r="C22" s="85">
        <f>SUM(C19:C21)</f>
        <v>0</v>
      </c>
      <c r="D22" s="86">
        <f aca="true" t="shared" si="3" ref="D22:Z22">SUM(D19:D21)</f>
        <v>10815097</v>
      </c>
      <c r="E22" s="87">
        <f t="shared" si="3"/>
        <v>12798526</v>
      </c>
      <c r="F22" s="87">
        <f t="shared" si="3"/>
        <v>46900963</v>
      </c>
      <c r="G22" s="87">
        <f t="shared" si="3"/>
        <v>5408611</v>
      </c>
      <c r="H22" s="87">
        <f t="shared" si="3"/>
        <v>-3254393</v>
      </c>
      <c r="I22" s="87">
        <f t="shared" si="3"/>
        <v>49055181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49055181</v>
      </c>
      <c r="W22" s="87">
        <f t="shared" si="3"/>
        <v>3199632</v>
      </c>
      <c r="X22" s="87">
        <f t="shared" si="3"/>
        <v>45855549</v>
      </c>
      <c r="Y22" s="88">
        <f>+IF(W22&lt;&gt;0,(X22/W22)*100,0)</f>
        <v>1433.150718582637</v>
      </c>
      <c r="Z22" s="89">
        <f t="shared" si="3"/>
        <v>12798526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12702495</v>
      </c>
      <c r="C24" s="74">
        <f>SUM(C22:C23)</f>
        <v>0</v>
      </c>
      <c r="D24" s="75">
        <f aca="true" t="shared" si="4" ref="D24:Z24">SUM(D22:D23)</f>
        <v>10815097</v>
      </c>
      <c r="E24" s="76">
        <f t="shared" si="4"/>
        <v>12798526</v>
      </c>
      <c r="F24" s="76">
        <f t="shared" si="4"/>
        <v>46900963</v>
      </c>
      <c r="G24" s="76">
        <f t="shared" si="4"/>
        <v>5408611</v>
      </c>
      <c r="H24" s="76">
        <f t="shared" si="4"/>
        <v>-3254393</v>
      </c>
      <c r="I24" s="76">
        <f t="shared" si="4"/>
        <v>49055181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49055181</v>
      </c>
      <c r="W24" s="76">
        <f t="shared" si="4"/>
        <v>3199632</v>
      </c>
      <c r="X24" s="76">
        <f t="shared" si="4"/>
        <v>45855549</v>
      </c>
      <c r="Y24" s="77">
        <f>+IF(W24&lt;&gt;0,(X24/W24)*100,0)</f>
        <v>1433.150718582637</v>
      </c>
      <c r="Z24" s="78">
        <f t="shared" si="4"/>
        <v>12798526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33445124</v>
      </c>
      <c r="C27" s="21">
        <v>0</v>
      </c>
      <c r="D27" s="98">
        <v>24484467</v>
      </c>
      <c r="E27" s="99">
        <v>26344907</v>
      </c>
      <c r="F27" s="99">
        <v>1305084</v>
      </c>
      <c r="G27" s="99">
        <v>2016268</v>
      </c>
      <c r="H27" s="99">
        <v>1470634</v>
      </c>
      <c r="I27" s="99">
        <v>4791986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4791986</v>
      </c>
      <c r="W27" s="99">
        <v>6586227</v>
      </c>
      <c r="X27" s="99">
        <v>-1794241</v>
      </c>
      <c r="Y27" s="100">
        <v>-27.24</v>
      </c>
      <c r="Z27" s="101">
        <v>26344907</v>
      </c>
    </row>
    <row r="28" spans="1:26" ht="13.5">
      <c r="A28" s="102" t="s">
        <v>44</v>
      </c>
      <c r="B28" s="18">
        <v>23712195</v>
      </c>
      <c r="C28" s="18">
        <v>0</v>
      </c>
      <c r="D28" s="58">
        <v>13416667</v>
      </c>
      <c r="E28" s="59">
        <v>15277107</v>
      </c>
      <c r="F28" s="59">
        <v>1305084</v>
      </c>
      <c r="G28" s="59">
        <v>1886995</v>
      </c>
      <c r="H28" s="59">
        <v>0</v>
      </c>
      <c r="I28" s="59">
        <v>3192079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3192079</v>
      </c>
      <c r="W28" s="59">
        <v>3819277</v>
      </c>
      <c r="X28" s="59">
        <v>-627198</v>
      </c>
      <c r="Y28" s="60">
        <v>-16.42</v>
      </c>
      <c r="Z28" s="61">
        <v>15277107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43969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9688963</v>
      </c>
      <c r="C31" s="18">
        <v>0</v>
      </c>
      <c r="D31" s="58">
        <v>11067800</v>
      </c>
      <c r="E31" s="59">
        <v>11067800</v>
      </c>
      <c r="F31" s="59">
        <v>0</v>
      </c>
      <c r="G31" s="59">
        <v>129273</v>
      </c>
      <c r="H31" s="59">
        <v>1470634</v>
      </c>
      <c r="I31" s="59">
        <v>1599907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1599907</v>
      </c>
      <c r="W31" s="59">
        <v>2766950</v>
      </c>
      <c r="X31" s="59">
        <v>-1167043</v>
      </c>
      <c r="Y31" s="60">
        <v>-42.18</v>
      </c>
      <c r="Z31" s="61">
        <v>11067800</v>
      </c>
    </row>
    <row r="32" spans="1:26" ht="13.5">
      <c r="A32" s="69" t="s">
        <v>50</v>
      </c>
      <c r="B32" s="21">
        <f>SUM(B28:B31)</f>
        <v>33445127</v>
      </c>
      <c r="C32" s="21">
        <f>SUM(C28:C31)</f>
        <v>0</v>
      </c>
      <c r="D32" s="98">
        <f aca="true" t="shared" si="5" ref="D32:Z32">SUM(D28:D31)</f>
        <v>24484467</v>
      </c>
      <c r="E32" s="99">
        <f t="shared" si="5"/>
        <v>26344907</v>
      </c>
      <c r="F32" s="99">
        <f t="shared" si="5"/>
        <v>1305084</v>
      </c>
      <c r="G32" s="99">
        <f t="shared" si="5"/>
        <v>2016268</v>
      </c>
      <c r="H32" s="99">
        <f t="shared" si="5"/>
        <v>1470634</v>
      </c>
      <c r="I32" s="99">
        <f t="shared" si="5"/>
        <v>4791986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4791986</v>
      </c>
      <c r="W32" s="99">
        <f t="shared" si="5"/>
        <v>6586227</v>
      </c>
      <c r="X32" s="99">
        <f t="shared" si="5"/>
        <v>-1794241</v>
      </c>
      <c r="Y32" s="100">
        <f>+IF(W32&lt;&gt;0,(X32/W32)*100,0)</f>
        <v>-27.242319464543208</v>
      </c>
      <c r="Z32" s="101">
        <f t="shared" si="5"/>
        <v>26344907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44799089</v>
      </c>
      <c r="C35" s="18">
        <v>0</v>
      </c>
      <c r="D35" s="58">
        <v>31030860</v>
      </c>
      <c r="E35" s="59">
        <v>28346787</v>
      </c>
      <c r="F35" s="59">
        <v>80654649</v>
      </c>
      <c r="G35" s="59">
        <v>44799088</v>
      </c>
      <c r="H35" s="59">
        <v>44799089</v>
      </c>
      <c r="I35" s="59">
        <v>44799089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44799089</v>
      </c>
      <c r="W35" s="59">
        <v>7086697</v>
      </c>
      <c r="X35" s="59">
        <v>37712392</v>
      </c>
      <c r="Y35" s="60">
        <v>532.16</v>
      </c>
      <c r="Z35" s="61">
        <v>28346787</v>
      </c>
    </row>
    <row r="36" spans="1:26" ht="13.5">
      <c r="A36" s="57" t="s">
        <v>53</v>
      </c>
      <c r="B36" s="18">
        <v>300389732</v>
      </c>
      <c r="C36" s="18">
        <v>0</v>
      </c>
      <c r="D36" s="58">
        <v>305955400</v>
      </c>
      <c r="E36" s="59">
        <v>307815502</v>
      </c>
      <c r="F36" s="59">
        <v>294872823</v>
      </c>
      <c r="G36" s="59">
        <v>300389732</v>
      </c>
      <c r="H36" s="59">
        <v>300389732</v>
      </c>
      <c r="I36" s="59">
        <v>300389732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300389732</v>
      </c>
      <c r="W36" s="59">
        <v>76953876</v>
      </c>
      <c r="X36" s="59">
        <v>223435856</v>
      </c>
      <c r="Y36" s="60">
        <v>290.35</v>
      </c>
      <c r="Z36" s="61">
        <v>307815502</v>
      </c>
    </row>
    <row r="37" spans="1:26" ht="13.5">
      <c r="A37" s="57" t="s">
        <v>54</v>
      </c>
      <c r="B37" s="18">
        <v>21519524</v>
      </c>
      <c r="C37" s="18">
        <v>0</v>
      </c>
      <c r="D37" s="58">
        <v>16962975</v>
      </c>
      <c r="E37" s="59">
        <v>14155789</v>
      </c>
      <c r="F37" s="59">
        <v>10427128</v>
      </c>
      <c r="G37" s="59">
        <v>21519522</v>
      </c>
      <c r="H37" s="59">
        <v>21519524</v>
      </c>
      <c r="I37" s="59">
        <v>21519524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21519524</v>
      </c>
      <c r="W37" s="59">
        <v>3538947</v>
      </c>
      <c r="X37" s="59">
        <v>17980577</v>
      </c>
      <c r="Y37" s="60">
        <v>508.08</v>
      </c>
      <c r="Z37" s="61">
        <v>14155789</v>
      </c>
    </row>
    <row r="38" spans="1:26" ht="13.5">
      <c r="A38" s="57" t="s">
        <v>55</v>
      </c>
      <c r="B38" s="18">
        <v>52227237</v>
      </c>
      <c r="C38" s="18">
        <v>0</v>
      </c>
      <c r="D38" s="58">
        <v>41231000</v>
      </c>
      <c r="E38" s="59">
        <v>41231014</v>
      </c>
      <c r="F38" s="59">
        <v>37217512</v>
      </c>
      <c r="G38" s="59">
        <v>52227237</v>
      </c>
      <c r="H38" s="59">
        <v>52227237</v>
      </c>
      <c r="I38" s="59">
        <v>52227237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52227237</v>
      </c>
      <c r="W38" s="59">
        <v>10307754</v>
      </c>
      <c r="X38" s="59">
        <v>41919483</v>
      </c>
      <c r="Y38" s="60">
        <v>406.68</v>
      </c>
      <c r="Z38" s="61">
        <v>41231014</v>
      </c>
    </row>
    <row r="39" spans="1:26" ht="13.5">
      <c r="A39" s="57" t="s">
        <v>56</v>
      </c>
      <c r="B39" s="18">
        <v>271442060</v>
      </c>
      <c r="C39" s="18">
        <v>0</v>
      </c>
      <c r="D39" s="58">
        <v>278792285</v>
      </c>
      <c r="E39" s="59">
        <v>280775487</v>
      </c>
      <c r="F39" s="59">
        <v>327882832</v>
      </c>
      <c r="G39" s="59">
        <v>271442061</v>
      </c>
      <c r="H39" s="59">
        <v>271442060</v>
      </c>
      <c r="I39" s="59">
        <v>271442060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271442060</v>
      </c>
      <c r="W39" s="59">
        <v>70193872</v>
      </c>
      <c r="X39" s="59">
        <v>201248188</v>
      </c>
      <c r="Y39" s="60">
        <v>286.7</v>
      </c>
      <c r="Z39" s="61">
        <v>280775487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31836358</v>
      </c>
      <c r="C42" s="18">
        <v>0</v>
      </c>
      <c r="D42" s="58">
        <v>17615000</v>
      </c>
      <c r="E42" s="59">
        <v>16844752</v>
      </c>
      <c r="F42" s="59">
        <v>8306760</v>
      </c>
      <c r="G42" s="59">
        <v>9127760</v>
      </c>
      <c r="H42" s="59">
        <v>-4194063</v>
      </c>
      <c r="I42" s="59">
        <v>13240457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13240457</v>
      </c>
      <c r="W42" s="59">
        <v>40215586</v>
      </c>
      <c r="X42" s="59">
        <v>-26975129</v>
      </c>
      <c r="Y42" s="60">
        <v>-67.08</v>
      </c>
      <c r="Z42" s="61">
        <v>16844752</v>
      </c>
    </row>
    <row r="43" spans="1:26" ht="13.5">
      <c r="A43" s="57" t="s">
        <v>59</v>
      </c>
      <c r="B43" s="18">
        <v>-33771892</v>
      </c>
      <c r="C43" s="18">
        <v>0</v>
      </c>
      <c r="D43" s="58">
        <v>-21499000</v>
      </c>
      <c r="E43" s="59">
        <v>-26339902</v>
      </c>
      <c r="F43" s="59">
        <v>-1250428</v>
      </c>
      <c r="G43" s="59">
        <v>-2016268</v>
      </c>
      <c r="H43" s="59">
        <v>-1470217</v>
      </c>
      <c r="I43" s="59">
        <v>-4736913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-4736913</v>
      </c>
      <c r="W43" s="59">
        <v>-3244010</v>
      </c>
      <c r="X43" s="59">
        <v>-1492903</v>
      </c>
      <c r="Y43" s="60">
        <v>46.02</v>
      </c>
      <c r="Z43" s="61">
        <v>-26339902</v>
      </c>
    </row>
    <row r="44" spans="1:26" ht="13.5">
      <c r="A44" s="57" t="s">
        <v>60</v>
      </c>
      <c r="B44" s="18">
        <v>-86827</v>
      </c>
      <c r="C44" s="18">
        <v>0</v>
      </c>
      <c r="D44" s="58">
        <v>-196000</v>
      </c>
      <c r="E44" s="59">
        <v>-199256</v>
      </c>
      <c r="F44" s="59">
        <v>0</v>
      </c>
      <c r="G44" s="59">
        <v>0</v>
      </c>
      <c r="H44" s="59">
        <v>16709</v>
      </c>
      <c r="I44" s="59">
        <v>16709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16709</v>
      </c>
      <c r="W44" s="59">
        <v>50127</v>
      </c>
      <c r="X44" s="59">
        <v>-33418</v>
      </c>
      <c r="Y44" s="60">
        <v>-66.67</v>
      </c>
      <c r="Z44" s="61">
        <v>-199256</v>
      </c>
    </row>
    <row r="45" spans="1:26" ht="13.5">
      <c r="A45" s="69" t="s">
        <v>61</v>
      </c>
      <c r="B45" s="21">
        <v>24562400</v>
      </c>
      <c r="C45" s="21">
        <v>0</v>
      </c>
      <c r="D45" s="98">
        <v>11851361</v>
      </c>
      <c r="E45" s="99">
        <v>6877968</v>
      </c>
      <c r="F45" s="99">
        <v>28987693</v>
      </c>
      <c r="G45" s="99">
        <v>36099185</v>
      </c>
      <c r="H45" s="99">
        <v>30451614</v>
      </c>
      <c r="I45" s="99">
        <v>30451614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30451614</v>
      </c>
      <c r="W45" s="99">
        <v>53594077</v>
      </c>
      <c r="X45" s="99">
        <v>-23142463</v>
      </c>
      <c r="Y45" s="100">
        <v>-43.18</v>
      </c>
      <c r="Z45" s="101">
        <v>6877968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24217196</v>
      </c>
      <c r="C49" s="51">
        <v>0</v>
      </c>
      <c r="D49" s="128">
        <v>1162355</v>
      </c>
      <c r="E49" s="53">
        <v>406020</v>
      </c>
      <c r="F49" s="53">
        <v>0</v>
      </c>
      <c r="G49" s="53">
        <v>0</v>
      </c>
      <c r="H49" s="53">
        <v>0</v>
      </c>
      <c r="I49" s="53">
        <v>376525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264696</v>
      </c>
      <c r="W49" s="53">
        <v>209434</v>
      </c>
      <c r="X49" s="53">
        <v>2002437</v>
      </c>
      <c r="Y49" s="53">
        <v>4698779</v>
      </c>
      <c r="Z49" s="129">
        <v>33337442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7675821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7675821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103.81504763063352</v>
      </c>
      <c r="C58" s="5">
        <f>IF(C67=0,0,+(C76/C67)*100)</f>
        <v>0</v>
      </c>
      <c r="D58" s="6">
        <f aca="true" t="shared" si="6" ref="D58:Z58">IF(D67=0,0,+(D76/D67)*100)</f>
        <v>97.97446011335109</v>
      </c>
      <c r="E58" s="7">
        <f t="shared" si="6"/>
        <v>98.10468212379482</v>
      </c>
      <c r="F58" s="7">
        <f t="shared" si="6"/>
        <v>19.24917246724274</v>
      </c>
      <c r="G58" s="7">
        <f t="shared" si="6"/>
        <v>140.5044980290285</v>
      </c>
      <c r="H58" s="7">
        <f t="shared" si="6"/>
        <v>89.8992320290454</v>
      </c>
      <c r="I58" s="7">
        <f t="shared" si="6"/>
        <v>45.76690875375491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45.76690875375491</v>
      </c>
      <c r="W58" s="7">
        <f t="shared" si="6"/>
        <v>124.14969663653093</v>
      </c>
      <c r="X58" s="7">
        <f t="shared" si="6"/>
        <v>0</v>
      </c>
      <c r="Y58" s="7">
        <f t="shared" si="6"/>
        <v>0</v>
      </c>
      <c r="Z58" s="8">
        <f t="shared" si="6"/>
        <v>98.10468212379482</v>
      </c>
    </row>
    <row r="59" spans="1:26" ht="13.5">
      <c r="A59" s="36" t="s">
        <v>31</v>
      </c>
      <c r="B59" s="9">
        <f aca="true" t="shared" si="7" ref="B59:Z66">IF(B68=0,0,+(B77/B68)*100)</f>
        <v>97.4834977469809</v>
      </c>
      <c r="C59" s="9">
        <f t="shared" si="7"/>
        <v>0</v>
      </c>
      <c r="D59" s="2">
        <f t="shared" si="7"/>
        <v>98.2749081230114</v>
      </c>
      <c r="E59" s="10">
        <f t="shared" si="7"/>
        <v>98.28396635462823</v>
      </c>
      <c r="F59" s="10">
        <f t="shared" si="7"/>
        <v>4.273861824317791</v>
      </c>
      <c r="G59" s="10">
        <f t="shared" si="7"/>
        <v>-797207.6799999999</v>
      </c>
      <c r="H59" s="10">
        <f t="shared" si="7"/>
        <v>100</v>
      </c>
      <c r="I59" s="10">
        <f t="shared" si="7"/>
        <v>17.062430273125088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17.062430273125088</v>
      </c>
      <c r="W59" s="10">
        <f t="shared" si="7"/>
        <v>200.1418833080886</v>
      </c>
      <c r="X59" s="10">
        <f t="shared" si="7"/>
        <v>0</v>
      </c>
      <c r="Y59" s="10">
        <f t="shared" si="7"/>
        <v>0</v>
      </c>
      <c r="Z59" s="11">
        <f t="shared" si="7"/>
        <v>98.28396635462823</v>
      </c>
    </row>
    <row r="60" spans="1:26" ht="13.5">
      <c r="A60" s="37" t="s">
        <v>32</v>
      </c>
      <c r="B60" s="12">
        <f t="shared" si="7"/>
        <v>106.16797763586075</v>
      </c>
      <c r="C60" s="12">
        <f t="shared" si="7"/>
        <v>0</v>
      </c>
      <c r="D60" s="3">
        <f t="shared" si="7"/>
        <v>98.12211784303653</v>
      </c>
      <c r="E60" s="13">
        <f t="shared" si="7"/>
        <v>98.29587164117164</v>
      </c>
      <c r="F60" s="13">
        <f t="shared" si="7"/>
        <v>86.77833819608995</v>
      </c>
      <c r="G60" s="13">
        <f t="shared" si="7"/>
        <v>85.03948573637439</v>
      </c>
      <c r="H60" s="13">
        <f t="shared" si="7"/>
        <v>89.83299921924636</v>
      </c>
      <c r="I60" s="13">
        <f t="shared" si="7"/>
        <v>87.25137170436278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87.25137170436278</v>
      </c>
      <c r="W60" s="13">
        <f t="shared" si="7"/>
        <v>97.69658886112538</v>
      </c>
      <c r="X60" s="13">
        <f t="shared" si="7"/>
        <v>0</v>
      </c>
      <c r="Y60" s="13">
        <f t="shared" si="7"/>
        <v>0</v>
      </c>
      <c r="Z60" s="14">
        <f t="shared" si="7"/>
        <v>98.29587164117164</v>
      </c>
    </row>
    <row r="61" spans="1:26" ht="13.5">
      <c r="A61" s="38" t="s">
        <v>113</v>
      </c>
      <c r="B61" s="12">
        <f t="shared" si="7"/>
        <v>99.94240079136382</v>
      </c>
      <c r="C61" s="12">
        <f t="shared" si="7"/>
        <v>0</v>
      </c>
      <c r="D61" s="3">
        <f t="shared" si="7"/>
        <v>98.60002809628877</v>
      </c>
      <c r="E61" s="13">
        <f t="shared" si="7"/>
        <v>98.60000343840491</v>
      </c>
      <c r="F61" s="13">
        <f t="shared" si="7"/>
        <v>89.78990490585814</v>
      </c>
      <c r="G61" s="13">
        <f t="shared" si="7"/>
        <v>85.49911460777578</v>
      </c>
      <c r="H61" s="13">
        <f t="shared" si="7"/>
        <v>100</v>
      </c>
      <c r="I61" s="13">
        <f t="shared" si="7"/>
        <v>91.90779012030232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91.90779012030232</v>
      </c>
      <c r="W61" s="13">
        <f t="shared" si="7"/>
        <v>103.5668725380815</v>
      </c>
      <c r="X61" s="13">
        <f t="shared" si="7"/>
        <v>0</v>
      </c>
      <c r="Y61" s="13">
        <f t="shared" si="7"/>
        <v>0</v>
      </c>
      <c r="Z61" s="14">
        <f t="shared" si="7"/>
        <v>98.60000343840491</v>
      </c>
    </row>
    <row r="62" spans="1:26" ht="13.5">
      <c r="A62" s="38" t="s">
        <v>114</v>
      </c>
      <c r="B62" s="12">
        <f t="shared" si="7"/>
        <v>96.66982807168215</v>
      </c>
      <c r="C62" s="12">
        <f t="shared" si="7"/>
        <v>0</v>
      </c>
      <c r="D62" s="3">
        <f t="shared" si="7"/>
        <v>96.99733582856703</v>
      </c>
      <c r="E62" s="13">
        <f t="shared" si="7"/>
        <v>98.00000629714218</v>
      </c>
      <c r="F62" s="13">
        <f t="shared" si="7"/>
        <v>95.65286896059351</v>
      </c>
      <c r="G62" s="13">
        <f t="shared" si="7"/>
        <v>96.12070528510561</v>
      </c>
      <c r="H62" s="13">
        <f t="shared" si="7"/>
        <v>100</v>
      </c>
      <c r="I62" s="13">
        <f t="shared" si="7"/>
        <v>97.28995231059146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97.28995231059146</v>
      </c>
      <c r="W62" s="13">
        <f t="shared" si="7"/>
        <v>80.89944531786158</v>
      </c>
      <c r="X62" s="13">
        <f t="shared" si="7"/>
        <v>0</v>
      </c>
      <c r="Y62" s="13">
        <f t="shared" si="7"/>
        <v>0</v>
      </c>
      <c r="Z62" s="14">
        <f t="shared" si="7"/>
        <v>98.00000629714218</v>
      </c>
    </row>
    <row r="63" spans="1:26" ht="13.5">
      <c r="A63" s="38" t="s">
        <v>115</v>
      </c>
      <c r="B63" s="12">
        <f t="shared" si="7"/>
        <v>98.09936002846715</v>
      </c>
      <c r="C63" s="12">
        <f t="shared" si="7"/>
        <v>0</v>
      </c>
      <c r="D63" s="3">
        <f t="shared" si="7"/>
        <v>97.97909779247094</v>
      </c>
      <c r="E63" s="13">
        <f t="shared" si="7"/>
        <v>97.9999776918339</v>
      </c>
      <c r="F63" s="13">
        <f t="shared" si="7"/>
        <v>61.628537635673354</v>
      </c>
      <c r="G63" s="13">
        <f t="shared" si="7"/>
        <v>69.2967114975908</v>
      </c>
      <c r="H63" s="13">
        <f t="shared" si="7"/>
        <v>100</v>
      </c>
      <c r="I63" s="13">
        <f t="shared" si="7"/>
        <v>77.3234657881258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77.3234657881258</v>
      </c>
      <c r="W63" s="13">
        <f t="shared" si="7"/>
        <v>88.4627605974671</v>
      </c>
      <c r="X63" s="13">
        <f t="shared" si="7"/>
        <v>0</v>
      </c>
      <c r="Y63" s="13">
        <f t="shared" si="7"/>
        <v>0</v>
      </c>
      <c r="Z63" s="14">
        <f t="shared" si="7"/>
        <v>97.9999776918339</v>
      </c>
    </row>
    <row r="64" spans="1:26" ht="13.5">
      <c r="A64" s="38" t="s">
        <v>116</v>
      </c>
      <c r="B64" s="12">
        <f t="shared" si="7"/>
        <v>99.46465748951387</v>
      </c>
      <c r="C64" s="12">
        <f t="shared" si="7"/>
        <v>0</v>
      </c>
      <c r="D64" s="3">
        <f t="shared" si="7"/>
        <v>96.98045214831656</v>
      </c>
      <c r="E64" s="13">
        <f t="shared" si="7"/>
        <v>97.00000393720234</v>
      </c>
      <c r="F64" s="13">
        <f t="shared" si="7"/>
        <v>72.50132728439209</v>
      </c>
      <c r="G64" s="13">
        <f t="shared" si="7"/>
        <v>76.82301797709692</v>
      </c>
      <c r="H64" s="13">
        <f t="shared" si="7"/>
        <v>0</v>
      </c>
      <c r="I64" s="13">
        <f t="shared" si="7"/>
        <v>49.81196814935992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49.81196814935992</v>
      </c>
      <c r="W64" s="13">
        <f t="shared" si="7"/>
        <v>93.59066410581481</v>
      </c>
      <c r="X64" s="13">
        <f t="shared" si="7"/>
        <v>0</v>
      </c>
      <c r="Y64" s="13">
        <f t="shared" si="7"/>
        <v>0</v>
      </c>
      <c r="Z64" s="14">
        <f t="shared" si="7"/>
        <v>97.00000393720234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59.95415270675366</v>
      </c>
      <c r="E66" s="16">
        <f t="shared" si="7"/>
        <v>60</v>
      </c>
      <c r="F66" s="16">
        <f t="shared" si="7"/>
        <v>99.99663106828824</v>
      </c>
      <c r="G66" s="16">
        <f t="shared" si="7"/>
        <v>100</v>
      </c>
      <c r="H66" s="16">
        <f t="shared" si="7"/>
        <v>100</v>
      </c>
      <c r="I66" s="16">
        <f t="shared" si="7"/>
        <v>99.99928241338729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99.99928241338729</v>
      </c>
      <c r="W66" s="16">
        <f t="shared" si="7"/>
        <v>50.02604336219806</v>
      </c>
      <c r="X66" s="16">
        <f t="shared" si="7"/>
        <v>0</v>
      </c>
      <c r="Y66" s="16">
        <f t="shared" si="7"/>
        <v>0</v>
      </c>
      <c r="Z66" s="17">
        <f t="shared" si="7"/>
        <v>60</v>
      </c>
    </row>
    <row r="67" spans="1:26" ht="13.5" hidden="1">
      <c r="A67" s="40" t="s">
        <v>119</v>
      </c>
      <c r="B67" s="23">
        <v>129977486</v>
      </c>
      <c r="C67" s="23"/>
      <c r="D67" s="24">
        <v>150104425</v>
      </c>
      <c r="E67" s="25">
        <v>150104425</v>
      </c>
      <c r="F67" s="25">
        <v>47631045</v>
      </c>
      <c r="G67" s="25">
        <v>8998608</v>
      </c>
      <c r="H67" s="25">
        <v>9302956</v>
      </c>
      <c r="I67" s="25">
        <v>65932609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65932609</v>
      </c>
      <c r="W67" s="25">
        <v>37526107</v>
      </c>
      <c r="X67" s="25"/>
      <c r="Y67" s="24"/>
      <c r="Z67" s="26">
        <v>150104425</v>
      </c>
    </row>
    <row r="68" spans="1:26" ht="13.5" hidden="1">
      <c r="A68" s="36" t="s">
        <v>31</v>
      </c>
      <c r="B68" s="18">
        <v>34763132</v>
      </c>
      <c r="C68" s="18"/>
      <c r="D68" s="19">
        <v>39102555</v>
      </c>
      <c r="E68" s="20">
        <v>39102555</v>
      </c>
      <c r="F68" s="20">
        <v>38990334</v>
      </c>
      <c r="G68" s="20">
        <v>-625</v>
      </c>
      <c r="H68" s="20">
        <v>4402</v>
      </c>
      <c r="I68" s="20">
        <v>38994111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38994111</v>
      </c>
      <c r="W68" s="20">
        <v>9775639</v>
      </c>
      <c r="X68" s="20"/>
      <c r="Y68" s="19"/>
      <c r="Z68" s="22">
        <v>39102555</v>
      </c>
    </row>
    <row r="69" spans="1:26" ht="13.5" hidden="1">
      <c r="A69" s="37" t="s">
        <v>32</v>
      </c>
      <c r="B69" s="18">
        <v>94577483</v>
      </c>
      <c r="C69" s="18"/>
      <c r="D69" s="19">
        <v>110264640</v>
      </c>
      <c r="E69" s="20">
        <v>110264640</v>
      </c>
      <c r="F69" s="20">
        <v>8611028</v>
      </c>
      <c r="G69" s="20">
        <v>8945762</v>
      </c>
      <c r="H69" s="20">
        <v>9242352</v>
      </c>
      <c r="I69" s="20">
        <v>26799142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26799142</v>
      </c>
      <c r="W69" s="20">
        <v>27566160</v>
      </c>
      <c r="X69" s="20"/>
      <c r="Y69" s="19"/>
      <c r="Z69" s="22">
        <v>110264640</v>
      </c>
    </row>
    <row r="70" spans="1:26" ht="13.5" hidden="1">
      <c r="A70" s="38" t="s">
        <v>113</v>
      </c>
      <c r="B70" s="18">
        <v>67367245</v>
      </c>
      <c r="C70" s="18"/>
      <c r="D70" s="19">
        <v>72998965</v>
      </c>
      <c r="E70" s="20">
        <v>72998965</v>
      </c>
      <c r="F70" s="20">
        <v>5770387</v>
      </c>
      <c r="G70" s="20">
        <v>6062285</v>
      </c>
      <c r="H70" s="20">
        <v>6311284</v>
      </c>
      <c r="I70" s="20">
        <v>18143956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18143956</v>
      </c>
      <c r="W70" s="20">
        <v>18249741</v>
      </c>
      <c r="X70" s="20"/>
      <c r="Y70" s="19"/>
      <c r="Z70" s="22">
        <v>72998965</v>
      </c>
    </row>
    <row r="71" spans="1:26" ht="13.5" hidden="1">
      <c r="A71" s="38" t="s">
        <v>114</v>
      </c>
      <c r="B71" s="18">
        <v>16808982</v>
      </c>
      <c r="C71" s="18"/>
      <c r="D71" s="19">
        <v>18738659</v>
      </c>
      <c r="E71" s="20">
        <v>18738659</v>
      </c>
      <c r="F71" s="20">
        <v>1288620</v>
      </c>
      <c r="G71" s="20">
        <v>1323720</v>
      </c>
      <c r="H71" s="20">
        <v>1349546</v>
      </c>
      <c r="I71" s="20">
        <v>3961886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3961886</v>
      </c>
      <c r="W71" s="20">
        <v>4684665</v>
      </c>
      <c r="X71" s="20"/>
      <c r="Y71" s="19"/>
      <c r="Z71" s="22">
        <v>18738659</v>
      </c>
    </row>
    <row r="72" spans="1:26" ht="13.5" hidden="1">
      <c r="A72" s="38" t="s">
        <v>115</v>
      </c>
      <c r="B72" s="18">
        <v>6677172</v>
      </c>
      <c r="C72" s="18"/>
      <c r="D72" s="19">
        <v>7351568</v>
      </c>
      <c r="E72" s="20">
        <v>7351568</v>
      </c>
      <c r="F72" s="20">
        <v>612132</v>
      </c>
      <c r="G72" s="20">
        <v>616390</v>
      </c>
      <c r="H72" s="20">
        <v>641852</v>
      </c>
      <c r="I72" s="20">
        <v>1870374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1870374</v>
      </c>
      <c r="W72" s="20">
        <v>1837892</v>
      </c>
      <c r="X72" s="20"/>
      <c r="Y72" s="19"/>
      <c r="Z72" s="22">
        <v>7351568</v>
      </c>
    </row>
    <row r="73" spans="1:26" ht="13.5" hidden="1">
      <c r="A73" s="38" t="s">
        <v>116</v>
      </c>
      <c r="B73" s="18">
        <v>10338428</v>
      </c>
      <c r="C73" s="18"/>
      <c r="D73" s="19">
        <v>11175448</v>
      </c>
      <c r="E73" s="20">
        <v>11175448</v>
      </c>
      <c r="F73" s="20">
        <v>939889</v>
      </c>
      <c r="G73" s="20">
        <v>943367</v>
      </c>
      <c r="H73" s="20">
        <v>939670</v>
      </c>
      <c r="I73" s="20">
        <v>2822926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2822926</v>
      </c>
      <c r="W73" s="20">
        <v>2793862</v>
      </c>
      <c r="X73" s="20"/>
      <c r="Y73" s="19"/>
      <c r="Z73" s="22">
        <v>11175448</v>
      </c>
    </row>
    <row r="74" spans="1:26" ht="13.5" hidden="1">
      <c r="A74" s="38" t="s">
        <v>117</v>
      </c>
      <c r="B74" s="18">
        <v>-6614344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636871</v>
      </c>
      <c r="C75" s="27"/>
      <c r="D75" s="28">
        <v>737230</v>
      </c>
      <c r="E75" s="29">
        <v>737230</v>
      </c>
      <c r="F75" s="29">
        <v>29683</v>
      </c>
      <c r="G75" s="29">
        <v>53471</v>
      </c>
      <c r="H75" s="29">
        <v>56202</v>
      </c>
      <c r="I75" s="29">
        <v>139356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139356</v>
      </c>
      <c r="W75" s="29">
        <v>184308</v>
      </c>
      <c r="X75" s="29"/>
      <c r="Y75" s="28"/>
      <c r="Z75" s="30">
        <v>737230</v>
      </c>
    </row>
    <row r="76" spans="1:26" ht="13.5" hidden="1">
      <c r="A76" s="41" t="s">
        <v>120</v>
      </c>
      <c r="B76" s="31">
        <v>134936189</v>
      </c>
      <c r="C76" s="31"/>
      <c r="D76" s="32">
        <v>147064000</v>
      </c>
      <c r="E76" s="33">
        <v>147259469</v>
      </c>
      <c r="F76" s="33">
        <v>9168582</v>
      </c>
      <c r="G76" s="33">
        <v>12643449</v>
      </c>
      <c r="H76" s="33">
        <v>8363286</v>
      </c>
      <c r="I76" s="33">
        <v>30175317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30175317</v>
      </c>
      <c r="W76" s="33">
        <v>46588548</v>
      </c>
      <c r="X76" s="33"/>
      <c r="Y76" s="32"/>
      <c r="Z76" s="34">
        <v>147259469</v>
      </c>
    </row>
    <row r="77" spans="1:26" ht="13.5" hidden="1">
      <c r="A77" s="36" t="s">
        <v>31</v>
      </c>
      <c r="B77" s="18">
        <v>33888317</v>
      </c>
      <c r="C77" s="18"/>
      <c r="D77" s="19">
        <v>38428000</v>
      </c>
      <c r="E77" s="20">
        <v>38431542</v>
      </c>
      <c r="F77" s="20">
        <v>1666393</v>
      </c>
      <c r="G77" s="20">
        <v>4982548</v>
      </c>
      <c r="H77" s="20">
        <v>4402</v>
      </c>
      <c r="I77" s="20">
        <v>6653343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6653343</v>
      </c>
      <c r="W77" s="20">
        <v>19565148</v>
      </c>
      <c r="X77" s="20"/>
      <c r="Y77" s="19"/>
      <c r="Z77" s="22">
        <v>38431542</v>
      </c>
    </row>
    <row r="78" spans="1:26" ht="13.5" hidden="1">
      <c r="A78" s="37" t="s">
        <v>32</v>
      </c>
      <c r="B78" s="18">
        <v>100411001</v>
      </c>
      <c r="C78" s="18"/>
      <c r="D78" s="19">
        <v>108194000</v>
      </c>
      <c r="E78" s="20">
        <v>108385589</v>
      </c>
      <c r="F78" s="20">
        <v>7472507</v>
      </c>
      <c r="G78" s="20">
        <v>7607430</v>
      </c>
      <c r="H78" s="20">
        <v>8302682</v>
      </c>
      <c r="I78" s="20">
        <v>23382619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23382619</v>
      </c>
      <c r="W78" s="20">
        <v>26931198</v>
      </c>
      <c r="X78" s="20"/>
      <c r="Y78" s="19"/>
      <c r="Z78" s="22">
        <v>108385589</v>
      </c>
    </row>
    <row r="79" spans="1:26" ht="13.5" hidden="1">
      <c r="A79" s="38" t="s">
        <v>113</v>
      </c>
      <c r="B79" s="18">
        <v>67328442</v>
      </c>
      <c r="C79" s="18"/>
      <c r="D79" s="19">
        <v>71977000</v>
      </c>
      <c r="E79" s="20">
        <v>71976982</v>
      </c>
      <c r="F79" s="20">
        <v>5181225</v>
      </c>
      <c r="G79" s="20">
        <v>5183200</v>
      </c>
      <c r="H79" s="20">
        <v>6311284</v>
      </c>
      <c r="I79" s="20">
        <v>16675709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16675709</v>
      </c>
      <c r="W79" s="20">
        <v>18900686</v>
      </c>
      <c r="X79" s="20"/>
      <c r="Y79" s="19"/>
      <c r="Z79" s="22">
        <v>71976982</v>
      </c>
    </row>
    <row r="80" spans="1:26" ht="13.5" hidden="1">
      <c r="A80" s="38" t="s">
        <v>114</v>
      </c>
      <c r="B80" s="18">
        <v>16249214</v>
      </c>
      <c r="C80" s="18"/>
      <c r="D80" s="19">
        <v>18176000</v>
      </c>
      <c r="E80" s="20">
        <v>18363887</v>
      </c>
      <c r="F80" s="20">
        <v>1232602</v>
      </c>
      <c r="G80" s="20">
        <v>1272369</v>
      </c>
      <c r="H80" s="20">
        <v>1349546</v>
      </c>
      <c r="I80" s="20">
        <v>3854517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3854517</v>
      </c>
      <c r="W80" s="20">
        <v>3789868</v>
      </c>
      <c r="X80" s="20"/>
      <c r="Y80" s="19"/>
      <c r="Z80" s="22">
        <v>18363887</v>
      </c>
    </row>
    <row r="81" spans="1:26" ht="13.5" hidden="1">
      <c r="A81" s="38" t="s">
        <v>115</v>
      </c>
      <c r="B81" s="18">
        <v>6550263</v>
      </c>
      <c r="C81" s="18"/>
      <c r="D81" s="19">
        <v>7203000</v>
      </c>
      <c r="E81" s="20">
        <v>7204535</v>
      </c>
      <c r="F81" s="20">
        <v>377248</v>
      </c>
      <c r="G81" s="20">
        <v>427138</v>
      </c>
      <c r="H81" s="20">
        <v>641852</v>
      </c>
      <c r="I81" s="20">
        <v>1446238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1446238</v>
      </c>
      <c r="W81" s="20">
        <v>1625850</v>
      </c>
      <c r="X81" s="20"/>
      <c r="Y81" s="19"/>
      <c r="Z81" s="22">
        <v>7204535</v>
      </c>
    </row>
    <row r="82" spans="1:26" ht="13.5" hidden="1">
      <c r="A82" s="38" t="s">
        <v>116</v>
      </c>
      <c r="B82" s="18">
        <v>10283082</v>
      </c>
      <c r="C82" s="18"/>
      <c r="D82" s="19">
        <v>10838000</v>
      </c>
      <c r="E82" s="20">
        <v>10840185</v>
      </c>
      <c r="F82" s="20">
        <v>681432</v>
      </c>
      <c r="G82" s="20">
        <v>724723</v>
      </c>
      <c r="H82" s="20"/>
      <c r="I82" s="20">
        <v>1406155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1406155</v>
      </c>
      <c r="W82" s="20">
        <v>2614794</v>
      </c>
      <c r="X82" s="20"/>
      <c r="Y82" s="19"/>
      <c r="Z82" s="22">
        <v>10840185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636871</v>
      </c>
      <c r="C84" s="27"/>
      <c r="D84" s="28">
        <v>442000</v>
      </c>
      <c r="E84" s="29">
        <v>442338</v>
      </c>
      <c r="F84" s="29">
        <v>29682</v>
      </c>
      <c r="G84" s="29">
        <v>53471</v>
      </c>
      <c r="H84" s="29">
        <v>56202</v>
      </c>
      <c r="I84" s="29">
        <v>139355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139355</v>
      </c>
      <c r="W84" s="29">
        <v>92202</v>
      </c>
      <c r="X84" s="29"/>
      <c r="Y84" s="28"/>
      <c r="Z84" s="30">
        <v>442338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21400513</v>
      </c>
      <c r="C5" s="18">
        <v>0</v>
      </c>
      <c r="D5" s="58">
        <v>25471501</v>
      </c>
      <c r="E5" s="59">
        <v>25471501</v>
      </c>
      <c r="F5" s="59">
        <v>27007126</v>
      </c>
      <c r="G5" s="59">
        <v>-47141</v>
      </c>
      <c r="H5" s="59">
        <v>-138760</v>
      </c>
      <c r="I5" s="59">
        <v>26821225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26821225</v>
      </c>
      <c r="W5" s="59">
        <v>6367875</v>
      </c>
      <c r="X5" s="59">
        <v>20453350</v>
      </c>
      <c r="Y5" s="60">
        <v>321.2</v>
      </c>
      <c r="Z5" s="61">
        <v>25471501</v>
      </c>
    </row>
    <row r="6" spans="1:26" ht="13.5">
      <c r="A6" s="57" t="s">
        <v>32</v>
      </c>
      <c r="B6" s="18">
        <v>69746427</v>
      </c>
      <c r="C6" s="18">
        <v>0</v>
      </c>
      <c r="D6" s="58">
        <v>84604797</v>
      </c>
      <c r="E6" s="59">
        <v>84604797</v>
      </c>
      <c r="F6" s="59">
        <v>6465231</v>
      </c>
      <c r="G6" s="59">
        <v>9518505</v>
      </c>
      <c r="H6" s="59">
        <v>7254404</v>
      </c>
      <c r="I6" s="59">
        <v>23238140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23238140</v>
      </c>
      <c r="W6" s="59">
        <v>21151199</v>
      </c>
      <c r="X6" s="59">
        <v>2086941</v>
      </c>
      <c r="Y6" s="60">
        <v>9.87</v>
      </c>
      <c r="Z6" s="61">
        <v>84604797</v>
      </c>
    </row>
    <row r="7" spans="1:26" ht="13.5">
      <c r="A7" s="57" t="s">
        <v>33</v>
      </c>
      <c r="B7" s="18">
        <v>527019</v>
      </c>
      <c r="C7" s="18">
        <v>0</v>
      </c>
      <c r="D7" s="58">
        <v>300000</v>
      </c>
      <c r="E7" s="59">
        <v>300000</v>
      </c>
      <c r="F7" s="59">
        <v>41760</v>
      </c>
      <c r="G7" s="59">
        <v>45191</v>
      </c>
      <c r="H7" s="59">
        <v>29909</v>
      </c>
      <c r="I7" s="59">
        <v>116860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116860</v>
      </c>
      <c r="W7" s="59">
        <v>75000</v>
      </c>
      <c r="X7" s="59">
        <v>41860</v>
      </c>
      <c r="Y7" s="60">
        <v>55.81</v>
      </c>
      <c r="Z7" s="61">
        <v>300000</v>
      </c>
    </row>
    <row r="8" spans="1:26" ht="13.5">
      <c r="A8" s="57" t="s">
        <v>34</v>
      </c>
      <c r="B8" s="18">
        <v>26449566</v>
      </c>
      <c r="C8" s="18">
        <v>0</v>
      </c>
      <c r="D8" s="58">
        <v>52908000</v>
      </c>
      <c r="E8" s="59">
        <v>52908000</v>
      </c>
      <c r="F8" s="59">
        <v>0</v>
      </c>
      <c r="G8" s="59">
        <v>8274000</v>
      </c>
      <c r="H8" s="59">
        <v>359112</v>
      </c>
      <c r="I8" s="59">
        <v>8633112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8633112</v>
      </c>
      <c r="W8" s="59">
        <v>13227000</v>
      </c>
      <c r="X8" s="59">
        <v>-4593888</v>
      </c>
      <c r="Y8" s="60">
        <v>-34.73</v>
      </c>
      <c r="Z8" s="61">
        <v>52908000</v>
      </c>
    </row>
    <row r="9" spans="1:26" ht="13.5">
      <c r="A9" s="57" t="s">
        <v>35</v>
      </c>
      <c r="B9" s="18">
        <v>7359350</v>
      </c>
      <c r="C9" s="18">
        <v>0</v>
      </c>
      <c r="D9" s="58">
        <v>7466900</v>
      </c>
      <c r="E9" s="59">
        <v>7466900</v>
      </c>
      <c r="F9" s="59">
        <v>-370402</v>
      </c>
      <c r="G9" s="59">
        <v>655516</v>
      </c>
      <c r="H9" s="59">
        <v>743869</v>
      </c>
      <c r="I9" s="59">
        <v>1028983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1028983</v>
      </c>
      <c r="W9" s="59">
        <v>1866725</v>
      </c>
      <c r="X9" s="59">
        <v>-837742</v>
      </c>
      <c r="Y9" s="60">
        <v>-44.88</v>
      </c>
      <c r="Z9" s="61">
        <v>7466900</v>
      </c>
    </row>
    <row r="10" spans="1:26" ht="25.5">
      <c r="A10" s="62" t="s">
        <v>105</v>
      </c>
      <c r="B10" s="63">
        <f>SUM(B5:B9)</f>
        <v>125482875</v>
      </c>
      <c r="C10" s="63">
        <f>SUM(C5:C9)</f>
        <v>0</v>
      </c>
      <c r="D10" s="64">
        <f aca="true" t="shared" si="0" ref="D10:Z10">SUM(D5:D9)</f>
        <v>170751198</v>
      </c>
      <c r="E10" s="65">
        <f t="shared" si="0"/>
        <v>170751198</v>
      </c>
      <c r="F10" s="65">
        <f t="shared" si="0"/>
        <v>33143715</v>
      </c>
      <c r="G10" s="65">
        <f t="shared" si="0"/>
        <v>18446071</v>
      </c>
      <c r="H10" s="65">
        <f t="shared" si="0"/>
        <v>8248534</v>
      </c>
      <c r="I10" s="65">
        <f t="shared" si="0"/>
        <v>59838320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59838320</v>
      </c>
      <c r="W10" s="65">
        <f t="shared" si="0"/>
        <v>42687799</v>
      </c>
      <c r="X10" s="65">
        <f t="shared" si="0"/>
        <v>17150521</v>
      </c>
      <c r="Y10" s="66">
        <f>+IF(W10&lt;&gt;0,(X10/W10)*100,0)</f>
        <v>40.176634546091265</v>
      </c>
      <c r="Z10" s="67">
        <f t="shared" si="0"/>
        <v>170751198</v>
      </c>
    </row>
    <row r="11" spans="1:26" ht="13.5">
      <c r="A11" s="57" t="s">
        <v>36</v>
      </c>
      <c r="B11" s="18">
        <v>49429045</v>
      </c>
      <c r="C11" s="18">
        <v>0</v>
      </c>
      <c r="D11" s="58">
        <v>56061241</v>
      </c>
      <c r="E11" s="59">
        <v>56061241</v>
      </c>
      <c r="F11" s="59">
        <v>4137442</v>
      </c>
      <c r="G11" s="59">
        <v>4376369</v>
      </c>
      <c r="H11" s="59">
        <v>4079228</v>
      </c>
      <c r="I11" s="59">
        <v>12593039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12593039</v>
      </c>
      <c r="W11" s="59">
        <v>14015310</v>
      </c>
      <c r="X11" s="59">
        <v>-1422271</v>
      </c>
      <c r="Y11" s="60">
        <v>-10.15</v>
      </c>
      <c r="Z11" s="61">
        <v>56061241</v>
      </c>
    </row>
    <row r="12" spans="1:26" ht="13.5">
      <c r="A12" s="57" t="s">
        <v>37</v>
      </c>
      <c r="B12" s="18">
        <v>2766523</v>
      </c>
      <c r="C12" s="18">
        <v>0</v>
      </c>
      <c r="D12" s="58">
        <v>3000000</v>
      </c>
      <c r="E12" s="59">
        <v>3000000</v>
      </c>
      <c r="F12" s="59">
        <v>231188</v>
      </c>
      <c r="G12" s="59">
        <v>231188</v>
      </c>
      <c r="H12" s="59">
        <v>231188</v>
      </c>
      <c r="I12" s="59">
        <v>693564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693564</v>
      </c>
      <c r="W12" s="59">
        <v>750000</v>
      </c>
      <c r="X12" s="59">
        <v>-56436</v>
      </c>
      <c r="Y12" s="60">
        <v>-7.52</v>
      </c>
      <c r="Z12" s="61">
        <v>3000000</v>
      </c>
    </row>
    <row r="13" spans="1:26" ht="13.5">
      <c r="A13" s="57" t="s">
        <v>106</v>
      </c>
      <c r="B13" s="18">
        <v>7038875</v>
      </c>
      <c r="C13" s="18">
        <v>0</v>
      </c>
      <c r="D13" s="58">
        <v>6001500</v>
      </c>
      <c r="E13" s="59">
        <v>6001500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1500375</v>
      </c>
      <c r="X13" s="59">
        <v>-1500375</v>
      </c>
      <c r="Y13" s="60">
        <v>-100</v>
      </c>
      <c r="Z13" s="61">
        <v>6001500</v>
      </c>
    </row>
    <row r="14" spans="1:26" ht="13.5">
      <c r="A14" s="57" t="s">
        <v>38</v>
      </c>
      <c r="B14" s="18">
        <v>5181348</v>
      </c>
      <c r="C14" s="18">
        <v>0</v>
      </c>
      <c r="D14" s="58">
        <v>7386376</v>
      </c>
      <c r="E14" s="59">
        <v>7386376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1846594</v>
      </c>
      <c r="X14" s="59">
        <v>-1846594</v>
      </c>
      <c r="Y14" s="60">
        <v>-100</v>
      </c>
      <c r="Z14" s="61">
        <v>7386376</v>
      </c>
    </row>
    <row r="15" spans="1:26" ht="13.5">
      <c r="A15" s="57" t="s">
        <v>39</v>
      </c>
      <c r="B15" s="18">
        <v>33553188</v>
      </c>
      <c r="C15" s="18">
        <v>0</v>
      </c>
      <c r="D15" s="58">
        <v>39605600</v>
      </c>
      <c r="E15" s="59">
        <v>39605600</v>
      </c>
      <c r="F15" s="59">
        <v>4138738</v>
      </c>
      <c r="G15" s="59">
        <v>581745</v>
      </c>
      <c r="H15" s="59">
        <v>3690896</v>
      </c>
      <c r="I15" s="59">
        <v>8411379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8411379</v>
      </c>
      <c r="W15" s="59">
        <v>9901400</v>
      </c>
      <c r="X15" s="59">
        <v>-1490021</v>
      </c>
      <c r="Y15" s="60">
        <v>-15.05</v>
      </c>
      <c r="Z15" s="61">
        <v>39605600</v>
      </c>
    </row>
    <row r="16" spans="1:26" ht="13.5">
      <c r="A16" s="68" t="s">
        <v>40</v>
      </c>
      <c r="B16" s="18">
        <v>1246890</v>
      </c>
      <c r="C16" s="18">
        <v>0</v>
      </c>
      <c r="D16" s="58">
        <v>1390000</v>
      </c>
      <c r="E16" s="59">
        <v>1390000</v>
      </c>
      <c r="F16" s="59">
        <v>0</v>
      </c>
      <c r="G16" s="59">
        <v>90000</v>
      </c>
      <c r="H16" s="59">
        <v>255000</v>
      </c>
      <c r="I16" s="59">
        <v>345000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345000</v>
      </c>
      <c r="W16" s="59">
        <v>347500</v>
      </c>
      <c r="X16" s="59">
        <v>-2500</v>
      </c>
      <c r="Y16" s="60">
        <v>-0.72</v>
      </c>
      <c r="Z16" s="61">
        <v>1390000</v>
      </c>
    </row>
    <row r="17" spans="1:26" ht="13.5">
      <c r="A17" s="57" t="s">
        <v>41</v>
      </c>
      <c r="B17" s="18">
        <v>39816862</v>
      </c>
      <c r="C17" s="18">
        <v>0</v>
      </c>
      <c r="D17" s="58">
        <v>64972146</v>
      </c>
      <c r="E17" s="59">
        <v>64972146</v>
      </c>
      <c r="F17" s="59">
        <v>1455081</v>
      </c>
      <c r="G17" s="59">
        <v>2015003</v>
      </c>
      <c r="H17" s="59">
        <v>2708192</v>
      </c>
      <c r="I17" s="59">
        <v>6178276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6178276</v>
      </c>
      <c r="W17" s="59">
        <v>16243037</v>
      </c>
      <c r="X17" s="59">
        <v>-10064761</v>
      </c>
      <c r="Y17" s="60">
        <v>-61.96</v>
      </c>
      <c r="Z17" s="61">
        <v>64972146</v>
      </c>
    </row>
    <row r="18" spans="1:26" ht="13.5">
      <c r="A18" s="69" t="s">
        <v>42</v>
      </c>
      <c r="B18" s="70">
        <f>SUM(B11:B17)</f>
        <v>139032731</v>
      </c>
      <c r="C18" s="70">
        <f>SUM(C11:C17)</f>
        <v>0</v>
      </c>
      <c r="D18" s="71">
        <f aca="true" t="shared" si="1" ref="D18:Z18">SUM(D11:D17)</f>
        <v>178416863</v>
      </c>
      <c r="E18" s="72">
        <f t="shared" si="1"/>
        <v>178416863</v>
      </c>
      <c r="F18" s="72">
        <f t="shared" si="1"/>
        <v>9962449</v>
      </c>
      <c r="G18" s="72">
        <f t="shared" si="1"/>
        <v>7294305</v>
      </c>
      <c r="H18" s="72">
        <f t="shared" si="1"/>
        <v>10964504</v>
      </c>
      <c r="I18" s="72">
        <f t="shared" si="1"/>
        <v>28221258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28221258</v>
      </c>
      <c r="W18" s="72">
        <f t="shared" si="1"/>
        <v>44604216</v>
      </c>
      <c r="X18" s="72">
        <f t="shared" si="1"/>
        <v>-16382958</v>
      </c>
      <c r="Y18" s="66">
        <f>+IF(W18&lt;&gt;0,(X18/W18)*100,0)</f>
        <v>-36.72961766663492</v>
      </c>
      <c r="Z18" s="73">
        <f t="shared" si="1"/>
        <v>178416863</v>
      </c>
    </row>
    <row r="19" spans="1:26" ht="13.5">
      <c r="A19" s="69" t="s">
        <v>43</v>
      </c>
      <c r="B19" s="74">
        <f>+B10-B18</f>
        <v>-13549856</v>
      </c>
      <c r="C19" s="74">
        <f>+C10-C18</f>
        <v>0</v>
      </c>
      <c r="D19" s="75">
        <f aca="true" t="shared" si="2" ref="D19:Z19">+D10-D18</f>
        <v>-7665665</v>
      </c>
      <c r="E19" s="76">
        <f t="shared" si="2"/>
        <v>-7665665</v>
      </c>
      <c r="F19" s="76">
        <f t="shared" si="2"/>
        <v>23181266</v>
      </c>
      <c r="G19" s="76">
        <f t="shared" si="2"/>
        <v>11151766</v>
      </c>
      <c r="H19" s="76">
        <f t="shared" si="2"/>
        <v>-2715970</v>
      </c>
      <c r="I19" s="76">
        <f t="shared" si="2"/>
        <v>31617062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31617062</v>
      </c>
      <c r="W19" s="76">
        <f>IF(E10=E18,0,W10-W18)</f>
        <v>-1916417</v>
      </c>
      <c r="X19" s="76">
        <f t="shared" si="2"/>
        <v>33533479</v>
      </c>
      <c r="Y19" s="77">
        <f>+IF(W19&lt;&gt;0,(X19/W19)*100,0)</f>
        <v>-1749.800747958299</v>
      </c>
      <c r="Z19" s="78">
        <f t="shared" si="2"/>
        <v>-7665665</v>
      </c>
    </row>
    <row r="20" spans="1:26" ht="13.5">
      <c r="A20" s="57" t="s">
        <v>44</v>
      </c>
      <c r="B20" s="18">
        <v>43293348</v>
      </c>
      <c r="C20" s="18">
        <v>0</v>
      </c>
      <c r="D20" s="58">
        <v>37342000</v>
      </c>
      <c r="E20" s="59">
        <v>37342000</v>
      </c>
      <c r="F20" s="59">
        <v>0</v>
      </c>
      <c r="G20" s="59">
        <v>0</v>
      </c>
      <c r="H20" s="59">
        <v>3496995</v>
      </c>
      <c r="I20" s="59">
        <v>3496995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3496995</v>
      </c>
      <c r="W20" s="59">
        <v>9335500</v>
      </c>
      <c r="X20" s="59">
        <v>-5838505</v>
      </c>
      <c r="Y20" s="60">
        <v>-62.54</v>
      </c>
      <c r="Z20" s="61">
        <v>37342000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29743492</v>
      </c>
      <c r="C22" s="85">
        <f>SUM(C19:C21)</f>
        <v>0</v>
      </c>
      <c r="D22" s="86">
        <f aca="true" t="shared" si="3" ref="D22:Z22">SUM(D19:D21)</f>
        <v>29676335</v>
      </c>
      <c r="E22" s="87">
        <f t="shared" si="3"/>
        <v>29676335</v>
      </c>
      <c r="F22" s="87">
        <f t="shared" si="3"/>
        <v>23181266</v>
      </c>
      <c r="G22" s="87">
        <f t="shared" si="3"/>
        <v>11151766</v>
      </c>
      <c r="H22" s="87">
        <f t="shared" si="3"/>
        <v>781025</v>
      </c>
      <c r="I22" s="87">
        <f t="shared" si="3"/>
        <v>35114057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35114057</v>
      </c>
      <c r="W22" s="87">
        <f t="shared" si="3"/>
        <v>7419083</v>
      </c>
      <c r="X22" s="87">
        <f t="shared" si="3"/>
        <v>27694974</v>
      </c>
      <c r="Y22" s="88">
        <f>+IF(W22&lt;&gt;0,(X22/W22)*100,0)</f>
        <v>373.29376150664444</v>
      </c>
      <c r="Z22" s="89">
        <f t="shared" si="3"/>
        <v>29676335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29743492</v>
      </c>
      <c r="C24" s="74">
        <f>SUM(C22:C23)</f>
        <v>0</v>
      </c>
      <c r="D24" s="75">
        <f aca="true" t="shared" si="4" ref="D24:Z24">SUM(D22:D23)</f>
        <v>29676335</v>
      </c>
      <c r="E24" s="76">
        <f t="shared" si="4"/>
        <v>29676335</v>
      </c>
      <c r="F24" s="76">
        <f t="shared" si="4"/>
        <v>23181266</v>
      </c>
      <c r="G24" s="76">
        <f t="shared" si="4"/>
        <v>11151766</v>
      </c>
      <c r="H24" s="76">
        <f t="shared" si="4"/>
        <v>781025</v>
      </c>
      <c r="I24" s="76">
        <f t="shared" si="4"/>
        <v>35114057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35114057</v>
      </c>
      <c r="W24" s="76">
        <f t="shared" si="4"/>
        <v>7419083</v>
      </c>
      <c r="X24" s="76">
        <f t="shared" si="4"/>
        <v>27694974</v>
      </c>
      <c r="Y24" s="77">
        <f>+IF(W24&lt;&gt;0,(X24/W24)*100,0)</f>
        <v>373.29376150664444</v>
      </c>
      <c r="Z24" s="78">
        <f t="shared" si="4"/>
        <v>29676335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45281520</v>
      </c>
      <c r="C27" s="21">
        <v>0</v>
      </c>
      <c r="D27" s="98">
        <v>58442000</v>
      </c>
      <c r="E27" s="99">
        <v>58442000</v>
      </c>
      <c r="F27" s="99">
        <v>0</v>
      </c>
      <c r="G27" s="99">
        <v>867989</v>
      </c>
      <c r="H27" s="99">
        <v>236550</v>
      </c>
      <c r="I27" s="99">
        <v>1104539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1104539</v>
      </c>
      <c r="W27" s="99">
        <v>14610500</v>
      </c>
      <c r="X27" s="99">
        <v>-13505961</v>
      </c>
      <c r="Y27" s="100">
        <v>-92.44</v>
      </c>
      <c r="Z27" s="101">
        <v>58442000</v>
      </c>
    </row>
    <row r="28" spans="1:26" ht="13.5">
      <c r="A28" s="102" t="s">
        <v>44</v>
      </c>
      <c r="B28" s="18">
        <v>43293349</v>
      </c>
      <c r="C28" s="18">
        <v>0</v>
      </c>
      <c r="D28" s="58">
        <v>37342000</v>
      </c>
      <c r="E28" s="59">
        <v>37342000</v>
      </c>
      <c r="F28" s="59">
        <v>0</v>
      </c>
      <c r="G28" s="59">
        <v>867989</v>
      </c>
      <c r="H28" s="59">
        <v>236550</v>
      </c>
      <c r="I28" s="59">
        <v>1104539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1104539</v>
      </c>
      <c r="W28" s="59">
        <v>9335500</v>
      </c>
      <c r="X28" s="59">
        <v>-8230961</v>
      </c>
      <c r="Y28" s="60">
        <v>-88.17</v>
      </c>
      <c r="Z28" s="61">
        <v>37342000</v>
      </c>
    </row>
    <row r="29" spans="1:26" ht="13.5">
      <c r="A29" s="57" t="s">
        <v>110</v>
      </c>
      <c r="B29" s="18">
        <v>1451764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536407</v>
      </c>
      <c r="C30" s="18">
        <v>0</v>
      </c>
      <c r="D30" s="58">
        <v>20000000</v>
      </c>
      <c r="E30" s="59">
        <v>20000000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5000000</v>
      </c>
      <c r="X30" s="59">
        <v>-5000000</v>
      </c>
      <c r="Y30" s="60">
        <v>-100</v>
      </c>
      <c r="Z30" s="61">
        <v>20000000</v>
      </c>
    </row>
    <row r="31" spans="1:26" ht="13.5">
      <c r="A31" s="57" t="s">
        <v>49</v>
      </c>
      <c r="B31" s="18">
        <v>0</v>
      </c>
      <c r="C31" s="18">
        <v>0</v>
      </c>
      <c r="D31" s="58">
        <v>1100000</v>
      </c>
      <c r="E31" s="59">
        <v>1100000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275000</v>
      </c>
      <c r="X31" s="59">
        <v>-275000</v>
      </c>
      <c r="Y31" s="60">
        <v>-100</v>
      </c>
      <c r="Z31" s="61">
        <v>1100000</v>
      </c>
    </row>
    <row r="32" spans="1:26" ht="13.5">
      <c r="A32" s="69" t="s">
        <v>50</v>
      </c>
      <c r="B32" s="21">
        <f>SUM(B28:B31)</f>
        <v>45281520</v>
      </c>
      <c r="C32" s="21">
        <f>SUM(C28:C31)</f>
        <v>0</v>
      </c>
      <c r="D32" s="98">
        <f aca="true" t="shared" si="5" ref="D32:Z32">SUM(D28:D31)</f>
        <v>58442000</v>
      </c>
      <c r="E32" s="99">
        <f t="shared" si="5"/>
        <v>58442000</v>
      </c>
      <c r="F32" s="99">
        <f t="shared" si="5"/>
        <v>0</v>
      </c>
      <c r="G32" s="99">
        <f t="shared" si="5"/>
        <v>867989</v>
      </c>
      <c r="H32" s="99">
        <f t="shared" si="5"/>
        <v>236550</v>
      </c>
      <c r="I32" s="99">
        <f t="shared" si="5"/>
        <v>1104539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1104539</v>
      </c>
      <c r="W32" s="99">
        <f t="shared" si="5"/>
        <v>14610500</v>
      </c>
      <c r="X32" s="99">
        <f t="shared" si="5"/>
        <v>-13505961</v>
      </c>
      <c r="Y32" s="100">
        <f>+IF(W32&lt;&gt;0,(X32/W32)*100,0)</f>
        <v>-92.44010129701242</v>
      </c>
      <c r="Z32" s="101">
        <f t="shared" si="5"/>
        <v>58442000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37223019</v>
      </c>
      <c r="C35" s="18">
        <v>0</v>
      </c>
      <c r="D35" s="58">
        <v>15988481</v>
      </c>
      <c r="E35" s="59">
        <v>15988481</v>
      </c>
      <c r="F35" s="59">
        <v>28207527</v>
      </c>
      <c r="G35" s="59">
        <v>49461462</v>
      </c>
      <c r="H35" s="59">
        <v>47264450</v>
      </c>
      <c r="I35" s="59">
        <v>47264450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47264450</v>
      </c>
      <c r="W35" s="59">
        <v>3997120</v>
      </c>
      <c r="X35" s="59">
        <v>43267330</v>
      </c>
      <c r="Y35" s="60">
        <v>1082.46</v>
      </c>
      <c r="Z35" s="61">
        <v>15988481</v>
      </c>
    </row>
    <row r="36" spans="1:26" ht="13.5">
      <c r="A36" s="57" t="s">
        <v>53</v>
      </c>
      <c r="B36" s="18">
        <v>257456016</v>
      </c>
      <c r="C36" s="18">
        <v>0</v>
      </c>
      <c r="D36" s="58">
        <v>297315758</v>
      </c>
      <c r="E36" s="59">
        <v>297315758</v>
      </c>
      <c r="F36" s="59">
        <v>207500</v>
      </c>
      <c r="G36" s="59">
        <v>248193796</v>
      </c>
      <c r="H36" s="59">
        <v>248193796</v>
      </c>
      <c r="I36" s="59">
        <v>248193796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248193796</v>
      </c>
      <c r="W36" s="59">
        <v>74328940</v>
      </c>
      <c r="X36" s="59">
        <v>173864856</v>
      </c>
      <c r="Y36" s="60">
        <v>233.91</v>
      </c>
      <c r="Z36" s="61">
        <v>297315758</v>
      </c>
    </row>
    <row r="37" spans="1:26" ht="13.5">
      <c r="A37" s="57" t="s">
        <v>54</v>
      </c>
      <c r="B37" s="18">
        <v>37124568</v>
      </c>
      <c r="C37" s="18">
        <v>0</v>
      </c>
      <c r="D37" s="58">
        <v>-13636101</v>
      </c>
      <c r="E37" s="59">
        <v>-13636101</v>
      </c>
      <c r="F37" s="59">
        <v>12346584</v>
      </c>
      <c r="G37" s="59">
        <v>23433862</v>
      </c>
      <c r="H37" s="59">
        <v>21610287</v>
      </c>
      <c r="I37" s="59">
        <v>21610287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21610287</v>
      </c>
      <c r="W37" s="59">
        <v>-3409025</v>
      </c>
      <c r="X37" s="59">
        <v>25019312</v>
      </c>
      <c r="Y37" s="60">
        <v>-733.91</v>
      </c>
      <c r="Z37" s="61">
        <v>-13636101</v>
      </c>
    </row>
    <row r="38" spans="1:26" ht="13.5">
      <c r="A38" s="57" t="s">
        <v>55</v>
      </c>
      <c r="B38" s="18">
        <v>60722667</v>
      </c>
      <c r="C38" s="18">
        <v>0</v>
      </c>
      <c r="D38" s="58">
        <v>107976640</v>
      </c>
      <c r="E38" s="59">
        <v>107976640</v>
      </c>
      <c r="F38" s="59">
        <v>0</v>
      </c>
      <c r="G38" s="59">
        <v>38397351</v>
      </c>
      <c r="H38" s="59">
        <v>38397351</v>
      </c>
      <c r="I38" s="59">
        <v>38397351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38397351</v>
      </c>
      <c r="W38" s="59">
        <v>26994160</v>
      </c>
      <c r="X38" s="59">
        <v>11403191</v>
      </c>
      <c r="Y38" s="60">
        <v>42.24</v>
      </c>
      <c r="Z38" s="61">
        <v>107976640</v>
      </c>
    </row>
    <row r="39" spans="1:26" ht="13.5">
      <c r="A39" s="57" t="s">
        <v>56</v>
      </c>
      <c r="B39" s="18">
        <v>196831800</v>
      </c>
      <c r="C39" s="18">
        <v>0</v>
      </c>
      <c r="D39" s="58">
        <v>218963699</v>
      </c>
      <c r="E39" s="59">
        <v>218963699</v>
      </c>
      <c r="F39" s="59">
        <v>16068443</v>
      </c>
      <c r="G39" s="59">
        <v>235824045</v>
      </c>
      <c r="H39" s="59">
        <v>235450608</v>
      </c>
      <c r="I39" s="59">
        <v>235450608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235450608</v>
      </c>
      <c r="W39" s="59">
        <v>54740925</v>
      </c>
      <c r="X39" s="59">
        <v>180709683</v>
      </c>
      <c r="Y39" s="60">
        <v>330.12</v>
      </c>
      <c r="Z39" s="61">
        <v>218963699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45336654</v>
      </c>
      <c r="C42" s="18">
        <v>0</v>
      </c>
      <c r="D42" s="58">
        <v>32426231</v>
      </c>
      <c r="E42" s="59">
        <v>32426231</v>
      </c>
      <c r="F42" s="59">
        <v>6073222</v>
      </c>
      <c r="G42" s="59">
        <v>-8122583</v>
      </c>
      <c r="H42" s="59">
        <v>1952268</v>
      </c>
      <c r="I42" s="59">
        <v>-97093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-97093</v>
      </c>
      <c r="W42" s="59">
        <v>22217729</v>
      </c>
      <c r="X42" s="59">
        <v>-22314822</v>
      </c>
      <c r="Y42" s="60">
        <v>-100.44</v>
      </c>
      <c r="Z42" s="61">
        <v>32426231</v>
      </c>
    </row>
    <row r="43" spans="1:26" ht="13.5">
      <c r="A43" s="57" t="s">
        <v>59</v>
      </c>
      <c r="B43" s="18">
        <v>-44831422</v>
      </c>
      <c r="C43" s="18">
        <v>0</v>
      </c>
      <c r="D43" s="58">
        <v>-58442000</v>
      </c>
      <c r="E43" s="59">
        <v>-58442000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-16500000</v>
      </c>
      <c r="X43" s="59">
        <v>16500000</v>
      </c>
      <c r="Y43" s="60">
        <v>-100</v>
      </c>
      <c r="Z43" s="61">
        <v>-58442000</v>
      </c>
    </row>
    <row r="44" spans="1:26" ht="13.5">
      <c r="A44" s="57" t="s">
        <v>60</v>
      </c>
      <c r="B44" s="18">
        <v>-1155945</v>
      </c>
      <c r="C44" s="18">
        <v>0</v>
      </c>
      <c r="D44" s="58">
        <v>18087047</v>
      </c>
      <c r="E44" s="59">
        <v>18087047</v>
      </c>
      <c r="F44" s="59">
        <v>27115</v>
      </c>
      <c r="G44" s="59">
        <v>9135</v>
      </c>
      <c r="H44" s="59">
        <v>11368</v>
      </c>
      <c r="I44" s="59">
        <v>47618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47618</v>
      </c>
      <c r="W44" s="59">
        <v>4841037</v>
      </c>
      <c r="X44" s="59">
        <v>-4793419</v>
      </c>
      <c r="Y44" s="60">
        <v>-99.02</v>
      </c>
      <c r="Z44" s="61">
        <v>18087047</v>
      </c>
    </row>
    <row r="45" spans="1:26" ht="13.5">
      <c r="A45" s="69" t="s">
        <v>61</v>
      </c>
      <c r="B45" s="21">
        <v>5019645</v>
      </c>
      <c r="C45" s="21">
        <v>0</v>
      </c>
      <c r="D45" s="98">
        <v>-3726763</v>
      </c>
      <c r="E45" s="99">
        <v>-3726763</v>
      </c>
      <c r="F45" s="99">
        <v>11119983</v>
      </c>
      <c r="G45" s="99">
        <v>3006535</v>
      </c>
      <c r="H45" s="99">
        <v>4970171</v>
      </c>
      <c r="I45" s="99">
        <v>4970171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4970171</v>
      </c>
      <c r="W45" s="99">
        <v>14760725</v>
      </c>
      <c r="X45" s="99">
        <v>-9790554</v>
      </c>
      <c r="Y45" s="100">
        <v>-66.33</v>
      </c>
      <c r="Z45" s="101">
        <v>-3726763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8605302</v>
      </c>
      <c r="C49" s="51">
        <v>0</v>
      </c>
      <c r="D49" s="128">
        <v>1756344</v>
      </c>
      <c r="E49" s="53">
        <v>1411729</v>
      </c>
      <c r="F49" s="53">
        <v>0</v>
      </c>
      <c r="G49" s="53">
        <v>0</v>
      </c>
      <c r="H49" s="53">
        <v>0</v>
      </c>
      <c r="I49" s="53">
        <v>853386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783364</v>
      </c>
      <c r="W49" s="53">
        <v>667672</v>
      </c>
      <c r="X49" s="53">
        <v>3835163</v>
      </c>
      <c r="Y49" s="53">
        <v>20016865</v>
      </c>
      <c r="Z49" s="129">
        <v>37929825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6589597</v>
      </c>
      <c r="C51" s="51">
        <v>0</v>
      </c>
      <c r="D51" s="128">
        <v>17242</v>
      </c>
      <c r="E51" s="53">
        <v>120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6606959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100.85823539402574</v>
      </c>
      <c r="C58" s="5">
        <f>IF(C67=0,0,+(C76/C67)*100)</f>
        <v>0</v>
      </c>
      <c r="D58" s="6">
        <f aca="true" t="shared" si="6" ref="D58:Z58">IF(D67=0,0,+(D76/D67)*100)</f>
        <v>100.00000537098764</v>
      </c>
      <c r="E58" s="7">
        <f t="shared" si="6"/>
        <v>100.00000537098764</v>
      </c>
      <c r="F58" s="7">
        <f t="shared" si="6"/>
        <v>24.94273995892335</v>
      </c>
      <c r="G58" s="7">
        <f t="shared" si="6"/>
        <v>88.14135207045915</v>
      </c>
      <c r="H58" s="7">
        <f t="shared" si="6"/>
        <v>135.20137071437307</v>
      </c>
      <c r="I58" s="7">
        <f t="shared" si="6"/>
        <v>52.77814522000899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52.77814522000899</v>
      </c>
      <c r="W58" s="7">
        <f t="shared" si="6"/>
        <v>122.5388228406616</v>
      </c>
      <c r="X58" s="7">
        <f t="shared" si="6"/>
        <v>0</v>
      </c>
      <c r="Y58" s="7">
        <f t="shared" si="6"/>
        <v>0</v>
      </c>
      <c r="Z58" s="8">
        <f t="shared" si="6"/>
        <v>100.00000537098764</v>
      </c>
    </row>
    <row r="59" spans="1:26" ht="13.5">
      <c r="A59" s="36" t="s">
        <v>31</v>
      </c>
      <c r="B59" s="9">
        <f aca="true" t="shared" si="7" ref="B59:Z66">IF(B68=0,0,+(B77/B68)*100)</f>
        <v>103.70188322121064</v>
      </c>
      <c r="C59" s="9">
        <f t="shared" si="7"/>
        <v>0</v>
      </c>
      <c r="D59" s="2">
        <f t="shared" si="7"/>
        <v>99.9999960740437</v>
      </c>
      <c r="E59" s="10">
        <f t="shared" si="7"/>
        <v>99.9999960740437</v>
      </c>
      <c r="F59" s="10">
        <f t="shared" si="7"/>
        <v>6.580070756140436</v>
      </c>
      <c r="G59" s="10">
        <f t="shared" si="7"/>
        <v>-3537.6487558600793</v>
      </c>
      <c r="H59" s="10">
        <f t="shared" si="7"/>
        <v>-1506.1876621504757</v>
      </c>
      <c r="I59" s="10">
        <f t="shared" si="7"/>
        <v>20.63573531783131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20.63573531783131</v>
      </c>
      <c r="W59" s="10">
        <f t="shared" si="7"/>
        <v>153.33333333333334</v>
      </c>
      <c r="X59" s="10">
        <f t="shared" si="7"/>
        <v>0</v>
      </c>
      <c r="Y59" s="10">
        <f t="shared" si="7"/>
        <v>0</v>
      </c>
      <c r="Z59" s="11">
        <f t="shared" si="7"/>
        <v>99.9999960740437</v>
      </c>
    </row>
    <row r="60" spans="1:26" ht="13.5">
      <c r="A60" s="37" t="s">
        <v>32</v>
      </c>
      <c r="B60" s="12">
        <f t="shared" si="7"/>
        <v>100.00000143376519</v>
      </c>
      <c r="C60" s="12">
        <f t="shared" si="7"/>
        <v>0</v>
      </c>
      <c r="D60" s="3">
        <f t="shared" si="7"/>
        <v>100.00000827376255</v>
      </c>
      <c r="E60" s="13">
        <f t="shared" si="7"/>
        <v>100.00000827376255</v>
      </c>
      <c r="F60" s="13">
        <f t="shared" si="7"/>
        <v>101.99900049975012</v>
      </c>
      <c r="G60" s="13">
        <f t="shared" si="7"/>
        <v>71.11903602509008</v>
      </c>
      <c r="H60" s="13">
        <f t="shared" si="7"/>
        <v>105.89498461899834</v>
      </c>
      <c r="I60" s="13">
        <f t="shared" si="7"/>
        <v>90.56658579387162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90.56658579387162</v>
      </c>
      <c r="W60" s="13">
        <f t="shared" si="7"/>
        <v>113.70325560724687</v>
      </c>
      <c r="X60" s="13">
        <f t="shared" si="7"/>
        <v>0</v>
      </c>
      <c r="Y60" s="13">
        <f t="shared" si="7"/>
        <v>0</v>
      </c>
      <c r="Z60" s="14">
        <f t="shared" si="7"/>
        <v>100.00000827376255</v>
      </c>
    </row>
    <row r="61" spans="1:26" ht="13.5">
      <c r="A61" s="38" t="s">
        <v>113</v>
      </c>
      <c r="B61" s="12">
        <f t="shared" si="7"/>
        <v>100.00017492076421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98.8510554865695</v>
      </c>
      <c r="G61" s="13">
        <f t="shared" si="7"/>
        <v>74.77081916722696</v>
      </c>
      <c r="H61" s="13">
        <f t="shared" si="7"/>
        <v>96.69998392839581</v>
      </c>
      <c r="I61" s="13">
        <f t="shared" si="7"/>
        <v>88.38647666659075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88.38647666659075</v>
      </c>
      <c r="W61" s="13">
        <f t="shared" si="7"/>
        <v>125.120946011858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81.85672811344564</v>
      </c>
      <c r="G62" s="13">
        <f t="shared" si="7"/>
        <v>43.2352267081109</v>
      </c>
      <c r="H62" s="13">
        <f t="shared" si="7"/>
        <v>88.67242382474473</v>
      </c>
      <c r="I62" s="13">
        <f t="shared" si="7"/>
        <v>65.56106518158964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65.56106518158964</v>
      </c>
      <c r="W62" s="13">
        <f t="shared" si="7"/>
        <v>80.36026239364614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100.00004862902618</v>
      </c>
      <c r="E63" s="13">
        <f t="shared" si="7"/>
        <v>100.00004862902618</v>
      </c>
      <c r="F63" s="13">
        <f t="shared" si="7"/>
        <v>62.205563934475194</v>
      </c>
      <c r="G63" s="13">
        <f t="shared" si="7"/>
        <v>44.64920746239015</v>
      </c>
      <c r="H63" s="13">
        <f t="shared" si="7"/>
        <v>62.93610238480869</v>
      </c>
      <c r="I63" s="13">
        <f t="shared" si="7"/>
        <v>55.58282680013408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55.58282680013408</v>
      </c>
      <c r="W63" s="13">
        <f t="shared" si="7"/>
        <v>100.00003241934554</v>
      </c>
      <c r="X63" s="13">
        <f t="shared" si="7"/>
        <v>0</v>
      </c>
      <c r="Y63" s="13">
        <f t="shared" si="7"/>
        <v>0</v>
      </c>
      <c r="Z63" s="14">
        <f t="shared" si="7"/>
        <v>100.00004862902618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99.99995643045145</v>
      </c>
      <c r="E64" s="13">
        <f t="shared" si="7"/>
        <v>99.99995643045145</v>
      </c>
      <c r="F64" s="13">
        <f t="shared" si="7"/>
        <v>65.72442911575122</v>
      </c>
      <c r="G64" s="13">
        <f t="shared" si="7"/>
        <v>45.40847006270939</v>
      </c>
      <c r="H64" s="13">
        <f t="shared" si="7"/>
        <v>70.04619154519311</v>
      </c>
      <c r="I64" s="13">
        <f t="shared" si="7"/>
        <v>58.97924923233847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58.97924923233847</v>
      </c>
      <c r="W64" s="13">
        <f t="shared" si="7"/>
        <v>99.99994190727705</v>
      </c>
      <c r="X64" s="13">
        <f t="shared" si="7"/>
        <v>0</v>
      </c>
      <c r="Y64" s="13">
        <f t="shared" si="7"/>
        <v>0</v>
      </c>
      <c r="Z64" s="14">
        <f t="shared" si="7"/>
        <v>99.99995643045145</v>
      </c>
    </row>
    <row r="65" spans="1:26" ht="13.5">
      <c r="A65" s="38" t="s">
        <v>117</v>
      </c>
      <c r="B65" s="12">
        <f t="shared" si="7"/>
        <v>99.5384069120606</v>
      </c>
      <c r="C65" s="12">
        <f t="shared" si="7"/>
        <v>0</v>
      </c>
      <c r="D65" s="3">
        <f t="shared" si="7"/>
        <v>100.01538461538462</v>
      </c>
      <c r="E65" s="13">
        <f t="shared" si="7"/>
        <v>100.01538461538462</v>
      </c>
      <c r="F65" s="13">
        <f t="shared" si="7"/>
        <v>1019831.3953488372</v>
      </c>
      <c r="G65" s="13">
        <f t="shared" si="7"/>
        <v>135201.06157112526</v>
      </c>
      <c r="H65" s="13">
        <f t="shared" si="7"/>
        <v>17333928.57142857</v>
      </c>
      <c r="I65" s="13">
        <f t="shared" si="7"/>
        <v>483550.88652482274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483550.88652482274</v>
      </c>
      <c r="W65" s="13">
        <f t="shared" si="7"/>
        <v>100.01538461538462</v>
      </c>
      <c r="X65" s="13">
        <f t="shared" si="7"/>
        <v>0</v>
      </c>
      <c r="Y65" s="13">
        <f t="shared" si="7"/>
        <v>0</v>
      </c>
      <c r="Z65" s="14">
        <f t="shared" si="7"/>
        <v>100.01538461538462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92308358</v>
      </c>
      <c r="C67" s="23"/>
      <c r="D67" s="24">
        <v>111711298</v>
      </c>
      <c r="E67" s="25">
        <v>111711298</v>
      </c>
      <c r="F67" s="25">
        <v>33563109</v>
      </c>
      <c r="G67" s="25">
        <v>9572297</v>
      </c>
      <c r="H67" s="25">
        <v>7227764</v>
      </c>
      <c r="I67" s="25">
        <v>50363170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50363170</v>
      </c>
      <c r="W67" s="25">
        <v>27927825</v>
      </c>
      <c r="X67" s="25"/>
      <c r="Y67" s="24"/>
      <c r="Z67" s="26">
        <v>111711298</v>
      </c>
    </row>
    <row r="68" spans="1:26" ht="13.5" hidden="1">
      <c r="A68" s="36" t="s">
        <v>31</v>
      </c>
      <c r="B68" s="18">
        <v>21400513</v>
      </c>
      <c r="C68" s="18"/>
      <c r="D68" s="19">
        <v>25471501</v>
      </c>
      <c r="E68" s="20">
        <v>25471501</v>
      </c>
      <c r="F68" s="20">
        <v>27007126</v>
      </c>
      <c r="G68" s="20">
        <v>-47141</v>
      </c>
      <c r="H68" s="20">
        <v>-138760</v>
      </c>
      <c r="I68" s="20">
        <v>26821225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26821225</v>
      </c>
      <c r="W68" s="20">
        <v>6367875</v>
      </c>
      <c r="X68" s="20"/>
      <c r="Y68" s="19"/>
      <c r="Z68" s="22">
        <v>25471501</v>
      </c>
    </row>
    <row r="69" spans="1:26" ht="13.5" hidden="1">
      <c r="A69" s="37" t="s">
        <v>32</v>
      </c>
      <c r="B69" s="18">
        <v>69746427</v>
      </c>
      <c r="C69" s="18"/>
      <c r="D69" s="19">
        <v>84604797</v>
      </c>
      <c r="E69" s="20">
        <v>84604797</v>
      </c>
      <c r="F69" s="20">
        <v>6465231</v>
      </c>
      <c r="G69" s="20">
        <v>9518505</v>
      </c>
      <c r="H69" s="20">
        <v>7254404</v>
      </c>
      <c r="I69" s="20">
        <v>23238140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23238140</v>
      </c>
      <c r="W69" s="20">
        <v>21151200</v>
      </c>
      <c r="X69" s="20"/>
      <c r="Y69" s="19"/>
      <c r="Z69" s="22">
        <v>84604797</v>
      </c>
    </row>
    <row r="70" spans="1:26" ht="13.5" hidden="1">
      <c r="A70" s="38" t="s">
        <v>113</v>
      </c>
      <c r="B70" s="18">
        <v>45163306</v>
      </c>
      <c r="C70" s="18"/>
      <c r="D70" s="19">
        <v>54577245</v>
      </c>
      <c r="E70" s="20">
        <v>54577245</v>
      </c>
      <c r="F70" s="20">
        <v>4207775</v>
      </c>
      <c r="G70" s="20">
        <v>6288484</v>
      </c>
      <c r="H70" s="20">
        <v>5002612</v>
      </c>
      <c r="I70" s="20">
        <v>15498871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15498871</v>
      </c>
      <c r="W70" s="20">
        <v>13644311</v>
      </c>
      <c r="X70" s="20"/>
      <c r="Y70" s="19"/>
      <c r="Z70" s="22">
        <v>54577245</v>
      </c>
    </row>
    <row r="71" spans="1:26" ht="13.5" hidden="1">
      <c r="A71" s="38" t="s">
        <v>114</v>
      </c>
      <c r="B71" s="18">
        <v>8862725</v>
      </c>
      <c r="C71" s="18"/>
      <c r="D71" s="19">
        <v>10777699</v>
      </c>
      <c r="E71" s="20">
        <v>10777699</v>
      </c>
      <c r="F71" s="20">
        <v>679938</v>
      </c>
      <c r="G71" s="20">
        <v>1195502</v>
      </c>
      <c r="H71" s="20">
        <v>675449</v>
      </c>
      <c r="I71" s="20">
        <v>2550889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2550889</v>
      </c>
      <c r="W71" s="20">
        <v>2694425</v>
      </c>
      <c r="X71" s="20"/>
      <c r="Y71" s="19"/>
      <c r="Z71" s="22">
        <v>10777699</v>
      </c>
    </row>
    <row r="72" spans="1:26" ht="13.5" hidden="1">
      <c r="A72" s="38" t="s">
        <v>115</v>
      </c>
      <c r="B72" s="18">
        <v>10305907</v>
      </c>
      <c r="C72" s="18"/>
      <c r="D72" s="19">
        <v>12338310</v>
      </c>
      <c r="E72" s="20">
        <v>12338310</v>
      </c>
      <c r="F72" s="20">
        <v>1004505</v>
      </c>
      <c r="G72" s="20">
        <v>1289024</v>
      </c>
      <c r="H72" s="20">
        <v>1011947</v>
      </c>
      <c r="I72" s="20">
        <v>3305476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3305476</v>
      </c>
      <c r="W72" s="20">
        <v>3084578</v>
      </c>
      <c r="X72" s="20"/>
      <c r="Y72" s="19"/>
      <c r="Z72" s="22">
        <v>12338310</v>
      </c>
    </row>
    <row r="73" spans="1:26" ht="13.5" hidden="1">
      <c r="A73" s="38" t="s">
        <v>116</v>
      </c>
      <c r="B73" s="18">
        <v>5397591</v>
      </c>
      <c r="C73" s="18"/>
      <c r="D73" s="19">
        <v>6885543</v>
      </c>
      <c r="E73" s="20">
        <v>6885543</v>
      </c>
      <c r="F73" s="20">
        <v>572927</v>
      </c>
      <c r="G73" s="20">
        <v>745024</v>
      </c>
      <c r="H73" s="20">
        <v>564389</v>
      </c>
      <c r="I73" s="20">
        <v>1882340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1882340</v>
      </c>
      <c r="W73" s="20">
        <v>1721386</v>
      </c>
      <c r="X73" s="20"/>
      <c r="Y73" s="19"/>
      <c r="Z73" s="22">
        <v>6885543</v>
      </c>
    </row>
    <row r="74" spans="1:26" ht="13.5" hidden="1">
      <c r="A74" s="38" t="s">
        <v>117</v>
      </c>
      <c r="B74" s="18">
        <v>16898</v>
      </c>
      <c r="C74" s="18"/>
      <c r="D74" s="19">
        <v>26000</v>
      </c>
      <c r="E74" s="20">
        <v>26000</v>
      </c>
      <c r="F74" s="20">
        <v>86</v>
      </c>
      <c r="G74" s="20">
        <v>471</v>
      </c>
      <c r="H74" s="20">
        <v>7</v>
      </c>
      <c r="I74" s="20">
        <v>564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564</v>
      </c>
      <c r="W74" s="20">
        <v>6500</v>
      </c>
      <c r="X74" s="20"/>
      <c r="Y74" s="19"/>
      <c r="Z74" s="22">
        <v>26000</v>
      </c>
    </row>
    <row r="75" spans="1:26" ht="13.5" hidden="1">
      <c r="A75" s="39" t="s">
        <v>118</v>
      </c>
      <c r="B75" s="27">
        <v>1161418</v>
      </c>
      <c r="C75" s="27"/>
      <c r="D75" s="28">
        <v>1635000</v>
      </c>
      <c r="E75" s="29">
        <v>1635000</v>
      </c>
      <c r="F75" s="29">
        <v>90752</v>
      </c>
      <c r="G75" s="29">
        <v>100933</v>
      </c>
      <c r="H75" s="29">
        <v>112120</v>
      </c>
      <c r="I75" s="29">
        <v>303805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303805</v>
      </c>
      <c r="W75" s="29">
        <v>408750</v>
      </c>
      <c r="X75" s="29"/>
      <c r="Y75" s="28"/>
      <c r="Z75" s="30">
        <v>1635000</v>
      </c>
    </row>
    <row r="76" spans="1:26" ht="13.5" hidden="1">
      <c r="A76" s="41" t="s">
        <v>120</v>
      </c>
      <c r="B76" s="31">
        <v>93100581</v>
      </c>
      <c r="C76" s="31"/>
      <c r="D76" s="32">
        <v>111711304</v>
      </c>
      <c r="E76" s="33">
        <v>111711304</v>
      </c>
      <c r="F76" s="33">
        <v>8371559</v>
      </c>
      <c r="G76" s="33">
        <v>8437152</v>
      </c>
      <c r="H76" s="33">
        <v>9772036</v>
      </c>
      <c r="I76" s="33">
        <v>26580747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26580747</v>
      </c>
      <c r="W76" s="33">
        <v>34222428</v>
      </c>
      <c r="X76" s="33"/>
      <c r="Y76" s="32"/>
      <c r="Z76" s="34">
        <v>111711304</v>
      </c>
    </row>
    <row r="77" spans="1:26" ht="13.5" hidden="1">
      <c r="A77" s="36" t="s">
        <v>31</v>
      </c>
      <c r="B77" s="18">
        <v>22192735</v>
      </c>
      <c r="C77" s="18"/>
      <c r="D77" s="19">
        <v>25471500</v>
      </c>
      <c r="E77" s="20">
        <v>25471500</v>
      </c>
      <c r="F77" s="20">
        <v>1777088</v>
      </c>
      <c r="G77" s="20">
        <v>1667683</v>
      </c>
      <c r="H77" s="20">
        <v>2089986</v>
      </c>
      <c r="I77" s="20">
        <v>5534757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5534757</v>
      </c>
      <c r="W77" s="20">
        <v>9764075</v>
      </c>
      <c r="X77" s="20"/>
      <c r="Y77" s="19"/>
      <c r="Z77" s="22">
        <v>25471500</v>
      </c>
    </row>
    <row r="78" spans="1:26" ht="13.5" hidden="1">
      <c r="A78" s="37" t="s">
        <v>32</v>
      </c>
      <c r="B78" s="18">
        <v>69746428</v>
      </c>
      <c r="C78" s="18"/>
      <c r="D78" s="19">
        <v>84604804</v>
      </c>
      <c r="E78" s="20">
        <v>84604804</v>
      </c>
      <c r="F78" s="20">
        <v>6594471</v>
      </c>
      <c r="G78" s="20">
        <v>6769469</v>
      </c>
      <c r="H78" s="20">
        <v>7682050</v>
      </c>
      <c r="I78" s="20">
        <v>21045990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21045990</v>
      </c>
      <c r="W78" s="20">
        <v>24049603</v>
      </c>
      <c r="X78" s="20"/>
      <c r="Y78" s="19"/>
      <c r="Z78" s="22">
        <v>84604804</v>
      </c>
    </row>
    <row r="79" spans="1:26" ht="13.5" hidden="1">
      <c r="A79" s="38" t="s">
        <v>113</v>
      </c>
      <c r="B79" s="18">
        <v>45163385</v>
      </c>
      <c r="C79" s="18"/>
      <c r="D79" s="19">
        <v>54577245</v>
      </c>
      <c r="E79" s="20">
        <v>54577245</v>
      </c>
      <c r="F79" s="20">
        <v>4159430</v>
      </c>
      <c r="G79" s="20">
        <v>4701951</v>
      </c>
      <c r="H79" s="20">
        <v>4837525</v>
      </c>
      <c r="I79" s="20">
        <v>13698906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13698906</v>
      </c>
      <c r="W79" s="20">
        <v>17071891</v>
      </c>
      <c r="X79" s="20"/>
      <c r="Y79" s="19"/>
      <c r="Z79" s="22">
        <v>54577245</v>
      </c>
    </row>
    <row r="80" spans="1:26" ht="13.5" hidden="1">
      <c r="A80" s="38" t="s">
        <v>114</v>
      </c>
      <c r="B80" s="18">
        <v>8862725</v>
      </c>
      <c r="C80" s="18"/>
      <c r="D80" s="19">
        <v>10777699</v>
      </c>
      <c r="E80" s="20">
        <v>10777699</v>
      </c>
      <c r="F80" s="20">
        <v>556575</v>
      </c>
      <c r="G80" s="20">
        <v>516878</v>
      </c>
      <c r="H80" s="20">
        <v>598937</v>
      </c>
      <c r="I80" s="20">
        <v>1672390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1672390</v>
      </c>
      <c r="W80" s="20">
        <v>2165247</v>
      </c>
      <c r="X80" s="20"/>
      <c r="Y80" s="19"/>
      <c r="Z80" s="22">
        <v>10777699</v>
      </c>
    </row>
    <row r="81" spans="1:26" ht="13.5" hidden="1">
      <c r="A81" s="38" t="s">
        <v>115</v>
      </c>
      <c r="B81" s="18">
        <v>10305907</v>
      </c>
      <c r="C81" s="18"/>
      <c r="D81" s="19">
        <v>12338316</v>
      </c>
      <c r="E81" s="20">
        <v>12338316</v>
      </c>
      <c r="F81" s="20">
        <v>624858</v>
      </c>
      <c r="G81" s="20">
        <v>575539</v>
      </c>
      <c r="H81" s="20">
        <v>636880</v>
      </c>
      <c r="I81" s="20">
        <v>1837277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1837277</v>
      </c>
      <c r="W81" s="20">
        <v>3084579</v>
      </c>
      <c r="X81" s="20"/>
      <c r="Y81" s="19"/>
      <c r="Z81" s="22">
        <v>12338316</v>
      </c>
    </row>
    <row r="82" spans="1:26" ht="13.5" hidden="1">
      <c r="A82" s="38" t="s">
        <v>116</v>
      </c>
      <c r="B82" s="18">
        <v>5397591</v>
      </c>
      <c r="C82" s="18"/>
      <c r="D82" s="19">
        <v>6885540</v>
      </c>
      <c r="E82" s="20">
        <v>6885540</v>
      </c>
      <c r="F82" s="20">
        <v>376553</v>
      </c>
      <c r="G82" s="20">
        <v>338304</v>
      </c>
      <c r="H82" s="20">
        <v>395333</v>
      </c>
      <c r="I82" s="20">
        <v>1110190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1110190</v>
      </c>
      <c r="W82" s="20">
        <v>1721385</v>
      </c>
      <c r="X82" s="20"/>
      <c r="Y82" s="19"/>
      <c r="Z82" s="22">
        <v>6885540</v>
      </c>
    </row>
    <row r="83" spans="1:26" ht="13.5" hidden="1">
      <c r="A83" s="38" t="s">
        <v>117</v>
      </c>
      <c r="B83" s="18">
        <v>16820</v>
      </c>
      <c r="C83" s="18"/>
      <c r="D83" s="19">
        <v>26004</v>
      </c>
      <c r="E83" s="20">
        <v>26004</v>
      </c>
      <c r="F83" s="20">
        <v>877055</v>
      </c>
      <c r="G83" s="20">
        <v>636797</v>
      </c>
      <c r="H83" s="20">
        <v>1213375</v>
      </c>
      <c r="I83" s="20">
        <v>2727227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2727227</v>
      </c>
      <c r="W83" s="20">
        <v>6501</v>
      </c>
      <c r="X83" s="20"/>
      <c r="Y83" s="19"/>
      <c r="Z83" s="22">
        <v>26004</v>
      </c>
    </row>
    <row r="84" spans="1:26" ht="13.5" hidden="1">
      <c r="A84" s="39" t="s">
        <v>118</v>
      </c>
      <c r="B84" s="27">
        <v>1161418</v>
      </c>
      <c r="C84" s="27"/>
      <c r="D84" s="28">
        <v>1635000</v>
      </c>
      <c r="E84" s="29">
        <v>1635000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408750</v>
      </c>
      <c r="X84" s="29"/>
      <c r="Y84" s="28"/>
      <c r="Z84" s="30">
        <v>1635000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621345</v>
      </c>
      <c r="C6" s="18">
        <v>0</v>
      </c>
      <c r="D6" s="58">
        <v>510480</v>
      </c>
      <c r="E6" s="59">
        <v>510480</v>
      </c>
      <c r="F6" s="59">
        <v>305226</v>
      </c>
      <c r="G6" s="59">
        <v>30949</v>
      </c>
      <c r="H6" s="59">
        <v>33693</v>
      </c>
      <c r="I6" s="59">
        <v>369868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369868</v>
      </c>
      <c r="W6" s="59">
        <v>127620</v>
      </c>
      <c r="X6" s="59">
        <v>242248</v>
      </c>
      <c r="Y6" s="60">
        <v>189.82</v>
      </c>
      <c r="Z6" s="61">
        <v>510480</v>
      </c>
    </row>
    <row r="7" spans="1:26" ht="13.5">
      <c r="A7" s="57" t="s">
        <v>33</v>
      </c>
      <c r="B7" s="18">
        <v>484647</v>
      </c>
      <c r="C7" s="18">
        <v>0</v>
      </c>
      <c r="D7" s="58">
        <v>500000</v>
      </c>
      <c r="E7" s="59">
        <v>500000</v>
      </c>
      <c r="F7" s="59">
        <v>42636</v>
      </c>
      <c r="G7" s="59">
        <v>82879</v>
      </c>
      <c r="H7" s="59">
        <v>72705</v>
      </c>
      <c r="I7" s="59">
        <v>198220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198220</v>
      </c>
      <c r="W7" s="59">
        <v>125000</v>
      </c>
      <c r="X7" s="59">
        <v>73220</v>
      </c>
      <c r="Y7" s="60">
        <v>58.58</v>
      </c>
      <c r="Z7" s="61">
        <v>500000</v>
      </c>
    </row>
    <row r="8" spans="1:26" ht="13.5">
      <c r="A8" s="57" t="s">
        <v>34</v>
      </c>
      <c r="B8" s="18">
        <v>88328070</v>
      </c>
      <c r="C8" s="18">
        <v>0</v>
      </c>
      <c r="D8" s="58">
        <v>91288580</v>
      </c>
      <c r="E8" s="59">
        <v>91288580</v>
      </c>
      <c r="F8" s="59">
        <v>19432000</v>
      </c>
      <c r="G8" s="59">
        <v>15156063</v>
      </c>
      <c r="H8" s="59">
        <v>7927424</v>
      </c>
      <c r="I8" s="59">
        <v>42515487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42515487</v>
      </c>
      <c r="W8" s="59">
        <v>22822145</v>
      </c>
      <c r="X8" s="59">
        <v>19693342</v>
      </c>
      <c r="Y8" s="60">
        <v>86.29</v>
      </c>
      <c r="Z8" s="61">
        <v>91288580</v>
      </c>
    </row>
    <row r="9" spans="1:26" ht="13.5">
      <c r="A9" s="57" t="s">
        <v>35</v>
      </c>
      <c r="B9" s="18">
        <v>20190775</v>
      </c>
      <c r="C9" s="18">
        <v>0</v>
      </c>
      <c r="D9" s="58">
        <v>15866000</v>
      </c>
      <c r="E9" s="59">
        <v>15866000</v>
      </c>
      <c r="F9" s="59">
        <v>7263410</v>
      </c>
      <c r="G9" s="59">
        <v>616956</v>
      </c>
      <c r="H9" s="59">
        <v>2271501</v>
      </c>
      <c r="I9" s="59">
        <v>10151867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10151867</v>
      </c>
      <c r="W9" s="59">
        <v>3966500</v>
      </c>
      <c r="X9" s="59">
        <v>6185367</v>
      </c>
      <c r="Y9" s="60">
        <v>155.94</v>
      </c>
      <c r="Z9" s="61">
        <v>15866000</v>
      </c>
    </row>
    <row r="10" spans="1:26" ht="25.5">
      <c r="A10" s="62" t="s">
        <v>105</v>
      </c>
      <c r="B10" s="63">
        <f>SUM(B5:B9)</f>
        <v>109624837</v>
      </c>
      <c r="C10" s="63">
        <f>SUM(C5:C9)</f>
        <v>0</v>
      </c>
      <c r="D10" s="64">
        <f aca="true" t="shared" si="0" ref="D10:Z10">SUM(D5:D9)</f>
        <v>108165060</v>
      </c>
      <c r="E10" s="65">
        <f t="shared" si="0"/>
        <v>108165060</v>
      </c>
      <c r="F10" s="65">
        <f t="shared" si="0"/>
        <v>27043272</v>
      </c>
      <c r="G10" s="65">
        <f t="shared" si="0"/>
        <v>15886847</v>
      </c>
      <c r="H10" s="65">
        <f t="shared" si="0"/>
        <v>10305323</v>
      </c>
      <c r="I10" s="65">
        <f t="shared" si="0"/>
        <v>53235442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53235442</v>
      </c>
      <c r="W10" s="65">
        <f t="shared" si="0"/>
        <v>27041265</v>
      </c>
      <c r="X10" s="65">
        <f t="shared" si="0"/>
        <v>26194177</v>
      </c>
      <c r="Y10" s="66">
        <f>+IF(W10&lt;&gt;0,(X10/W10)*100,0)</f>
        <v>96.8674246563539</v>
      </c>
      <c r="Z10" s="67">
        <f t="shared" si="0"/>
        <v>108165060</v>
      </c>
    </row>
    <row r="11" spans="1:26" ht="13.5">
      <c r="A11" s="57" t="s">
        <v>36</v>
      </c>
      <c r="B11" s="18">
        <v>52276396</v>
      </c>
      <c r="C11" s="18">
        <v>0</v>
      </c>
      <c r="D11" s="58">
        <v>54967900</v>
      </c>
      <c r="E11" s="59">
        <v>54967900</v>
      </c>
      <c r="F11" s="59">
        <v>4502602</v>
      </c>
      <c r="G11" s="59">
        <v>3762373</v>
      </c>
      <c r="H11" s="59">
        <v>6103832</v>
      </c>
      <c r="I11" s="59">
        <v>14368807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14368807</v>
      </c>
      <c r="W11" s="59">
        <v>13741975</v>
      </c>
      <c r="X11" s="59">
        <v>626832</v>
      </c>
      <c r="Y11" s="60">
        <v>4.56</v>
      </c>
      <c r="Z11" s="61">
        <v>54967900</v>
      </c>
    </row>
    <row r="12" spans="1:26" ht="13.5">
      <c r="A12" s="57" t="s">
        <v>37</v>
      </c>
      <c r="B12" s="18">
        <v>3979297</v>
      </c>
      <c r="C12" s="18">
        <v>0</v>
      </c>
      <c r="D12" s="58">
        <v>4739740</v>
      </c>
      <c r="E12" s="59">
        <v>4739740</v>
      </c>
      <c r="F12" s="59">
        <v>330846</v>
      </c>
      <c r="G12" s="59">
        <v>334702</v>
      </c>
      <c r="H12" s="59">
        <v>331401</v>
      </c>
      <c r="I12" s="59">
        <v>996949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996949</v>
      </c>
      <c r="W12" s="59">
        <v>1184935</v>
      </c>
      <c r="X12" s="59">
        <v>-187986</v>
      </c>
      <c r="Y12" s="60">
        <v>-15.86</v>
      </c>
      <c r="Z12" s="61">
        <v>4739740</v>
      </c>
    </row>
    <row r="13" spans="1:26" ht="13.5">
      <c r="A13" s="57" t="s">
        <v>106</v>
      </c>
      <c r="B13" s="18">
        <v>2410105</v>
      </c>
      <c r="C13" s="18">
        <v>0</v>
      </c>
      <c r="D13" s="58">
        <v>2558390</v>
      </c>
      <c r="E13" s="59">
        <v>2558390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639598</v>
      </c>
      <c r="X13" s="59">
        <v>-639598</v>
      </c>
      <c r="Y13" s="60">
        <v>-100</v>
      </c>
      <c r="Z13" s="61">
        <v>2558390</v>
      </c>
    </row>
    <row r="14" spans="1:26" ht="13.5">
      <c r="A14" s="57" t="s">
        <v>38</v>
      </c>
      <c r="B14" s="18">
        <v>1392466</v>
      </c>
      <c r="C14" s="18">
        <v>0</v>
      </c>
      <c r="D14" s="58">
        <v>1263100</v>
      </c>
      <c r="E14" s="59">
        <v>1263100</v>
      </c>
      <c r="F14" s="59">
        <v>0</v>
      </c>
      <c r="G14" s="59">
        <v>0</v>
      </c>
      <c r="H14" s="59">
        <v>6387</v>
      </c>
      <c r="I14" s="59">
        <v>6387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6387</v>
      </c>
      <c r="W14" s="59">
        <v>315775</v>
      </c>
      <c r="X14" s="59">
        <v>-309388</v>
      </c>
      <c r="Y14" s="60">
        <v>-97.98</v>
      </c>
      <c r="Z14" s="61">
        <v>1263100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2031225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45480080</v>
      </c>
      <c r="C17" s="18">
        <v>0</v>
      </c>
      <c r="D17" s="58">
        <v>48505040</v>
      </c>
      <c r="E17" s="59">
        <v>48505040</v>
      </c>
      <c r="F17" s="59">
        <v>1671324</v>
      </c>
      <c r="G17" s="59">
        <v>4326172</v>
      </c>
      <c r="H17" s="59">
        <v>5621790</v>
      </c>
      <c r="I17" s="59">
        <v>11619286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11619286</v>
      </c>
      <c r="W17" s="59">
        <v>12126260</v>
      </c>
      <c r="X17" s="59">
        <v>-506974</v>
      </c>
      <c r="Y17" s="60">
        <v>-4.18</v>
      </c>
      <c r="Z17" s="61">
        <v>48505040</v>
      </c>
    </row>
    <row r="18" spans="1:26" ht="13.5">
      <c r="A18" s="69" t="s">
        <v>42</v>
      </c>
      <c r="B18" s="70">
        <f>SUM(B11:B17)</f>
        <v>107569569</v>
      </c>
      <c r="C18" s="70">
        <f>SUM(C11:C17)</f>
        <v>0</v>
      </c>
      <c r="D18" s="71">
        <f aca="true" t="shared" si="1" ref="D18:Z18">SUM(D11:D17)</f>
        <v>112034170</v>
      </c>
      <c r="E18" s="72">
        <f t="shared" si="1"/>
        <v>112034170</v>
      </c>
      <c r="F18" s="72">
        <f t="shared" si="1"/>
        <v>6504772</v>
      </c>
      <c r="G18" s="72">
        <f t="shared" si="1"/>
        <v>8423247</v>
      </c>
      <c r="H18" s="72">
        <f t="shared" si="1"/>
        <v>12063410</v>
      </c>
      <c r="I18" s="72">
        <f t="shared" si="1"/>
        <v>26991429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26991429</v>
      </c>
      <c r="W18" s="72">
        <f t="shared" si="1"/>
        <v>28008543</v>
      </c>
      <c r="X18" s="72">
        <f t="shared" si="1"/>
        <v>-1017114</v>
      </c>
      <c r="Y18" s="66">
        <f>+IF(W18&lt;&gt;0,(X18/W18)*100,0)</f>
        <v>-3.631442021100491</v>
      </c>
      <c r="Z18" s="73">
        <f t="shared" si="1"/>
        <v>112034170</v>
      </c>
    </row>
    <row r="19" spans="1:26" ht="13.5">
      <c r="A19" s="69" t="s">
        <v>43</v>
      </c>
      <c r="B19" s="74">
        <f>+B10-B18</f>
        <v>2055268</v>
      </c>
      <c r="C19" s="74">
        <f>+C10-C18</f>
        <v>0</v>
      </c>
      <c r="D19" s="75">
        <f aca="true" t="shared" si="2" ref="D19:Z19">+D10-D18</f>
        <v>-3869110</v>
      </c>
      <c r="E19" s="76">
        <f t="shared" si="2"/>
        <v>-3869110</v>
      </c>
      <c r="F19" s="76">
        <f t="shared" si="2"/>
        <v>20538500</v>
      </c>
      <c r="G19" s="76">
        <f t="shared" si="2"/>
        <v>7463600</v>
      </c>
      <c r="H19" s="76">
        <f t="shared" si="2"/>
        <v>-1758087</v>
      </c>
      <c r="I19" s="76">
        <f t="shared" si="2"/>
        <v>26244013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26244013</v>
      </c>
      <c r="W19" s="76">
        <f>IF(E10=E18,0,W10-W18)</f>
        <v>-967278</v>
      </c>
      <c r="X19" s="76">
        <f t="shared" si="2"/>
        <v>27211291</v>
      </c>
      <c r="Y19" s="77">
        <f>+IF(W19&lt;&gt;0,(X19/W19)*100,0)</f>
        <v>-2813.182042804654</v>
      </c>
      <c r="Z19" s="78">
        <f t="shared" si="2"/>
        <v>-3869110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2055268</v>
      </c>
      <c r="C22" s="85">
        <f>SUM(C19:C21)</f>
        <v>0</v>
      </c>
      <c r="D22" s="86">
        <f aca="true" t="shared" si="3" ref="D22:Z22">SUM(D19:D21)</f>
        <v>-3869110</v>
      </c>
      <c r="E22" s="87">
        <f t="shared" si="3"/>
        <v>-3869110</v>
      </c>
      <c r="F22" s="87">
        <f t="shared" si="3"/>
        <v>20538500</v>
      </c>
      <c r="G22" s="87">
        <f t="shared" si="3"/>
        <v>7463600</v>
      </c>
      <c r="H22" s="87">
        <f t="shared" si="3"/>
        <v>-1758087</v>
      </c>
      <c r="I22" s="87">
        <f t="shared" si="3"/>
        <v>26244013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26244013</v>
      </c>
      <c r="W22" s="87">
        <f t="shared" si="3"/>
        <v>-967278</v>
      </c>
      <c r="X22" s="87">
        <f t="shared" si="3"/>
        <v>27211291</v>
      </c>
      <c r="Y22" s="88">
        <f>+IF(W22&lt;&gt;0,(X22/W22)*100,0)</f>
        <v>-2813.182042804654</v>
      </c>
      <c r="Z22" s="89">
        <f t="shared" si="3"/>
        <v>-3869110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2055268</v>
      </c>
      <c r="C24" s="74">
        <f>SUM(C22:C23)</f>
        <v>0</v>
      </c>
      <c r="D24" s="75">
        <f aca="true" t="shared" si="4" ref="D24:Z24">SUM(D22:D23)</f>
        <v>-3869110</v>
      </c>
      <c r="E24" s="76">
        <f t="shared" si="4"/>
        <v>-3869110</v>
      </c>
      <c r="F24" s="76">
        <f t="shared" si="4"/>
        <v>20538500</v>
      </c>
      <c r="G24" s="76">
        <f t="shared" si="4"/>
        <v>7463600</v>
      </c>
      <c r="H24" s="76">
        <f t="shared" si="4"/>
        <v>-1758087</v>
      </c>
      <c r="I24" s="76">
        <f t="shared" si="4"/>
        <v>26244013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26244013</v>
      </c>
      <c r="W24" s="76">
        <f t="shared" si="4"/>
        <v>-967278</v>
      </c>
      <c r="X24" s="76">
        <f t="shared" si="4"/>
        <v>27211291</v>
      </c>
      <c r="Y24" s="77">
        <f>+IF(W24&lt;&gt;0,(X24/W24)*100,0)</f>
        <v>-2813.182042804654</v>
      </c>
      <c r="Z24" s="78">
        <f t="shared" si="4"/>
        <v>-3869110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17692000</v>
      </c>
      <c r="E27" s="99">
        <v>17692000</v>
      </c>
      <c r="F27" s="99">
        <v>0</v>
      </c>
      <c r="G27" s="99">
        <v>1548</v>
      </c>
      <c r="H27" s="99">
        <v>7478</v>
      </c>
      <c r="I27" s="99">
        <v>9026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9026</v>
      </c>
      <c r="W27" s="99">
        <v>4423000</v>
      </c>
      <c r="X27" s="99">
        <v>-4413974</v>
      </c>
      <c r="Y27" s="100">
        <v>-99.8</v>
      </c>
      <c r="Z27" s="101">
        <v>17692000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15300000</v>
      </c>
      <c r="E30" s="59">
        <v>15300000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3825000</v>
      </c>
      <c r="X30" s="59">
        <v>-3825000</v>
      </c>
      <c r="Y30" s="60">
        <v>-100</v>
      </c>
      <c r="Z30" s="61">
        <v>15300000</v>
      </c>
    </row>
    <row r="31" spans="1:26" ht="13.5">
      <c r="A31" s="57" t="s">
        <v>49</v>
      </c>
      <c r="B31" s="18">
        <v>0</v>
      </c>
      <c r="C31" s="18">
        <v>0</v>
      </c>
      <c r="D31" s="58">
        <v>2392000</v>
      </c>
      <c r="E31" s="59">
        <v>2392000</v>
      </c>
      <c r="F31" s="59">
        <v>0</v>
      </c>
      <c r="G31" s="59">
        <v>1548</v>
      </c>
      <c r="H31" s="59">
        <v>7478</v>
      </c>
      <c r="I31" s="59">
        <v>9026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9026</v>
      </c>
      <c r="W31" s="59">
        <v>598000</v>
      </c>
      <c r="X31" s="59">
        <v>-588974</v>
      </c>
      <c r="Y31" s="60">
        <v>-98.49</v>
      </c>
      <c r="Z31" s="61">
        <v>2392000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17692000</v>
      </c>
      <c r="E32" s="99">
        <f t="shared" si="5"/>
        <v>17692000</v>
      </c>
      <c r="F32" s="99">
        <f t="shared" si="5"/>
        <v>0</v>
      </c>
      <c r="G32" s="99">
        <f t="shared" si="5"/>
        <v>1548</v>
      </c>
      <c r="H32" s="99">
        <f t="shared" si="5"/>
        <v>7478</v>
      </c>
      <c r="I32" s="99">
        <f t="shared" si="5"/>
        <v>9026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9026</v>
      </c>
      <c r="W32" s="99">
        <f t="shared" si="5"/>
        <v>4423000</v>
      </c>
      <c r="X32" s="99">
        <f t="shared" si="5"/>
        <v>-4413974</v>
      </c>
      <c r="Y32" s="100">
        <f>+IF(W32&lt;&gt;0,(X32/W32)*100,0)</f>
        <v>-99.79593036400634</v>
      </c>
      <c r="Z32" s="101">
        <f t="shared" si="5"/>
        <v>17692000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5649919</v>
      </c>
      <c r="E35" s="59">
        <v>5649919</v>
      </c>
      <c r="F35" s="59">
        <v>21737486</v>
      </c>
      <c r="G35" s="59">
        <v>8138598</v>
      </c>
      <c r="H35" s="59">
        <v>-988681</v>
      </c>
      <c r="I35" s="59">
        <v>-988681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-988681</v>
      </c>
      <c r="W35" s="59">
        <v>1412480</v>
      </c>
      <c r="X35" s="59">
        <v>-2401161</v>
      </c>
      <c r="Y35" s="60">
        <v>-170</v>
      </c>
      <c r="Z35" s="61">
        <v>5649919</v>
      </c>
    </row>
    <row r="36" spans="1:26" ht="13.5">
      <c r="A36" s="57" t="s">
        <v>53</v>
      </c>
      <c r="B36" s="18">
        <v>0</v>
      </c>
      <c r="C36" s="18">
        <v>0</v>
      </c>
      <c r="D36" s="58">
        <v>51373113</v>
      </c>
      <c r="E36" s="59">
        <v>51373113</v>
      </c>
      <c r="F36" s="59">
        <v>0</v>
      </c>
      <c r="G36" s="59">
        <v>10711</v>
      </c>
      <c r="H36" s="59">
        <v>7478</v>
      </c>
      <c r="I36" s="59">
        <v>7478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7478</v>
      </c>
      <c r="W36" s="59">
        <v>12843278</v>
      </c>
      <c r="X36" s="59">
        <v>-12835800</v>
      </c>
      <c r="Y36" s="60">
        <v>-99.94</v>
      </c>
      <c r="Z36" s="61">
        <v>51373113</v>
      </c>
    </row>
    <row r="37" spans="1:26" ht="13.5">
      <c r="A37" s="57" t="s">
        <v>54</v>
      </c>
      <c r="B37" s="18">
        <v>0</v>
      </c>
      <c r="C37" s="18">
        <v>0</v>
      </c>
      <c r="D37" s="58">
        <v>13372795</v>
      </c>
      <c r="E37" s="59">
        <v>13372795</v>
      </c>
      <c r="F37" s="59">
        <v>-50132</v>
      </c>
      <c r="G37" s="59">
        <v>-169257</v>
      </c>
      <c r="H37" s="59">
        <v>41251496</v>
      </c>
      <c r="I37" s="59">
        <v>41251496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41251496</v>
      </c>
      <c r="W37" s="59">
        <v>3343199</v>
      </c>
      <c r="X37" s="59">
        <v>37908297</v>
      </c>
      <c r="Y37" s="60">
        <v>1133.89</v>
      </c>
      <c r="Z37" s="61">
        <v>13372795</v>
      </c>
    </row>
    <row r="38" spans="1:26" ht="13.5">
      <c r="A38" s="57" t="s">
        <v>55</v>
      </c>
      <c r="B38" s="18">
        <v>0</v>
      </c>
      <c r="C38" s="18">
        <v>0</v>
      </c>
      <c r="D38" s="58">
        <v>76196660</v>
      </c>
      <c r="E38" s="59">
        <v>76196660</v>
      </c>
      <c r="F38" s="59">
        <v>0</v>
      </c>
      <c r="G38" s="59">
        <v>0</v>
      </c>
      <c r="H38" s="59">
        <v>-45912</v>
      </c>
      <c r="I38" s="59">
        <v>-45912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-45912</v>
      </c>
      <c r="W38" s="59">
        <v>19049165</v>
      </c>
      <c r="X38" s="59">
        <v>-19095077</v>
      </c>
      <c r="Y38" s="60">
        <v>-100.24</v>
      </c>
      <c r="Z38" s="61">
        <v>76196660</v>
      </c>
    </row>
    <row r="39" spans="1:26" ht="13.5">
      <c r="A39" s="57" t="s">
        <v>56</v>
      </c>
      <c r="B39" s="18">
        <v>0</v>
      </c>
      <c r="C39" s="18">
        <v>0</v>
      </c>
      <c r="D39" s="58">
        <v>-32546423</v>
      </c>
      <c r="E39" s="59">
        <v>-32546423</v>
      </c>
      <c r="F39" s="59">
        <v>21787618</v>
      </c>
      <c r="G39" s="59">
        <v>8318566</v>
      </c>
      <c r="H39" s="59">
        <v>-42186788</v>
      </c>
      <c r="I39" s="59">
        <v>-42186788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-42186788</v>
      </c>
      <c r="W39" s="59">
        <v>-8136606</v>
      </c>
      <c r="X39" s="59">
        <v>-34050182</v>
      </c>
      <c r="Y39" s="60">
        <v>418.48</v>
      </c>
      <c r="Z39" s="61">
        <v>-32546423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2588155</v>
      </c>
      <c r="E42" s="59">
        <v>2588155</v>
      </c>
      <c r="F42" s="59">
        <v>14349423</v>
      </c>
      <c r="G42" s="59">
        <v>8611776</v>
      </c>
      <c r="H42" s="59">
        <v>-4228087</v>
      </c>
      <c r="I42" s="59">
        <v>18733112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18733112</v>
      </c>
      <c r="W42" s="59">
        <v>14460351</v>
      </c>
      <c r="X42" s="59">
        <v>4272761</v>
      </c>
      <c r="Y42" s="60">
        <v>29.55</v>
      </c>
      <c r="Z42" s="61">
        <v>2588155</v>
      </c>
    </row>
    <row r="43" spans="1:26" ht="13.5">
      <c r="A43" s="57" t="s">
        <v>59</v>
      </c>
      <c r="B43" s="18">
        <v>0</v>
      </c>
      <c r="C43" s="18">
        <v>0</v>
      </c>
      <c r="D43" s="58">
        <v>-15912974</v>
      </c>
      <c r="E43" s="59">
        <v>-15912974</v>
      </c>
      <c r="F43" s="59">
        <v>475250</v>
      </c>
      <c r="G43" s="59">
        <v>0</v>
      </c>
      <c r="H43" s="59">
        <v>0</v>
      </c>
      <c r="I43" s="59">
        <v>475250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475250</v>
      </c>
      <c r="W43" s="59">
        <v>-3036500</v>
      </c>
      <c r="X43" s="59">
        <v>3511750</v>
      </c>
      <c r="Y43" s="60">
        <v>-115.65</v>
      </c>
      <c r="Z43" s="61">
        <v>-15912974</v>
      </c>
    </row>
    <row r="44" spans="1:26" ht="13.5">
      <c r="A44" s="57" t="s">
        <v>60</v>
      </c>
      <c r="B44" s="18">
        <v>0</v>
      </c>
      <c r="C44" s="18">
        <v>0</v>
      </c>
      <c r="D44" s="58">
        <v>13505572</v>
      </c>
      <c r="E44" s="59">
        <v>13505572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2532160</v>
      </c>
      <c r="X44" s="59">
        <v>-2532160</v>
      </c>
      <c r="Y44" s="60">
        <v>-100</v>
      </c>
      <c r="Z44" s="61">
        <v>13505572</v>
      </c>
    </row>
    <row r="45" spans="1:26" ht="13.5">
      <c r="A45" s="69" t="s">
        <v>61</v>
      </c>
      <c r="B45" s="21">
        <v>0</v>
      </c>
      <c r="C45" s="21">
        <v>0</v>
      </c>
      <c r="D45" s="98">
        <v>1734466</v>
      </c>
      <c r="E45" s="99">
        <v>1734466</v>
      </c>
      <c r="F45" s="99">
        <v>27307951</v>
      </c>
      <c r="G45" s="99">
        <v>35919727</v>
      </c>
      <c r="H45" s="99">
        <v>31691640</v>
      </c>
      <c r="I45" s="99">
        <v>31691640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31691640</v>
      </c>
      <c r="W45" s="99">
        <v>15509724</v>
      </c>
      <c r="X45" s="99">
        <v>16181916</v>
      </c>
      <c r="Y45" s="100">
        <v>104.33</v>
      </c>
      <c r="Z45" s="101">
        <v>1734466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713045</v>
      </c>
      <c r="C49" s="51">
        <v>0</v>
      </c>
      <c r="D49" s="128">
        <v>131699</v>
      </c>
      <c r="E49" s="53">
        <v>137294</v>
      </c>
      <c r="F49" s="53">
        <v>0</v>
      </c>
      <c r="G49" s="53">
        <v>0</v>
      </c>
      <c r="H49" s="53">
        <v>0</v>
      </c>
      <c r="I49" s="53">
        <v>64215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50788</v>
      </c>
      <c r="W49" s="53">
        <v>43687</v>
      </c>
      <c r="X49" s="53">
        <v>138418</v>
      </c>
      <c r="Y49" s="53">
        <v>774996</v>
      </c>
      <c r="Z49" s="129">
        <v>2054142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1369952</v>
      </c>
      <c r="C51" s="51">
        <v>0</v>
      </c>
      <c r="D51" s="128">
        <v>45058</v>
      </c>
      <c r="E51" s="53">
        <v>41531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1456541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99.99961133351472</v>
      </c>
      <c r="E58" s="7">
        <f t="shared" si="6"/>
        <v>99.99961133351472</v>
      </c>
      <c r="F58" s="7">
        <f t="shared" si="6"/>
        <v>258.8344812918214</v>
      </c>
      <c r="G58" s="7">
        <f t="shared" si="6"/>
        <v>2181.36699625612</v>
      </c>
      <c r="H58" s="7">
        <f t="shared" si="6"/>
        <v>2394.0052179521003</v>
      </c>
      <c r="I58" s="7">
        <f t="shared" si="6"/>
        <v>617.1246889985687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617.1246889985687</v>
      </c>
      <c r="W58" s="7">
        <f t="shared" si="6"/>
        <v>132.19557697539742</v>
      </c>
      <c r="X58" s="7">
        <f t="shared" si="6"/>
        <v>0</v>
      </c>
      <c r="Y58" s="7">
        <f t="shared" si="6"/>
        <v>0</v>
      </c>
      <c r="Z58" s="8">
        <f t="shared" si="6"/>
        <v>99.99961133351472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99.9998041059395</v>
      </c>
      <c r="E60" s="13">
        <f t="shared" si="7"/>
        <v>99.9998041059395</v>
      </c>
      <c r="F60" s="13">
        <f t="shared" si="7"/>
        <v>259.16435690275404</v>
      </c>
      <c r="G60" s="13">
        <f t="shared" si="7"/>
        <v>2202.6527513005267</v>
      </c>
      <c r="H60" s="13">
        <f t="shared" si="7"/>
        <v>2423.847683495088</v>
      </c>
      <c r="I60" s="13">
        <f t="shared" si="7"/>
        <v>618.978392291304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618.978392291304</v>
      </c>
      <c r="W60" s="13">
        <f t="shared" si="7"/>
        <v>132.40792979156873</v>
      </c>
      <c r="X60" s="13">
        <f t="shared" si="7"/>
        <v>0</v>
      </c>
      <c r="Y60" s="13">
        <f t="shared" si="7"/>
        <v>0</v>
      </c>
      <c r="Z60" s="14">
        <f t="shared" si="7"/>
        <v>99.9998041059395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99.9998041059395</v>
      </c>
      <c r="E65" s="13">
        <f t="shared" si="7"/>
        <v>99.9998041059395</v>
      </c>
      <c r="F65" s="13">
        <f t="shared" si="7"/>
        <v>253.62387214719587</v>
      </c>
      <c r="G65" s="13">
        <f t="shared" si="7"/>
        <v>2116.6532036576305</v>
      </c>
      <c r="H65" s="13">
        <f t="shared" si="7"/>
        <v>2368.8303208381562</v>
      </c>
      <c r="I65" s="13">
        <f t="shared" si="7"/>
        <v>602.1983518444417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602.1983518444417</v>
      </c>
      <c r="W65" s="13">
        <f t="shared" si="7"/>
        <v>132.40792979156873</v>
      </c>
      <c r="X65" s="13">
        <f t="shared" si="7"/>
        <v>0</v>
      </c>
      <c r="Y65" s="13">
        <f t="shared" si="7"/>
        <v>0</v>
      </c>
      <c r="Z65" s="14">
        <f t="shared" si="7"/>
        <v>99.9998041059395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99.97560975609755</v>
      </c>
      <c r="E66" s="16">
        <f t="shared" si="7"/>
        <v>99.97560975609755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105.75609756097562</v>
      </c>
      <c r="X66" s="16">
        <f t="shared" si="7"/>
        <v>0</v>
      </c>
      <c r="Y66" s="16">
        <f t="shared" si="7"/>
        <v>0</v>
      </c>
      <c r="Z66" s="17">
        <f t="shared" si="7"/>
        <v>99.97560975609755</v>
      </c>
    </row>
    <row r="67" spans="1:26" ht="13.5" hidden="1">
      <c r="A67" s="40" t="s">
        <v>119</v>
      </c>
      <c r="B67" s="23">
        <v>625263</v>
      </c>
      <c r="C67" s="23"/>
      <c r="D67" s="24">
        <v>514580</v>
      </c>
      <c r="E67" s="25">
        <v>514580</v>
      </c>
      <c r="F67" s="25">
        <v>305615</v>
      </c>
      <c r="G67" s="25">
        <v>31251</v>
      </c>
      <c r="H67" s="25">
        <v>34113</v>
      </c>
      <c r="I67" s="25">
        <v>370979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370979</v>
      </c>
      <c r="W67" s="25">
        <v>128645</v>
      </c>
      <c r="X67" s="25"/>
      <c r="Y67" s="24"/>
      <c r="Z67" s="26">
        <v>514580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621345</v>
      </c>
      <c r="C69" s="18"/>
      <c r="D69" s="19">
        <v>510480</v>
      </c>
      <c r="E69" s="20">
        <v>510480</v>
      </c>
      <c r="F69" s="20">
        <v>305226</v>
      </c>
      <c r="G69" s="20">
        <v>30949</v>
      </c>
      <c r="H69" s="20">
        <v>33693</v>
      </c>
      <c r="I69" s="20">
        <v>369868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369868</v>
      </c>
      <c r="W69" s="20">
        <v>127620</v>
      </c>
      <c r="X69" s="20"/>
      <c r="Y69" s="19"/>
      <c r="Z69" s="22">
        <v>510480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621345</v>
      </c>
      <c r="C74" s="18"/>
      <c r="D74" s="19">
        <v>510480</v>
      </c>
      <c r="E74" s="20">
        <v>510480</v>
      </c>
      <c r="F74" s="20">
        <v>305226</v>
      </c>
      <c r="G74" s="20">
        <v>30949</v>
      </c>
      <c r="H74" s="20">
        <v>33693</v>
      </c>
      <c r="I74" s="20">
        <v>369868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369868</v>
      </c>
      <c r="W74" s="20">
        <v>127620</v>
      </c>
      <c r="X74" s="20"/>
      <c r="Y74" s="19"/>
      <c r="Z74" s="22">
        <v>510480</v>
      </c>
    </row>
    <row r="75" spans="1:26" ht="13.5" hidden="1">
      <c r="A75" s="39" t="s">
        <v>118</v>
      </c>
      <c r="B75" s="27">
        <v>3918</v>
      </c>
      <c r="C75" s="27"/>
      <c r="D75" s="28">
        <v>4100</v>
      </c>
      <c r="E75" s="29">
        <v>4100</v>
      </c>
      <c r="F75" s="29">
        <v>389</v>
      </c>
      <c r="G75" s="29">
        <v>302</v>
      </c>
      <c r="H75" s="29">
        <v>420</v>
      </c>
      <c r="I75" s="29">
        <v>1111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1111</v>
      </c>
      <c r="W75" s="29">
        <v>1025</v>
      </c>
      <c r="X75" s="29"/>
      <c r="Y75" s="28"/>
      <c r="Z75" s="30">
        <v>4100</v>
      </c>
    </row>
    <row r="76" spans="1:26" ht="13.5" hidden="1">
      <c r="A76" s="41" t="s">
        <v>120</v>
      </c>
      <c r="B76" s="31"/>
      <c r="C76" s="31"/>
      <c r="D76" s="32">
        <v>514578</v>
      </c>
      <c r="E76" s="33">
        <v>514578</v>
      </c>
      <c r="F76" s="33">
        <v>791037</v>
      </c>
      <c r="G76" s="33">
        <v>681699</v>
      </c>
      <c r="H76" s="33">
        <v>816667</v>
      </c>
      <c r="I76" s="33">
        <v>2289403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2289403</v>
      </c>
      <c r="W76" s="33">
        <v>170063</v>
      </c>
      <c r="X76" s="33"/>
      <c r="Y76" s="32"/>
      <c r="Z76" s="34">
        <v>514578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510479</v>
      </c>
      <c r="E78" s="20">
        <v>510479</v>
      </c>
      <c r="F78" s="20">
        <v>791037</v>
      </c>
      <c r="G78" s="20">
        <v>681699</v>
      </c>
      <c r="H78" s="20">
        <v>816667</v>
      </c>
      <c r="I78" s="20">
        <v>2289403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2289403</v>
      </c>
      <c r="W78" s="20">
        <v>168979</v>
      </c>
      <c r="X78" s="20"/>
      <c r="Y78" s="19"/>
      <c r="Z78" s="22">
        <v>510479</v>
      </c>
    </row>
    <row r="79" spans="1:26" ht="13.5" hidden="1">
      <c r="A79" s="38" t="s">
        <v>113</v>
      </c>
      <c r="B79" s="18"/>
      <c r="C79" s="18"/>
      <c r="D79" s="19"/>
      <c r="E79" s="20"/>
      <c r="F79" s="20">
        <v>11754</v>
      </c>
      <c r="G79" s="20">
        <v>20740</v>
      </c>
      <c r="H79" s="20">
        <v>12506</v>
      </c>
      <c r="I79" s="20">
        <v>45000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45000</v>
      </c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>
        <v>3235</v>
      </c>
      <c r="G80" s="20">
        <v>3065</v>
      </c>
      <c r="H80" s="20">
        <v>3017</v>
      </c>
      <c r="I80" s="20">
        <v>9317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9317</v>
      </c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>
        <v>187</v>
      </c>
      <c r="G81" s="20">
        <v>244</v>
      </c>
      <c r="H81" s="20">
        <v>466</v>
      </c>
      <c r="I81" s="20">
        <v>897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897</v>
      </c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>
        <v>1735</v>
      </c>
      <c r="G82" s="20">
        <v>2567</v>
      </c>
      <c r="H82" s="20">
        <v>2548</v>
      </c>
      <c r="I82" s="20">
        <v>6850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6850</v>
      </c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>
        <v>510479</v>
      </c>
      <c r="E83" s="20">
        <v>510479</v>
      </c>
      <c r="F83" s="20">
        <v>774126</v>
      </c>
      <c r="G83" s="20">
        <v>655083</v>
      </c>
      <c r="H83" s="20">
        <v>798130</v>
      </c>
      <c r="I83" s="20">
        <v>2227339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2227339</v>
      </c>
      <c r="W83" s="20">
        <v>168979</v>
      </c>
      <c r="X83" s="20"/>
      <c r="Y83" s="19"/>
      <c r="Z83" s="22">
        <v>510479</v>
      </c>
    </row>
    <row r="84" spans="1:26" ht="13.5" hidden="1">
      <c r="A84" s="39" t="s">
        <v>118</v>
      </c>
      <c r="B84" s="27"/>
      <c r="C84" s="27"/>
      <c r="D84" s="28">
        <v>4099</v>
      </c>
      <c r="E84" s="29">
        <v>4099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1084</v>
      </c>
      <c r="X84" s="29"/>
      <c r="Y84" s="28"/>
      <c r="Z84" s="30">
        <v>4099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5127619083</v>
      </c>
      <c r="C5" s="18">
        <v>0</v>
      </c>
      <c r="D5" s="58">
        <v>5488875696</v>
      </c>
      <c r="E5" s="59">
        <v>5527108506</v>
      </c>
      <c r="F5" s="59">
        <v>367489721</v>
      </c>
      <c r="G5" s="59">
        <v>529969568</v>
      </c>
      <c r="H5" s="59">
        <v>511259962</v>
      </c>
      <c r="I5" s="59">
        <v>1408719251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1408719251</v>
      </c>
      <c r="W5" s="59">
        <v>1381777127</v>
      </c>
      <c r="X5" s="59">
        <v>26942124</v>
      </c>
      <c r="Y5" s="60">
        <v>1.95</v>
      </c>
      <c r="Z5" s="61">
        <v>5527108506</v>
      </c>
    </row>
    <row r="6" spans="1:26" ht="13.5">
      <c r="A6" s="57" t="s">
        <v>32</v>
      </c>
      <c r="B6" s="18">
        <v>13099799929</v>
      </c>
      <c r="C6" s="18">
        <v>0</v>
      </c>
      <c r="D6" s="58">
        <v>14442391019</v>
      </c>
      <c r="E6" s="59">
        <v>14442391019</v>
      </c>
      <c r="F6" s="59">
        <v>1050512404</v>
      </c>
      <c r="G6" s="59">
        <v>1190872985</v>
      </c>
      <c r="H6" s="59">
        <v>1197159859</v>
      </c>
      <c r="I6" s="59">
        <v>3438545248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3438545248</v>
      </c>
      <c r="W6" s="59">
        <v>3610597755</v>
      </c>
      <c r="X6" s="59">
        <v>-172052507</v>
      </c>
      <c r="Y6" s="60">
        <v>-4.77</v>
      </c>
      <c r="Z6" s="61">
        <v>14442391019</v>
      </c>
    </row>
    <row r="7" spans="1:26" ht="13.5">
      <c r="A7" s="57" t="s">
        <v>33</v>
      </c>
      <c r="B7" s="18">
        <v>368323963</v>
      </c>
      <c r="C7" s="18">
        <v>0</v>
      </c>
      <c r="D7" s="58">
        <v>284617753</v>
      </c>
      <c r="E7" s="59">
        <v>284617753</v>
      </c>
      <c r="F7" s="59">
        <v>12321815</v>
      </c>
      <c r="G7" s="59">
        <v>34551593</v>
      </c>
      <c r="H7" s="59">
        <v>32514823</v>
      </c>
      <c r="I7" s="59">
        <v>79388231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79388231</v>
      </c>
      <c r="W7" s="59">
        <v>71154438</v>
      </c>
      <c r="X7" s="59">
        <v>8233793</v>
      </c>
      <c r="Y7" s="60">
        <v>11.57</v>
      </c>
      <c r="Z7" s="61">
        <v>284617753</v>
      </c>
    </row>
    <row r="8" spans="1:26" ht="13.5">
      <c r="A8" s="57" t="s">
        <v>34</v>
      </c>
      <c r="B8" s="18">
        <v>1985808636</v>
      </c>
      <c r="C8" s="18">
        <v>0</v>
      </c>
      <c r="D8" s="58">
        <v>2595903897</v>
      </c>
      <c r="E8" s="59">
        <v>2581300737</v>
      </c>
      <c r="F8" s="59">
        <v>557737028</v>
      </c>
      <c r="G8" s="59">
        <v>36663661</v>
      </c>
      <c r="H8" s="59">
        <v>74390402</v>
      </c>
      <c r="I8" s="59">
        <v>668791091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668791091</v>
      </c>
      <c r="W8" s="59">
        <v>645325184</v>
      </c>
      <c r="X8" s="59">
        <v>23465907</v>
      </c>
      <c r="Y8" s="60">
        <v>3.64</v>
      </c>
      <c r="Z8" s="61">
        <v>2581300737</v>
      </c>
    </row>
    <row r="9" spans="1:26" ht="13.5">
      <c r="A9" s="57" t="s">
        <v>35</v>
      </c>
      <c r="B9" s="18">
        <v>3330645976</v>
      </c>
      <c r="C9" s="18">
        <v>0</v>
      </c>
      <c r="D9" s="58">
        <v>3131550804</v>
      </c>
      <c r="E9" s="59">
        <v>3094887651</v>
      </c>
      <c r="F9" s="59">
        <v>82689332</v>
      </c>
      <c r="G9" s="59">
        <v>714751131</v>
      </c>
      <c r="H9" s="59">
        <v>95345093</v>
      </c>
      <c r="I9" s="59">
        <v>892785556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892785556</v>
      </c>
      <c r="W9" s="59">
        <v>773721913</v>
      </c>
      <c r="X9" s="59">
        <v>119063643</v>
      </c>
      <c r="Y9" s="60">
        <v>15.39</v>
      </c>
      <c r="Z9" s="61">
        <v>3094887651</v>
      </c>
    </row>
    <row r="10" spans="1:26" ht="25.5">
      <c r="A10" s="62" t="s">
        <v>105</v>
      </c>
      <c r="B10" s="63">
        <f>SUM(B5:B9)</f>
        <v>23912197587</v>
      </c>
      <c r="C10" s="63">
        <f>SUM(C5:C9)</f>
        <v>0</v>
      </c>
      <c r="D10" s="64">
        <f aca="true" t="shared" si="0" ref="D10:Z10">SUM(D5:D9)</f>
        <v>25943339169</v>
      </c>
      <c r="E10" s="65">
        <f t="shared" si="0"/>
        <v>25930305666</v>
      </c>
      <c r="F10" s="65">
        <f t="shared" si="0"/>
        <v>2070750300</v>
      </c>
      <c r="G10" s="65">
        <f t="shared" si="0"/>
        <v>2506808938</v>
      </c>
      <c r="H10" s="65">
        <f t="shared" si="0"/>
        <v>1910670139</v>
      </c>
      <c r="I10" s="65">
        <f t="shared" si="0"/>
        <v>6488229377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6488229377</v>
      </c>
      <c r="W10" s="65">
        <f t="shared" si="0"/>
        <v>6482576417</v>
      </c>
      <c r="X10" s="65">
        <f t="shared" si="0"/>
        <v>5652960</v>
      </c>
      <c r="Y10" s="66">
        <f>+IF(W10&lt;&gt;0,(X10/W10)*100,0)</f>
        <v>0.08720236579356933</v>
      </c>
      <c r="Z10" s="67">
        <f t="shared" si="0"/>
        <v>25930305666</v>
      </c>
    </row>
    <row r="11" spans="1:26" ht="13.5">
      <c r="A11" s="57" t="s">
        <v>36</v>
      </c>
      <c r="B11" s="18">
        <v>7433446773</v>
      </c>
      <c r="C11" s="18">
        <v>0</v>
      </c>
      <c r="D11" s="58">
        <v>8253457949</v>
      </c>
      <c r="E11" s="59">
        <v>8257526187</v>
      </c>
      <c r="F11" s="59">
        <v>587623244</v>
      </c>
      <c r="G11" s="59">
        <v>673432052</v>
      </c>
      <c r="H11" s="59">
        <v>660621891</v>
      </c>
      <c r="I11" s="59">
        <v>1921677187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1921677187</v>
      </c>
      <c r="W11" s="59">
        <v>2064381547</v>
      </c>
      <c r="X11" s="59">
        <v>-142704360</v>
      </c>
      <c r="Y11" s="60">
        <v>-6.91</v>
      </c>
      <c r="Z11" s="61">
        <v>8257526187</v>
      </c>
    </row>
    <row r="12" spans="1:26" ht="13.5">
      <c r="A12" s="57" t="s">
        <v>37</v>
      </c>
      <c r="B12" s="18">
        <v>111673236</v>
      </c>
      <c r="C12" s="18">
        <v>0</v>
      </c>
      <c r="D12" s="58">
        <v>123721024</v>
      </c>
      <c r="E12" s="59">
        <v>123721024</v>
      </c>
      <c r="F12" s="59">
        <v>9391713</v>
      </c>
      <c r="G12" s="59">
        <v>9436000</v>
      </c>
      <c r="H12" s="59">
        <v>9502948</v>
      </c>
      <c r="I12" s="59">
        <v>28330661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28330661</v>
      </c>
      <c r="W12" s="59">
        <v>30930256</v>
      </c>
      <c r="X12" s="59">
        <v>-2599595</v>
      </c>
      <c r="Y12" s="60">
        <v>-8.4</v>
      </c>
      <c r="Z12" s="61">
        <v>123721024</v>
      </c>
    </row>
    <row r="13" spans="1:26" ht="13.5">
      <c r="A13" s="57" t="s">
        <v>106</v>
      </c>
      <c r="B13" s="18">
        <v>1627385222</v>
      </c>
      <c r="C13" s="18">
        <v>0</v>
      </c>
      <c r="D13" s="58">
        <v>1934740570</v>
      </c>
      <c r="E13" s="59">
        <v>1934740570</v>
      </c>
      <c r="F13" s="59">
        <v>163574740</v>
      </c>
      <c r="G13" s="59">
        <v>156931324</v>
      </c>
      <c r="H13" s="59">
        <v>159814108</v>
      </c>
      <c r="I13" s="59">
        <v>480320172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480320172</v>
      </c>
      <c r="W13" s="59">
        <v>483685143</v>
      </c>
      <c r="X13" s="59">
        <v>-3364971</v>
      </c>
      <c r="Y13" s="60">
        <v>-0.7</v>
      </c>
      <c r="Z13" s="61">
        <v>1934740570</v>
      </c>
    </row>
    <row r="14" spans="1:26" ht="13.5">
      <c r="A14" s="57" t="s">
        <v>38</v>
      </c>
      <c r="B14" s="18">
        <v>720766039</v>
      </c>
      <c r="C14" s="18">
        <v>0</v>
      </c>
      <c r="D14" s="58">
        <v>863894265</v>
      </c>
      <c r="E14" s="59">
        <v>863894265</v>
      </c>
      <c r="F14" s="59">
        <v>64181168</v>
      </c>
      <c r="G14" s="59">
        <v>64181734</v>
      </c>
      <c r="H14" s="59">
        <v>64181589</v>
      </c>
      <c r="I14" s="59">
        <v>192544491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192544491</v>
      </c>
      <c r="W14" s="59">
        <v>215973566</v>
      </c>
      <c r="X14" s="59">
        <v>-23429075</v>
      </c>
      <c r="Y14" s="60">
        <v>-10.85</v>
      </c>
      <c r="Z14" s="61">
        <v>863894265</v>
      </c>
    </row>
    <row r="15" spans="1:26" ht="13.5">
      <c r="A15" s="57" t="s">
        <v>39</v>
      </c>
      <c r="B15" s="18">
        <v>6675378695</v>
      </c>
      <c r="C15" s="18">
        <v>0</v>
      </c>
      <c r="D15" s="58">
        <v>7257561634</v>
      </c>
      <c r="E15" s="59">
        <v>7257561634</v>
      </c>
      <c r="F15" s="59">
        <v>42156101</v>
      </c>
      <c r="G15" s="59">
        <v>855381577</v>
      </c>
      <c r="H15" s="59">
        <v>863631448</v>
      </c>
      <c r="I15" s="59">
        <v>1761169126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1761169126</v>
      </c>
      <c r="W15" s="59">
        <v>1814390409</v>
      </c>
      <c r="X15" s="59">
        <v>-53221283</v>
      </c>
      <c r="Y15" s="60">
        <v>-2.93</v>
      </c>
      <c r="Z15" s="61">
        <v>7257561634</v>
      </c>
    </row>
    <row r="16" spans="1:26" ht="13.5">
      <c r="A16" s="68" t="s">
        <v>40</v>
      </c>
      <c r="B16" s="18">
        <v>103143847</v>
      </c>
      <c r="C16" s="18">
        <v>0</v>
      </c>
      <c r="D16" s="58">
        <v>39544059</v>
      </c>
      <c r="E16" s="59">
        <v>39544059</v>
      </c>
      <c r="F16" s="59">
        <v>10297293</v>
      </c>
      <c r="G16" s="59">
        <v>6502425</v>
      </c>
      <c r="H16" s="59">
        <v>15906716</v>
      </c>
      <c r="I16" s="59">
        <v>32706434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32706434</v>
      </c>
      <c r="W16" s="59">
        <v>9886015</v>
      </c>
      <c r="X16" s="59">
        <v>22820419</v>
      </c>
      <c r="Y16" s="60">
        <v>230.84</v>
      </c>
      <c r="Z16" s="61">
        <v>39544059</v>
      </c>
    </row>
    <row r="17" spans="1:26" ht="13.5">
      <c r="A17" s="57" t="s">
        <v>41</v>
      </c>
      <c r="B17" s="18">
        <v>7235636778</v>
      </c>
      <c r="C17" s="18">
        <v>0</v>
      </c>
      <c r="D17" s="58">
        <v>7671162707</v>
      </c>
      <c r="E17" s="59">
        <v>7652491309</v>
      </c>
      <c r="F17" s="59">
        <v>331571953</v>
      </c>
      <c r="G17" s="59">
        <v>591145765</v>
      </c>
      <c r="H17" s="59">
        <v>537954311</v>
      </c>
      <c r="I17" s="59">
        <v>1460672029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1460672029</v>
      </c>
      <c r="W17" s="59">
        <v>1913122827</v>
      </c>
      <c r="X17" s="59">
        <v>-452450798</v>
      </c>
      <c r="Y17" s="60">
        <v>-23.65</v>
      </c>
      <c r="Z17" s="61">
        <v>7652491309</v>
      </c>
    </row>
    <row r="18" spans="1:26" ht="13.5">
      <c r="A18" s="69" t="s">
        <v>42</v>
      </c>
      <c r="B18" s="70">
        <f>SUM(B11:B17)</f>
        <v>23907430590</v>
      </c>
      <c r="C18" s="70">
        <f>SUM(C11:C17)</f>
        <v>0</v>
      </c>
      <c r="D18" s="71">
        <f aca="true" t="shared" si="1" ref="D18:Z18">SUM(D11:D17)</f>
        <v>26144082208</v>
      </c>
      <c r="E18" s="72">
        <f t="shared" si="1"/>
        <v>26129479048</v>
      </c>
      <c r="F18" s="72">
        <f t="shared" si="1"/>
        <v>1208796212</v>
      </c>
      <c r="G18" s="72">
        <f t="shared" si="1"/>
        <v>2357010877</v>
      </c>
      <c r="H18" s="72">
        <f t="shared" si="1"/>
        <v>2311613011</v>
      </c>
      <c r="I18" s="72">
        <f t="shared" si="1"/>
        <v>5877420100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5877420100</v>
      </c>
      <c r="W18" s="72">
        <f t="shared" si="1"/>
        <v>6532369763</v>
      </c>
      <c r="X18" s="72">
        <f t="shared" si="1"/>
        <v>-654949663</v>
      </c>
      <c r="Y18" s="66">
        <f>+IF(W18&lt;&gt;0,(X18/W18)*100,0)</f>
        <v>-10.02621845918308</v>
      </c>
      <c r="Z18" s="73">
        <f t="shared" si="1"/>
        <v>26129479048</v>
      </c>
    </row>
    <row r="19" spans="1:26" ht="13.5">
      <c r="A19" s="69" t="s">
        <v>43</v>
      </c>
      <c r="B19" s="74">
        <f>+B10-B18</f>
        <v>4766997</v>
      </c>
      <c r="C19" s="74">
        <f>+C10-C18</f>
        <v>0</v>
      </c>
      <c r="D19" s="75">
        <f aca="true" t="shared" si="2" ref="D19:Z19">+D10-D18</f>
        <v>-200743039</v>
      </c>
      <c r="E19" s="76">
        <f t="shared" si="2"/>
        <v>-199173382</v>
      </c>
      <c r="F19" s="76">
        <f t="shared" si="2"/>
        <v>861954088</v>
      </c>
      <c r="G19" s="76">
        <f t="shared" si="2"/>
        <v>149798061</v>
      </c>
      <c r="H19" s="76">
        <f t="shared" si="2"/>
        <v>-400942872</v>
      </c>
      <c r="I19" s="76">
        <f t="shared" si="2"/>
        <v>610809277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610809277</v>
      </c>
      <c r="W19" s="76">
        <f>IF(E10=E18,0,W10-W18)</f>
        <v>-49793346</v>
      </c>
      <c r="X19" s="76">
        <f t="shared" si="2"/>
        <v>660602623</v>
      </c>
      <c r="Y19" s="77">
        <f>+IF(W19&lt;&gt;0,(X19/W19)*100,0)</f>
        <v>-1326.688555936771</v>
      </c>
      <c r="Z19" s="78">
        <f t="shared" si="2"/>
        <v>-199173382</v>
      </c>
    </row>
    <row r="20" spans="1:26" ht="13.5">
      <c r="A20" s="57" t="s">
        <v>44</v>
      </c>
      <c r="B20" s="18">
        <v>3451247549</v>
      </c>
      <c r="C20" s="18">
        <v>0</v>
      </c>
      <c r="D20" s="58">
        <v>2535057961</v>
      </c>
      <c r="E20" s="59">
        <v>2567722901</v>
      </c>
      <c r="F20" s="59">
        <v>44643035</v>
      </c>
      <c r="G20" s="59">
        <v>111804411</v>
      </c>
      <c r="H20" s="59">
        <v>142647314</v>
      </c>
      <c r="I20" s="59">
        <v>299094760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299094760</v>
      </c>
      <c r="W20" s="59">
        <v>641930725</v>
      </c>
      <c r="X20" s="59">
        <v>-342835965</v>
      </c>
      <c r="Y20" s="60">
        <v>-53.41</v>
      </c>
      <c r="Z20" s="61">
        <v>2567722901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-31177000</v>
      </c>
      <c r="I21" s="81">
        <v>-31177000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-31177000</v>
      </c>
      <c r="W21" s="81">
        <v>0</v>
      </c>
      <c r="X21" s="81">
        <v>-31177000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3456014546</v>
      </c>
      <c r="C22" s="85">
        <f>SUM(C19:C21)</f>
        <v>0</v>
      </c>
      <c r="D22" s="86">
        <f aca="true" t="shared" si="3" ref="D22:Z22">SUM(D19:D21)</f>
        <v>2334314922</v>
      </c>
      <c r="E22" s="87">
        <f t="shared" si="3"/>
        <v>2368549519</v>
      </c>
      <c r="F22" s="87">
        <f t="shared" si="3"/>
        <v>906597123</v>
      </c>
      <c r="G22" s="87">
        <f t="shared" si="3"/>
        <v>261602472</v>
      </c>
      <c r="H22" s="87">
        <f t="shared" si="3"/>
        <v>-289472558</v>
      </c>
      <c r="I22" s="87">
        <f t="shared" si="3"/>
        <v>878727037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878727037</v>
      </c>
      <c r="W22" s="87">
        <f t="shared" si="3"/>
        <v>592137379</v>
      </c>
      <c r="X22" s="87">
        <f t="shared" si="3"/>
        <v>286589658</v>
      </c>
      <c r="Y22" s="88">
        <f>+IF(W22&lt;&gt;0,(X22/W22)*100,0)</f>
        <v>48.39918373063897</v>
      </c>
      <c r="Z22" s="89">
        <f t="shared" si="3"/>
        <v>2368549519</v>
      </c>
    </row>
    <row r="23" spans="1:26" ht="13.5">
      <c r="A23" s="90" t="s">
        <v>45</v>
      </c>
      <c r="B23" s="18">
        <v>0</v>
      </c>
      <c r="C23" s="18">
        <v>0</v>
      </c>
      <c r="D23" s="58">
        <v>1</v>
      </c>
      <c r="E23" s="59">
        <v>1</v>
      </c>
      <c r="F23" s="59">
        <v>-1</v>
      </c>
      <c r="G23" s="59">
        <v>-1</v>
      </c>
      <c r="H23" s="59">
        <v>-1</v>
      </c>
      <c r="I23" s="59">
        <v>-3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-3</v>
      </c>
      <c r="W23" s="59">
        <v>0</v>
      </c>
      <c r="X23" s="59">
        <v>-3</v>
      </c>
      <c r="Y23" s="60">
        <v>0</v>
      </c>
      <c r="Z23" s="61">
        <v>1</v>
      </c>
    </row>
    <row r="24" spans="1:26" ht="13.5">
      <c r="A24" s="91" t="s">
        <v>46</v>
      </c>
      <c r="B24" s="74">
        <f>SUM(B22:B23)</f>
        <v>3456014546</v>
      </c>
      <c r="C24" s="74">
        <f>SUM(C22:C23)</f>
        <v>0</v>
      </c>
      <c r="D24" s="75">
        <f aca="true" t="shared" si="4" ref="D24:Z24">SUM(D22:D23)</f>
        <v>2334314923</v>
      </c>
      <c r="E24" s="76">
        <f t="shared" si="4"/>
        <v>2368549520</v>
      </c>
      <c r="F24" s="76">
        <f t="shared" si="4"/>
        <v>906597122</v>
      </c>
      <c r="G24" s="76">
        <f t="shared" si="4"/>
        <v>261602471</v>
      </c>
      <c r="H24" s="76">
        <f t="shared" si="4"/>
        <v>-289472559</v>
      </c>
      <c r="I24" s="76">
        <f t="shared" si="4"/>
        <v>878727034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878727034</v>
      </c>
      <c r="W24" s="76">
        <f t="shared" si="4"/>
        <v>592137379</v>
      </c>
      <c r="X24" s="76">
        <f t="shared" si="4"/>
        <v>286589655</v>
      </c>
      <c r="Y24" s="77">
        <f>+IF(W24&lt;&gt;0,(X24/W24)*100,0)</f>
        <v>48.39918322399978</v>
      </c>
      <c r="Z24" s="78">
        <f t="shared" si="4"/>
        <v>2368549520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5780762074</v>
      </c>
      <c r="C27" s="21">
        <v>0</v>
      </c>
      <c r="D27" s="98">
        <v>5450592474</v>
      </c>
      <c r="E27" s="99">
        <v>5612765466</v>
      </c>
      <c r="F27" s="99">
        <v>52400748</v>
      </c>
      <c r="G27" s="99">
        <v>198025005</v>
      </c>
      <c r="H27" s="99">
        <v>255734636</v>
      </c>
      <c r="I27" s="99">
        <v>506160389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506160389</v>
      </c>
      <c r="W27" s="99">
        <v>1403191367</v>
      </c>
      <c r="X27" s="99">
        <v>-897030978</v>
      </c>
      <c r="Y27" s="100">
        <v>-63.93</v>
      </c>
      <c r="Z27" s="101">
        <v>5612765466</v>
      </c>
    </row>
    <row r="28" spans="1:26" ht="13.5">
      <c r="A28" s="102" t="s">
        <v>44</v>
      </c>
      <c r="B28" s="18">
        <v>3414644998</v>
      </c>
      <c r="C28" s="18">
        <v>0</v>
      </c>
      <c r="D28" s="58">
        <v>2537157961</v>
      </c>
      <c r="E28" s="59">
        <v>2569822896</v>
      </c>
      <c r="F28" s="59">
        <v>44643034</v>
      </c>
      <c r="G28" s="59">
        <v>111804411</v>
      </c>
      <c r="H28" s="59">
        <v>142647315</v>
      </c>
      <c r="I28" s="59">
        <v>299094760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299094760</v>
      </c>
      <c r="W28" s="59">
        <v>642455724</v>
      </c>
      <c r="X28" s="59">
        <v>-343360964</v>
      </c>
      <c r="Y28" s="60">
        <v>-53.45</v>
      </c>
      <c r="Z28" s="61">
        <v>2569822896</v>
      </c>
    </row>
    <row r="29" spans="1:26" ht="13.5">
      <c r="A29" s="57" t="s">
        <v>110</v>
      </c>
      <c r="B29" s="18">
        <v>35075750</v>
      </c>
      <c r="C29" s="18">
        <v>0</v>
      </c>
      <c r="D29" s="58">
        <v>46150000</v>
      </c>
      <c r="E29" s="59">
        <v>47719657</v>
      </c>
      <c r="F29" s="59">
        <v>1586814</v>
      </c>
      <c r="G29" s="59">
        <v>3411847</v>
      </c>
      <c r="H29" s="59">
        <v>3579899</v>
      </c>
      <c r="I29" s="59">
        <v>8578560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8578560</v>
      </c>
      <c r="W29" s="59">
        <v>11929914</v>
      </c>
      <c r="X29" s="59">
        <v>-3351354</v>
      </c>
      <c r="Y29" s="60">
        <v>-28.09</v>
      </c>
      <c r="Z29" s="61">
        <v>47719657</v>
      </c>
    </row>
    <row r="30" spans="1:26" ht="13.5">
      <c r="A30" s="57" t="s">
        <v>48</v>
      </c>
      <c r="B30" s="18">
        <v>1665377038</v>
      </c>
      <c r="C30" s="18">
        <v>0</v>
      </c>
      <c r="D30" s="58">
        <v>2149496759</v>
      </c>
      <c r="E30" s="59">
        <v>2228668674</v>
      </c>
      <c r="F30" s="59">
        <v>292322</v>
      </c>
      <c r="G30" s="59">
        <v>66704279</v>
      </c>
      <c r="H30" s="59">
        <v>87943342</v>
      </c>
      <c r="I30" s="59">
        <v>154939943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154939943</v>
      </c>
      <c r="W30" s="59">
        <v>557167169</v>
      </c>
      <c r="X30" s="59">
        <v>-402227226</v>
      </c>
      <c r="Y30" s="60">
        <v>-72.19</v>
      </c>
      <c r="Z30" s="61">
        <v>2228668674</v>
      </c>
    </row>
    <row r="31" spans="1:26" ht="13.5">
      <c r="A31" s="57" t="s">
        <v>49</v>
      </c>
      <c r="B31" s="18">
        <v>665664284</v>
      </c>
      <c r="C31" s="18">
        <v>0</v>
      </c>
      <c r="D31" s="58">
        <v>717787755</v>
      </c>
      <c r="E31" s="59">
        <v>766554239</v>
      </c>
      <c r="F31" s="59">
        <v>5878577</v>
      </c>
      <c r="G31" s="59">
        <v>16104468</v>
      </c>
      <c r="H31" s="59">
        <v>21564085</v>
      </c>
      <c r="I31" s="59">
        <v>43547130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43547130</v>
      </c>
      <c r="W31" s="59">
        <v>191638560</v>
      </c>
      <c r="X31" s="59">
        <v>-148091430</v>
      </c>
      <c r="Y31" s="60">
        <v>-77.28</v>
      </c>
      <c r="Z31" s="61">
        <v>766554239</v>
      </c>
    </row>
    <row r="32" spans="1:26" ht="13.5">
      <c r="A32" s="69" t="s">
        <v>50</v>
      </c>
      <c r="B32" s="21">
        <f>SUM(B28:B31)</f>
        <v>5780762070</v>
      </c>
      <c r="C32" s="21">
        <f>SUM(C28:C31)</f>
        <v>0</v>
      </c>
      <c r="D32" s="98">
        <f aca="true" t="shared" si="5" ref="D32:Z32">SUM(D28:D31)</f>
        <v>5450592475</v>
      </c>
      <c r="E32" s="99">
        <f t="shared" si="5"/>
        <v>5612765466</v>
      </c>
      <c r="F32" s="99">
        <f t="shared" si="5"/>
        <v>52400747</v>
      </c>
      <c r="G32" s="99">
        <f t="shared" si="5"/>
        <v>198025005</v>
      </c>
      <c r="H32" s="99">
        <f t="shared" si="5"/>
        <v>255734641</v>
      </c>
      <c r="I32" s="99">
        <f t="shared" si="5"/>
        <v>506160393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506160393</v>
      </c>
      <c r="W32" s="99">
        <f t="shared" si="5"/>
        <v>1403191367</v>
      </c>
      <c r="X32" s="99">
        <f t="shared" si="5"/>
        <v>-897030974</v>
      </c>
      <c r="Y32" s="100">
        <f>+IF(W32&lt;&gt;0,(X32/W32)*100,0)</f>
        <v>-63.92791426003692</v>
      </c>
      <c r="Z32" s="101">
        <f t="shared" si="5"/>
        <v>5612765466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12900815</v>
      </c>
      <c r="C35" s="18">
        <v>0</v>
      </c>
      <c r="D35" s="58">
        <v>10849857</v>
      </c>
      <c r="E35" s="59">
        <v>11370810215</v>
      </c>
      <c r="F35" s="59">
        <v>9847295824</v>
      </c>
      <c r="G35" s="59">
        <v>10540194133</v>
      </c>
      <c r="H35" s="59">
        <v>11353839923</v>
      </c>
      <c r="I35" s="59">
        <v>11353839923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11353839923</v>
      </c>
      <c r="W35" s="59">
        <v>2842702554</v>
      </c>
      <c r="X35" s="59">
        <v>8511137369</v>
      </c>
      <c r="Y35" s="60">
        <v>299.4</v>
      </c>
      <c r="Z35" s="61">
        <v>11370810215</v>
      </c>
    </row>
    <row r="36" spans="1:26" ht="13.5">
      <c r="A36" s="57" t="s">
        <v>53</v>
      </c>
      <c r="B36" s="18">
        <v>28945778</v>
      </c>
      <c r="C36" s="18">
        <v>0</v>
      </c>
      <c r="D36" s="58">
        <v>33493602</v>
      </c>
      <c r="E36" s="59">
        <v>35848981143</v>
      </c>
      <c r="F36" s="59">
        <v>28644215102</v>
      </c>
      <c r="G36" s="59">
        <v>28698428151</v>
      </c>
      <c r="H36" s="59">
        <v>28791818040</v>
      </c>
      <c r="I36" s="59">
        <v>28791818040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28791818040</v>
      </c>
      <c r="W36" s="59">
        <v>8962245286</v>
      </c>
      <c r="X36" s="59">
        <v>19829572754</v>
      </c>
      <c r="Y36" s="60">
        <v>221.26</v>
      </c>
      <c r="Z36" s="61">
        <v>35848981143</v>
      </c>
    </row>
    <row r="37" spans="1:26" ht="13.5">
      <c r="A37" s="57" t="s">
        <v>54</v>
      </c>
      <c r="B37" s="18">
        <v>7900648</v>
      </c>
      <c r="C37" s="18">
        <v>0</v>
      </c>
      <c r="D37" s="58">
        <v>8346166</v>
      </c>
      <c r="E37" s="59">
        <v>10979467355</v>
      </c>
      <c r="F37" s="59">
        <v>3307843061</v>
      </c>
      <c r="G37" s="59">
        <v>3675674013</v>
      </c>
      <c r="H37" s="59">
        <v>5239698674</v>
      </c>
      <c r="I37" s="59">
        <v>5239698674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5239698674</v>
      </c>
      <c r="W37" s="59">
        <v>2744866839</v>
      </c>
      <c r="X37" s="59">
        <v>2494831835</v>
      </c>
      <c r="Y37" s="60">
        <v>90.89</v>
      </c>
      <c r="Z37" s="61">
        <v>10979467355</v>
      </c>
    </row>
    <row r="38" spans="1:26" ht="13.5">
      <c r="A38" s="57" t="s">
        <v>55</v>
      </c>
      <c r="B38" s="18">
        <v>11488749</v>
      </c>
      <c r="C38" s="18">
        <v>0</v>
      </c>
      <c r="D38" s="58">
        <v>11249547</v>
      </c>
      <c r="E38" s="59">
        <v>11402696826</v>
      </c>
      <c r="F38" s="59">
        <v>11872322523</v>
      </c>
      <c r="G38" s="59">
        <v>11951174666</v>
      </c>
      <c r="H38" s="59">
        <v>11505122098</v>
      </c>
      <c r="I38" s="59">
        <v>11505122098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11505122098</v>
      </c>
      <c r="W38" s="59">
        <v>2850674207</v>
      </c>
      <c r="X38" s="59">
        <v>8654447891</v>
      </c>
      <c r="Y38" s="60">
        <v>303.59</v>
      </c>
      <c r="Z38" s="61">
        <v>11402696826</v>
      </c>
    </row>
    <row r="39" spans="1:26" ht="13.5">
      <c r="A39" s="57" t="s">
        <v>56</v>
      </c>
      <c r="B39" s="18">
        <v>22457196</v>
      </c>
      <c r="C39" s="18">
        <v>0</v>
      </c>
      <c r="D39" s="58">
        <v>24747746</v>
      </c>
      <c r="E39" s="59">
        <v>24837627177</v>
      </c>
      <c r="F39" s="59">
        <v>23311345342</v>
      </c>
      <c r="G39" s="59">
        <v>23611773605</v>
      </c>
      <c r="H39" s="59">
        <v>23400837191</v>
      </c>
      <c r="I39" s="59">
        <v>23400837191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23400837191</v>
      </c>
      <c r="W39" s="59">
        <v>6209406794</v>
      </c>
      <c r="X39" s="59">
        <v>17191430397</v>
      </c>
      <c r="Y39" s="60">
        <v>276.86</v>
      </c>
      <c r="Z39" s="61">
        <v>24837627177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3359043314</v>
      </c>
      <c r="C42" s="18">
        <v>0</v>
      </c>
      <c r="D42" s="58">
        <v>4194026477</v>
      </c>
      <c r="E42" s="59">
        <v>4064552218</v>
      </c>
      <c r="F42" s="59">
        <v>308813153</v>
      </c>
      <c r="G42" s="59">
        <v>228130415</v>
      </c>
      <c r="H42" s="59">
        <v>-315414320</v>
      </c>
      <c r="I42" s="59">
        <v>221529248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221529248</v>
      </c>
      <c r="W42" s="59">
        <v>923111434</v>
      </c>
      <c r="X42" s="59">
        <v>-701582186</v>
      </c>
      <c r="Y42" s="60">
        <v>-76</v>
      </c>
      <c r="Z42" s="61">
        <v>4064552218</v>
      </c>
    </row>
    <row r="43" spans="1:26" ht="13.5">
      <c r="A43" s="57" t="s">
        <v>59</v>
      </c>
      <c r="B43" s="18">
        <v>-3621887750</v>
      </c>
      <c r="C43" s="18">
        <v>0</v>
      </c>
      <c r="D43" s="58">
        <v>-5109062852</v>
      </c>
      <c r="E43" s="59">
        <v>-5544435162</v>
      </c>
      <c r="F43" s="59">
        <v>-479793326</v>
      </c>
      <c r="G43" s="59">
        <v>-197865735</v>
      </c>
      <c r="H43" s="59">
        <v>-113617420</v>
      </c>
      <c r="I43" s="59">
        <v>-791276481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-791276481</v>
      </c>
      <c r="W43" s="59">
        <v>-1794527992</v>
      </c>
      <c r="X43" s="59">
        <v>1003251511</v>
      </c>
      <c r="Y43" s="60">
        <v>-55.91</v>
      </c>
      <c r="Z43" s="61">
        <v>-5544435162</v>
      </c>
    </row>
    <row r="44" spans="1:26" ht="13.5">
      <c r="A44" s="57" t="s">
        <v>60</v>
      </c>
      <c r="B44" s="18">
        <v>2201369797</v>
      </c>
      <c r="C44" s="18">
        <v>0</v>
      </c>
      <c r="D44" s="58">
        <v>-345066274</v>
      </c>
      <c r="E44" s="59">
        <v>-345066000</v>
      </c>
      <c r="F44" s="59">
        <v>-29946921</v>
      </c>
      <c r="G44" s="59">
        <v>0</v>
      </c>
      <c r="H44" s="59">
        <v>-89480665</v>
      </c>
      <c r="I44" s="59">
        <v>-119427586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-119427586</v>
      </c>
      <c r="W44" s="59">
        <v>-119427588</v>
      </c>
      <c r="X44" s="59">
        <v>2</v>
      </c>
      <c r="Y44" s="60">
        <v>0</v>
      </c>
      <c r="Z44" s="61">
        <v>-345066000</v>
      </c>
    </row>
    <row r="45" spans="1:26" ht="13.5">
      <c r="A45" s="69" t="s">
        <v>61</v>
      </c>
      <c r="B45" s="21">
        <v>8099365361</v>
      </c>
      <c r="C45" s="21">
        <v>0</v>
      </c>
      <c r="D45" s="98">
        <v>6279360351</v>
      </c>
      <c r="E45" s="99">
        <v>6274417057</v>
      </c>
      <c r="F45" s="99">
        <v>7898438871</v>
      </c>
      <c r="G45" s="99">
        <v>7928703551</v>
      </c>
      <c r="H45" s="99">
        <v>7410191146</v>
      </c>
      <c r="I45" s="99">
        <v>7410191146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7410191146</v>
      </c>
      <c r="W45" s="99">
        <v>7108521855</v>
      </c>
      <c r="X45" s="99">
        <v>301669291</v>
      </c>
      <c r="Y45" s="100">
        <v>4.24</v>
      </c>
      <c r="Z45" s="101">
        <v>6274417057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1506838351</v>
      </c>
      <c r="C49" s="51">
        <v>0</v>
      </c>
      <c r="D49" s="128">
        <v>233510092</v>
      </c>
      <c r="E49" s="53">
        <v>167364394</v>
      </c>
      <c r="F49" s="53">
        <v>0</v>
      </c>
      <c r="G49" s="53">
        <v>0</v>
      </c>
      <c r="H49" s="53">
        <v>0</v>
      </c>
      <c r="I49" s="53">
        <v>158132138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121023732</v>
      </c>
      <c r="W49" s="53">
        <v>534885559</v>
      </c>
      <c r="X49" s="53">
        <v>750739046</v>
      </c>
      <c r="Y49" s="53">
        <v>2936707372</v>
      </c>
      <c r="Z49" s="129">
        <v>6409200684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104863844</v>
      </c>
      <c r="C51" s="51">
        <v>0</v>
      </c>
      <c r="D51" s="128">
        <v>139887</v>
      </c>
      <c r="E51" s="53">
        <v>3334763</v>
      </c>
      <c r="F51" s="53">
        <v>0</v>
      </c>
      <c r="G51" s="53">
        <v>0</v>
      </c>
      <c r="H51" s="53">
        <v>0</v>
      </c>
      <c r="I51" s="53">
        <v>103339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28359</v>
      </c>
      <c r="W51" s="53">
        <v>13799</v>
      </c>
      <c r="X51" s="53">
        <v>599714</v>
      </c>
      <c r="Y51" s="53">
        <v>365018</v>
      </c>
      <c r="Z51" s="129">
        <v>109448723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96.9537132020325</v>
      </c>
      <c r="C58" s="5">
        <f>IF(C67=0,0,+(C76/C67)*100)</f>
        <v>0</v>
      </c>
      <c r="D58" s="6">
        <f aca="true" t="shared" si="6" ref="D58:Z58">IF(D67=0,0,+(D76/D67)*100)</f>
        <v>97.21809163298012</v>
      </c>
      <c r="E58" s="7">
        <f t="shared" si="6"/>
        <v>96.43777706891493</v>
      </c>
      <c r="F58" s="7">
        <f t="shared" si="6"/>
        <v>107.96159452873215</v>
      </c>
      <c r="G58" s="7">
        <f t="shared" si="6"/>
        <v>88.73707118999147</v>
      </c>
      <c r="H58" s="7">
        <f t="shared" si="6"/>
        <v>94.55127881870165</v>
      </c>
      <c r="I58" s="7">
        <f t="shared" si="6"/>
        <v>96.4046806135299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96.4046806135299</v>
      </c>
      <c r="W58" s="7">
        <f t="shared" si="6"/>
        <v>100.60408343396534</v>
      </c>
      <c r="X58" s="7">
        <f t="shared" si="6"/>
        <v>0</v>
      </c>
      <c r="Y58" s="7">
        <f t="shared" si="6"/>
        <v>0</v>
      </c>
      <c r="Z58" s="8">
        <f t="shared" si="6"/>
        <v>96.43777706891493</v>
      </c>
    </row>
    <row r="59" spans="1:26" ht="13.5">
      <c r="A59" s="36" t="s">
        <v>31</v>
      </c>
      <c r="B59" s="9">
        <f aca="true" t="shared" si="7" ref="B59:Z66">IF(B68=0,0,+(B77/B68)*100)</f>
        <v>94.5417495229777</v>
      </c>
      <c r="C59" s="9">
        <f t="shared" si="7"/>
        <v>0</v>
      </c>
      <c r="D59" s="2">
        <f t="shared" si="7"/>
        <v>99.3452533070814</v>
      </c>
      <c r="E59" s="10">
        <f t="shared" si="7"/>
        <v>98.645423440259</v>
      </c>
      <c r="F59" s="10">
        <f t="shared" si="7"/>
        <v>133.1418052928975</v>
      </c>
      <c r="G59" s="10">
        <f t="shared" si="7"/>
        <v>82.5032976433723</v>
      </c>
      <c r="H59" s="10">
        <f t="shared" si="7"/>
        <v>105.45283582808082</v>
      </c>
      <c r="I59" s="10">
        <f t="shared" si="7"/>
        <v>104.03422843586235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104.03422843586235</v>
      </c>
      <c r="W59" s="10">
        <f t="shared" si="7"/>
        <v>112.12164787073107</v>
      </c>
      <c r="X59" s="10">
        <f t="shared" si="7"/>
        <v>0</v>
      </c>
      <c r="Y59" s="10">
        <f t="shared" si="7"/>
        <v>0</v>
      </c>
      <c r="Z59" s="11">
        <f t="shared" si="7"/>
        <v>98.645423440259</v>
      </c>
    </row>
    <row r="60" spans="1:26" ht="13.5">
      <c r="A60" s="37" t="s">
        <v>32</v>
      </c>
      <c r="B60" s="12">
        <f t="shared" si="7"/>
        <v>99.23799585840224</v>
      </c>
      <c r="C60" s="12">
        <f t="shared" si="7"/>
        <v>0</v>
      </c>
      <c r="D60" s="3">
        <f t="shared" si="7"/>
        <v>96.4014603792663</v>
      </c>
      <c r="E60" s="13">
        <f t="shared" si="7"/>
        <v>96.40146037234224</v>
      </c>
      <c r="F60" s="13">
        <f t="shared" si="7"/>
        <v>99.8977432350242</v>
      </c>
      <c r="G60" s="13">
        <f t="shared" si="7"/>
        <v>92.25472337001582</v>
      </c>
      <c r="H60" s="13">
        <f t="shared" si="7"/>
        <v>90.79601548852132</v>
      </c>
      <c r="I60" s="13">
        <f t="shared" si="7"/>
        <v>94.08188578823086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94.08188578823086</v>
      </c>
      <c r="W60" s="13">
        <f t="shared" si="7"/>
        <v>97.10341217447524</v>
      </c>
      <c r="X60" s="13">
        <f t="shared" si="7"/>
        <v>0</v>
      </c>
      <c r="Y60" s="13">
        <f t="shared" si="7"/>
        <v>0</v>
      </c>
      <c r="Z60" s="14">
        <f t="shared" si="7"/>
        <v>96.40146037234224</v>
      </c>
    </row>
    <row r="61" spans="1:26" ht="13.5">
      <c r="A61" s="38" t="s">
        <v>113</v>
      </c>
      <c r="B61" s="12">
        <f t="shared" si="7"/>
        <v>106.07118440997712</v>
      </c>
      <c r="C61" s="12">
        <f t="shared" si="7"/>
        <v>0</v>
      </c>
      <c r="D61" s="3">
        <f t="shared" si="7"/>
        <v>99.50411665923463</v>
      </c>
      <c r="E61" s="13">
        <f t="shared" si="7"/>
        <v>99.5041166902486</v>
      </c>
      <c r="F61" s="13">
        <f t="shared" si="7"/>
        <v>97.82050163775938</v>
      </c>
      <c r="G61" s="13">
        <f t="shared" si="7"/>
        <v>100.01805246109431</v>
      </c>
      <c r="H61" s="13">
        <f t="shared" si="7"/>
        <v>92.32655247015168</v>
      </c>
      <c r="I61" s="13">
        <f t="shared" si="7"/>
        <v>96.61226811806306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96.61226811806306</v>
      </c>
      <c r="W61" s="13">
        <f t="shared" si="7"/>
        <v>96.169003973501</v>
      </c>
      <c r="X61" s="13">
        <f t="shared" si="7"/>
        <v>0</v>
      </c>
      <c r="Y61" s="13">
        <f t="shared" si="7"/>
        <v>0</v>
      </c>
      <c r="Z61" s="14">
        <f t="shared" si="7"/>
        <v>99.5041166902486</v>
      </c>
    </row>
    <row r="62" spans="1:26" ht="13.5">
      <c r="A62" s="38" t="s">
        <v>114</v>
      </c>
      <c r="B62" s="12">
        <f t="shared" si="7"/>
        <v>88.00449005298174</v>
      </c>
      <c r="C62" s="12">
        <f t="shared" si="7"/>
        <v>0</v>
      </c>
      <c r="D62" s="3">
        <f t="shared" si="7"/>
        <v>86.38674128333636</v>
      </c>
      <c r="E62" s="13">
        <f t="shared" si="7"/>
        <v>86.38674132566864</v>
      </c>
      <c r="F62" s="13">
        <f t="shared" si="7"/>
        <v>95.77791245409065</v>
      </c>
      <c r="G62" s="13">
        <f t="shared" si="7"/>
        <v>76.61030673182717</v>
      </c>
      <c r="H62" s="13">
        <f t="shared" si="7"/>
        <v>90.180219868111</v>
      </c>
      <c r="I62" s="13">
        <f t="shared" si="7"/>
        <v>86.2561584853949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86.2561584853949</v>
      </c>
      <c r="W62" s="13">
        <f t="shared" si="7"/>
        <v>97.06609107419293</v>
      </c>
      <c r="X62" s="13">
        <f t="shared" si="7"/>
        <v>0</v>
      </c>
      <c r="Y62" s="13">
        <f t="shared" si="7"/>
        <v>0</v>
      </c>
      <c r="Z62" s="14">
        <f t="shared" si="7"/>
        <v>86.38674132566864</v>
      </c>
    </row>
    <row r="63" spans="1:26" ht="13.5">
      <c r="A63" s="38" t="s">
        <v>115</v>
      </c>
      <c r="B63" s="12">
        <f t="shared" si="7"/>
        <v>86.15385817152472</v>
      </c>
      <c r="C63" s="12">
        <f t="shared" si="7"/>
        <v>0</v>
      </c>
      <c r="D63" s="3">
        <f t="shared" si="7"/>
        <v>86.99228235370624</v>
      </c>
      <c r="E63" s="13">
        <f t="shared" si="7"/>
        <v>86.992281962937</v>
      </c>
      <c r="F63" s="13">
        <f t="shared" si="7"/>
        <v>122.21219411983648</v>
      </c>
      <c r="G63" s="13">
        <f t="shared" si="7"/>
        <v>77.39485701669831</v>
      </c>
      <c r="H63" s="13">
        <f t="shared" si="7"/>
        <v>99.21222381070335</v>
      </c>
      <c r="I63" s="13">
        <f t="shared" si="7"/>
        <v>96.2720855831644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96.2720855831644</v>
      </c>
      <c r="W63" s="13">
        <f t="shared" si="7"/>
        <v>91.0246909073182</v>
      </c>
      <c r="X63" s="13">
        <f t="shared" si="7"/>
        <v>0</v>
      </c>
      <c r="Y63" s="13">
        <f t="shared" si="7"/>
        <v>0</v>
      </c>
      <c r="Z63" s="14">
        <f t="shared" si="7"/>
        <v>86.992281962937</v>
      </c>
    </row>
    <row r="64" spans="1:26" ht="13.5">
      <c r="A64" s="38" t="s">
        <v>116</v>
      </c>
      <c r="B64" s="12">
        <f t="shared" si="7"/>
        <v>71.57387874369363</v>
      </c>
      <c r="C64" s="12">
        <f t="shared" si="7"/>
        <v>0</v>
      </c>
      <c r="D64" s="3">
        <f t="shared" si="7"/>
        <v>95.40085911997348</v>
      </c>
      <c r="E64" s="13">
        <f t="shared" si="7"/>
        <v>95.40085911997348</v>
      </c>
      <c r="F64" s="13">
        <f t="shared" si="7"/>
        <v>97.84453706109998</v>
      </c>
      <c r="G64" s="13">
        <f t="shared" si="7"/>
        <v>65.24276322172065</v>
      </c>
      <c r="H64" s="13">
        <f t="shared" si="7"/>
        <v>63.42557555571188</v>
      </c>
      <c r="I64" s="13">
        <f t="shared" si="7"/>
        <v>75.0663582231551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75.0663582231551</v>
      </c>
      <c r="W64" s="13">
        <f t="shared" si="7"/>
        <v>106.0541639290352</v>
      </c>
      <c r="X64" s="13">
        <f t="shared" si="7"/>
        <v>0</v>
      </c>
      <c r="Y64" s="13">
        <f t="shared" si="7"/>
        <v>0</v>
      </c>
      <c r="Z64" s="14">
        <f t="shared" si="7"/>
        <v>95.40085911997348</v>
      </c>
    </row>
    <row r="65" spans="1:26" ht="13.5">
      <c r="A65" s="38" t="s">
        <v>117</v>
      </c>
      <c r="B65" s="12">
        <f t="shared" si="7"/>
        <v>107.13828433319104</v>
      </c>
      <c r="C65" s="12">
        <f t="shared" si="7"/>
        <v>0</v>
      </c>
      <c r="D65" s="3">
        <f t="shared" si="7"/>
        <v>133.2181725200027</v>
      </c>
      <c r="E65" s="13">
        <f t="shared" si="7"/>
        <v>133.2181725200027</v>
      </c>
      <c r="F65" s="13">
        <f t="shared" si="7"/>
        <v>156.81049144923395</v>
      </c>
      <c r="G65" s="13">
        <f t="shared" si="7"/>
        <v>96.14456374062883</v>
      </c>
      <c r="H65" s="13">
        <f t="shared" si="7"/>
        <v>108.90384995115706</v>
      </c>
      <c r="I65" s="13">
        <f t="shared" si="7"/>
        <v>119.26492658173792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119.26492658173792</v>
      </c>
      <c r="W65" s="13">
        <f t="shared" si="7"/>
        <v>143.86926122305297</v>
      </c>
      <c r="X65" s="13">
        <f t="shared" si="7"/>
        <v>0</v>
      </c>
      <c r="Y65" s="13">
        <f t="shared" si="7"/>
        <v>0</v>
      </c>
      <c r="Z65" s="14">
        <f t="shared" si="7"/>
        <v>133.2181725200027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99.99999494969161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18325554159</v>
      </c>
      <c r="C67" s="23"/>
      <c r="D67" s="24">
        <v>19950351082</v>
      </c>
      <c r="E67" s="25">
        <v>19988583892</v>
      </c>
      <c r="F67" s="25">
        <v>1417939429</v>
      </c>
      <c r="G67" s="25">
        <v>1723413832</v>
      </c>
      <c r="H67" s="25">
        <v>1711738808</v>
      </c>
      <c r="I67" s="25">
        <v>4853092069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4853092069</v>
      </c>
      <c r="W67" s="25">
        <v>4997145974</v>
      </c>
      <c r="X67" s="25"/>
      <c r="Y67" s="24"/>
      <c r="Z67" s="26">
        <v>19988583892</v>
      </c>
    </row>
    <row r="68" spans="1:26" ht="13.5" hidden="1">
      <c r="A68" s="36" t="s">
        <v>31</v>
      </c>
      <c r="B68" s="18">
        <v>5042561974</v>
      </c>
      <c r="C68" s="18"/>
      <c r="D68" s="19">
        <v>5389155437</v>
      </c>
      <c r="E68" s="20">
        <v>5427388247</v>
      </c>
      <c r="F68" s="20">
        <v>361563246</v>
      </c>
      <c r="G68" s="20">
        <v>522003839</v>
      </c>
      <c r="H68" s="20">
        <v>504014404</v>
      </c>
      <c r="I68" s="20">
        <v>1387581489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1387581489</v>
      </c>
      <c r="W68" s="20">
        <v>1356847062</v>
      </c>
      <c r="X68" s="20"/>
      <c r="Y68" s="19"/>
      <c r="Z68" s="22">
        <v>5427388247</v>
      </c>
    </row>
    <row r="69" spans="1:26" ht="13.5" hidden="1">
      <c r="A69" s="37" t="s">
        <v>32</v>
      </c>
      <c r="B69" s="18">
        <v>13099799929</v>
      </c>
      <c r="C69" s="18"/>
      <c r="D69" s="19">
        <v>14442391019</v>
      </c>
      <c r="E69" s="20">
        <v>14442391019</v>
      </c>
      <c r="F69" s="20">
        <v>1050512404</v>
      </c>
      <c r="G69" s="20">
        <v>1190872985</v>
      </c>
      <c r="H69" s="20">
        <v>1197159859</v>
      </c>
      <c r="I69" s="20">
        <v>3438545248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3438545248</v>
      </c>
      <c r="W69" s="20">
        <v>3610597755</v>
      </c>
      <c r="X69" s="20"/>
      <c r="Y69" s="19"/>
      <c r="Z69" s="22">
        <v>14442391019</v>
      </c>
    </row>
    <row r="70" spans="1:26" ht="13.5" hidden="1">
      <c r="A70" s="38" t="s">
        <v>113</v>
      </c>
      <c r="B70" s="18">
        <v>8857913723</v>
      </c>
      <c r="C70" s="18"/>
      <c r="D70" s="19">
        <v>9673062605</v>
      </c>
      <c r="E70" s="20">
        <v>9673062605</v>
      </c>
      <c r="F70" s="20">
        <v>779141627</v>
      </c>
      <c r="G70" s="20">
        <v>814154919</v>
      </c>
      <c r="H70" s="20">
        <v>866651316</v>
      </c>
      <c r="I70" s="20">
        <v>2459947862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2459947862</v>
      </c>
      <c r="W70" s="20">
        <v>2418265651</v>
      </c>
      <c r="X70" s="20"/>
      <c r="Y70" s="19"/>
      <c r="Z70" s="22">
        <v>9673062605</v>
      </c>
    </row>
    <row r="71" spans="1:26" ht="13.5" hidden="1">
      <c r="A71" s="38" t="s">
        <v>114</v>
      </c>
      <c r="B71" s="18">
        <v>2071340369</v>
      </c>
      <c r="C71" s="18"/>
      <c r="D71" s="19">
        <v>2362263920</v>
      </c>
      <c r="E71" s="20">
        <v>2362263920</v>
      </c>
      <c r="F71" s="20">
        <v>118864423</v>
      </c>
      <c r="G71" s="20">
        <v>178941359</v>
      </c>
      <c r="H71" s="20">
        <v>151435967</v>
      </c>
      <c r="I71" s="20">
        <v>449241749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449241749</v>
      </c>
      <c r="W71" s="20">
        <v>590565980</v>
      </c>
      <c r="X71" s="20"/>
      <c r="Y71" s="19"/>
      <c r="Z71" s="22">
        <v>2362263920</v>
      </c>
    </row>
    <row r="72" spans="1:26" ht="13.5" hidden="1">
      <c r="A72" s="38" t="s">
        <v>115</v>
      </c>
      <c r="B72" s="18">
        <v>1120400693</v>
      </c>
      <c r="C72" s="18"/>
      <c r="D72" s="19">
        <v>1279527543</v>
      </c>
      <c r="E72" s="20">
        <v>1279527543</v>
      </c>
      <c r="F72" s="20">
        <v>64137536</v>
      </c>
      <c r="G72" s="20">
        <v>101975754</v>
      </c>
      <c r="H72" s="20">
        <v>88868261</v>
      </c>
      <c r="I72" s="20">
        <v>254981551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254981551</v>
      </c>
      <c r="W72" s="20">
        <v>319881886</v>
      </c>
      <c r="X72" s="20"/>
      <c r="Y72" s="19"/>
      <c r="Z72" s="22">
        <v>1279527543</v>
      </c>
    </row>
    <row r="73" spans="1:26" ht="13.5" hidden="1">
      <c r="A73" s="38" t="s">
        <v>116</v>
      </c>
      <c r="B73" s="18">
        <v>868743698</v>
      </c>
      <c r="C73" s="18"/>
      <c r="D73" s="19">
        <v>947388287</v>
      </c>
      <c r="E73" s="20">
        <v>947388287</v>
      </c>
      <c r="F73" s="20">
        <v>73811058</v>
      </c>
      <c r="G73" s="20">
        <v>76967157</v>
      </c>
      <c r="H73" s="20">
        <v>79478101</v>
      </c>
      <c r="I73" s="20">
        <v>230256316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230256316</v>
      </c>
      <c r="W73" s="20">
        <v>236847072</v>
      </c>
      <c r="X73" s="20"/>
      <c r="Y73" s="19"/>
      <c r="Z73" s="22">
        <v>947388287</v>
      </c>
    </row>
    <row r="74" spans="1:26" ht="13.5" hidden="1">
      <c r="A74" s="38" t="s">
        <v>117</v>
      </c>
      <c r="B74" s="18">
        <v>181401446</v>
      </c>
      <c r="C74" s="18"/>
      <c r="D74" s="19">
        <v>180148664</v>
      </c>
      <c r="E74" s="20">
        <v>180148664</v>
      </c>
      <c r="F74" s="20">
        <v>14557760</v>
      </c>
      <c r="G74" s="20">
        <v>18833796</v>
      </c>
      <c r="H74" s="20">
        <v>10726214</v>
      </c>
      <c r="I74" s="20">
        <v>44117770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44117770</v>
      </c>
      <c r="W74" s="20">
        <v>45037166</v>
      </c>
      <c r="X74" s="20"/>
      <c r="Y74" s="19"/>
      <c r="Z74" s="22">
        <v>180148664</v>
      </c>
    </row>
    <row r="75" spans="1:26" ht="13.5" hidden="1">
      <c r="A75" s="39" t="s">
        <v>118</v>
      </c>
      <c r="B75" s="27">
        <v>183192256</v>
      </c>
      <c r="C75" s="27"/>
      <c r="D75" s="28">
        <v>118804626</v>
      </c>
      <c r="E75" s="29">
        <v>118804626</v>
      </c>
      <c r="F75" s="29">
        <v>5863779</v>
      </c>
      <c r="G75" s="29">
        <v>10537008</v>
      </c>
      <c r="H75" s="29">
        <v>10564545</v>
      </c>
      <c r="I75" s="29">
        <v>26965332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26965332</v>
      </c>
      <c r="W75" s="29">
        <v>29701157</v>
      </c>
      <c r="X75" s="29"/>
      <c r="Y75" s="28"/>
      <c r="Z75" s="30">
        <v>118804626</v>
      </c>
    </row>
    <row r="76" spans="1:26" ht="13.5" hidden="1">
      <c r="A76" s="41" t="s">
        <v>120</v>
      </c>
      <c r="B76" s="31">
        <v>17767305222</v>
      </c>
      <c r="C76" s="31"/>
      <c r="D76" s="32">
        <v>19395350596</v>
      </c>
      <c r="E76" s="33">
        <v>19276545973</v>
      </c>
      <c r="F76" s="33">
        <v>1530830017</v>
      </c>
      <c r="G76" s="33">
        <v>1529306959</v>
      </c>
      <c r="H76" s="33">
        <v>1618470933</v>
      </c>
      <c r="I76" s="33">
        <v>4678607909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4678607909</v>
      </c>
      <c r="W76" s="33">
        <v>5027332905</v>
      </c>
      <c r="X76" s="33"/>
      <c r="Y76" s="32"/>
      <c r="Z76" s="34">
        <v>19276545973</v>
      </c>
    </row>
    <row r="77" spans="1:26" ht="13.5" hidden="1">
      <c r="A77" s="36" t="s">
        <v>31</v>
      </c>
      <c r="B77" s="18">
        <v>4767326311</v>
      </c>
      <c r="C77" s="18"/>
      <c r="D77" s="19">
        <v>5353870120</v>
      </c>
      <c r="E77" s="20">
        <v>5353870118</v>
      </c>
      <c r="F77" s="20">
        <v>481391833</v>
      </c>
      <c r="G77" s="20">
        <v>430670381</v>
      </c>
      <c r="H77" s="20">
        <v>531497482</v>
      </c>
      <c r="I77" s="20">
        <v>1443559696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1443559696</v>
      </c>
      <c r="W77" s="20">
        <v>1521319285</v>
      </c>
      <c r="X77" s="20"/>
      <c r="Y77" s="19"/>
      <c r="Z77" s="22">
        <v>5353870118</v>
      </c>
    </row>
    <row r="78" spans="1:26" ht="13.5" hidden="1">
      <c r="A78" s="37" t="s">
        <v>32</v>
      </c>
      <c r="B78" s="18">
        <v>12999978911</v>
      </c>
      <c r="C78" s="18"/>
      <c r="D78" s="19">
        <v>13922675856</v>
      </c>
      <c r="E78" s="20">
        <v>13922675855</v>
      </c>
      <c r="F78" s="20">
        <v>1049438184</v>
      </c>
      <c r="G78" s="20">
        <v>1098636578</v>
      </c>
      <c r="H78" s="20">
        <v>1086973451</v>
      </c>
      <c r="I78" s="20">
        <v>3235048213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3235048213</v>
      </c>
      <c r="W78" s="20">
        <v>3506013620</v>
      </c>
      <c r="X78" s="20"/>
      <c r="Y78" s="19"/>
      <c r="Z78" s="22">
        <v>13922675855</v>
      </c>
    </row>
    <row r="79" spans="1:26" ht="13.5" hidden="1">
      <c r="A79" s="38" t="s">
        <v>113</v>
      </c>
      <c r="B79" s="18">
        <v>9395694000</v>
      </c>
      <c r="C79" s="18"/>
      <c r="D79" s="19">
        <v>9625095499</v>
      </c>
      <c r="E79" s="20">
        <v>9625095502</v>
      </c>
      <c r="F79" s="20">
        <v>762160248</v>
      </c>
      <c r="G79" s="20">
        <v>814301894</v>
      </c>
      <c r="H79" s="20">
        <v>800149282</v>
      </c>
      <c r="I79" s="20">
        <v>2376611424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2376611424</v>
      </c>
      <c r="W79" s="20">
        <v>2325621990</v>
      </c>
      <c r="X79" s="20"/>
      <c r="Y79" s="19"/>
      <c r="Z79" s="22">
        <v>9625095502</v>
      </c>
    </row>
    <row r="80" spans="1:26" ht="13.5" hidden="1">
      <c r="A80" s="38" t="s">
        <v>114</v>
      </c>
      <c r="B80" s="18">
        <v>1822872529</v>
      </c>
      <c r="C80" s="18"/>
      <c r="D80" s="19">
        <v>2040682821</v>
      </c>
      <c r="E80" s="20">
        <v>2040682822</v>
      </c>
      <c r="F80" s="20">
        <v>113845863</v>
      </c>
      <c r="G80" s="20">
        <v>137087524</v>
      </c>
      <c r="H80" s="20">
        <v>136565288</v>
      </c>
      <c r="I80" s="20">
        <v>387498675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387498675</v>
      </c>
      <c r="W80" s="20">
        <v>573239312</v>
      </c>
      <c r="X80" s="20"/>
      <c r="Y80" s="19"/>
      <c r="Z80" s="22">
        <v>2040682822</v>
      </c>
    </row>
    <row r="81" spans="1:26" ht="13.5" hidden="1">
      <c r="A81" s="38" t="s">
        <v>115</v>
      </c>
      <c r="B81" s="18">
        <v>965268424</v>
      </c>
      <c r="C81" s="18"/>
      <c r="D81" s="19">
        <v>1113090213</v>
      </c>
      <c r="E81" s="20">
        <v>1113090208</v>
      </c>
      <c r="F81" s="20">
        <v>78383890</v>
      </c>
      <c r="G81" s="20">
        <v>78923989</v>
      </c>
      <c r="H81" s="20">
        <v>88168178</v>
      </c>
      <c r="I81" s="20">
        <v>245476057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245476057</v>
      </c>
      <c r="W81" s="20">
        <v>291171498</v>
      </c>
      <c r="X81" s="20"/>
      <c r="Y81" s="19"/>
      <c r="Z81" s="22">
        <v>1113090208</v>
      </c>
    </row>
    <row r="82" spans="1:26" ht="13.5" hidden="1">
      <c r="A82" s="38" t="s">
        <v>116</v>
      </c>
      <c r="B82" s="18">
        <v>621793561</v>
      </c>
      <c r="C82" s="18"/>
      <c r="D82" s="19">
        <v>903816565</v>
      </c>
      <c r="E82" s="20">
        <v>903816565</v>
      </c>
      <c r="F82" s="20">
        <v>72220088</v>
      </c>
      <c r="G82" s="20">
        <v>50215500</v>
      </c>
      <c r="H82" s="20">
        <v>50409443</v>
      </c>
      <c r="I82" s="20">
        <v>172845031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172845031</v>
      </c>
      <c r="W82" s="20">
        <v>251186182</v>
      </c>
      <c r="X82" s="20"/>
      <c r="Y82" s="19"/>
      <c r="Z82" s="22">
        <v>903816565</v>
      </c>
    </row>
    <row r="83" spans="1:26" ht="13.5" hidden="1">
      <c r="A83" s="38" t="s">
        <v>117</v>
      </c>
      <c r="B83" s="18">
        <v>194350397</v>
      </c>
      <c r="C83" s="18"/>
      <c r="D83" s="19">
        <v>239990758</v>
      </c>
      <c r="E83" s="20">
        <v>239990758</v>
      </c>
      <c r="F83" s="20">
        <v>22828095</v>
      </c>
      <c r="G83" s="20">
        <v>18107671</v>
      </c>
      <c r="H83" s="20">
        <v>11681260</v>
      </c>
      <c r="I83" s="20">
        <v>52617026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52617026</v>
      </c>
      <c r="W83" s="20">
        <v>64794638</v>
      </c>
      <c r="X83" s="20"/>
      <c r="Y83" s="19"/>
      <c r="Z83" s="22">
        <v>239990758</v>
      </c>
    </row>
    <row r="84" spans="1:26" ht="13.5" hidden="1">
      <c r="A84" s="39" t="s">
        <v>118</v>
      </c>
      <c r="B84" s="27"/>
      <c r="C84" s="27"/>
      <c r="D84" s="28">
        <v>118804620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8867886</v>
      </c>
      <c r="C5" s="18">
        <v>0</v>
      </c>
      <c r="D5" s="58">
        <v>12117720</v>
      </c>
      <c r="E5" s="59">
        <v>12117720</v>
      </c>
      <c r="F5" s="59">
        <v>11724051</v>
      </c>
      <c r="G5" s="59">
        <v>-31838</v>
      </c>
      <c r="H5" s="59">
        <v>-22032</v>
      </c>
      <c r="I5" s="59">
        <v>11670181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11670181</v>
      </c>
      <c r="W5" s="59">
        <v>3029430</v>
      </c>
      <c r="X5" s="59">
        <v>8640751</v>
      </c>
      <c r="Y5" s="60">
        <v>285.23</v>
      </c>
      <c r="Z5" s="61">
        <v>12117720</v>
      </c>
    </row>
    <row r="6" spans="1:26" ht="13.5">
      <c r="A6" s="57" t="s">
        <v>32</v>
      </c>
      <c r="B6" s="18">
        <v>47101508</v>
      </c>
      <c r="C6" s="18">
        <v>0</v>
      </c>
      <c r="D6" s="58">
        <v>56589980</v>
      </c>
      <c r="E6" s="59">
        <v>56589980</v>
      </c>
      <c r="F6" s="59">
        <v>6994451</v>
      </c>
      <c r="G6" s="59">
        <v>4733380</v>
      </c>
      <c r="H6" s="59">
        <v>4420431</v>
      </c>
      <c r="I6" s="59">
        <v>16148262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16148262</v>
      </c>
      <c r="W6" s="59">
        <v>14147495</v>
      </c>
      <c r="X6" s="59">
        <v>2000767</v>
      </c>
      <c r="Y6" s="60">
        <v>14.14</v>
      </c>
      <c r="Z6" s="61">
        <v>56589980</v>
      </c>
    </row>
    <row r="7" spans="1:26" ht="13.5">
      <c r="A7" s="57" t="s">
        <v>33</v>
      </c>
      <c r="B7" s="18">
        <v>997115</v>
      </c>
      <c r="C7" s="18">
        <v>0</v>
      </c>
      <c r="D7" s="58">
        <v>268310</v>
      </c>
      <c r="E7" s="59">
        <v>268310</v>
      </c>
      <c r="F7" s="59">
        <v>41337</v>
      </c>
      <c r="G7" s="59">
        <v>55961</v>
      </c>
      <c r="H7" s="59">
        <v>166897</v>
      </c>
      <c r="I7" s="59">
        <v>264195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264195</v>
      </c>
      <c r="W7" s="59">
        <v>67078</v>
      </c>
      <c r="X7" s="59">
        <v>197117</v>
      </c>
      <c r="Y7" s="60">
        <v>293.86</v>
      </c>
      <c r="Z7" s="61">
        <v>268310</v>
      </c>
    </row>
    <row r="8" spans="1:26" ht="13.5">
      <c r="A8" s="57" t="s">
        <v>34</v>
      </c>
      <c r="B8" s="18">
        <v>37707610</v>
      </c>
      <c r="C8" s="18">
        <v>0</v>
      </c>
      <c r="D8" s="58">
        <v>25297950</v>
      </c>
      <c r="E8" s="59">
        <v>25445107</v>
      </c>
      <c r="F8" s="59">
        <v>0</v>
      </c>
      <c r="G8" s="59">
        <v>29477</v>
      </c>
      <c r="H8" s="59">
        <v>5012760</v>
      </c>
      <c r="I8" s="59">
        <v>5042237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5042237</v>
      </c>
      <c r="W8" s="59">
        <v>6361277</v>
      </c>
      <c r="X8" s="59">
        <v>-1319040</v>
      </c>
      <c r="Y8" s="60">
        <v>-20.74</v>
      </c>
      <c r="Z8" s="61">
        <v>25445107</v>
      </c>
    </row>
    <row r="9" spans="1:26" ht="13.5">
      <c r="A9" s="57" t="s">
        <v>35</v>
      </c>
      <c r="B9" s="18">
        <v>7696717</v>
      </c>
      <c r="C9" s="18">
        <v>0</v>
      </c>
      <c r="D9" s="58">
        <v>4627260</v>
      </c>
      <c r="E9" s="59">
        <v>4627260</v>
      </c>
      <c r="F9" s="59">
        <v>394235</v>
      </c>
      <c r="G9" s="59">
        <v>467072</v>
      </c>
      <c r="H9" s="59">
        <v>326239</v>
      </c>
      <c r="I9" s="59">
        <v>1187546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1187546</v>
      </c>
      <c r="W9" s="59">
        <v>1156815</v>
      </c>
      <c r="X9" s="59">
        <v>30731</v>
      </c>
      <c r="Y9" s="60">
        <v>2.66</v>
      </c>
      <c r="Z9" s="61">
        <v>4627260</v>
      </c>
    </row>
    <row r="10" spans="1:26" ht="25.5">
      <c r="A10" s="62" t="s">
        <v>105</v>
      </c>
      <c r="B10" s="63">
        <f>SUM(B5:B9)</f>
        <v>102370836</v>
      </c>
      <c r="C10" s="63">
        <f>SUM(C5:C9)</f>
        <v>0</v>
      </c>
      <c r="D10" s="64">
        <f aca="true" t="shared" si="0" ref="D10:Z10">SUM(D5:D9)</f>
        <v>98901220</v>
      </c>
      <c r="E10" s="65">
        <f t="shared" si="0"/>
        <v>99048377</v>
      </c>
      <c r="F10" s="65">
        <f t="shared" si="0"/>
        <v>19154074</v>
      </c>
      <c r="G10" s="65">
        <f t="shared" si="0"/>
        <v>5254052</v>
      </c>
      <c r="H10" s="65">
        <f t="shared" si="0"/>
        <v>9904295</v>
      </c>
      <c r="I10" s="65">
        <f t="shared" si="0"/>
        <v>34312421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34312421</v>
      </c>
      <c r="W10" s="65">
        <f t="shared" si="0"/>
        <v>24762095</v>
      </c>
      <c r="X10" s="65">
        <f t="shared" si="0"/>
        <v>9550326</v>
      </c>
      <c r="Y10" s="66">
        <f>+IF(W10&lt;&gt;0,(X10/W10)*100,0)</f>
        <v>38.56832792217298</v>
      </c>
      <c r="Z10" s="67">
        <f t="shared" si="0"/>
        <v>99048377</v>
      </c>
    </row>
    <row r="11" spans="1:26" ht="13.5">
      <c r="A11" s="57" t="s">
        <v>36</v>
      </c>
      <c r="B11" s="18">
        <v>31461099</v>
      </c>
      <c r="C11" s="18">
        <v>0</v>
      </c>
      <c r="D11" s="58">
        <v>36069230</v>
      </c>
      <c r="E11" s="59">
        <v>36069248</v>
      </c>
      <c r="F11" s="59">
        <v>2929665</v>
      </c>
      <c r="G11" s="59">
        <v>446</v>
      </c>
      <c r="H11" s="59">
        <v>3095249</v>
      </c>
      <c r="I11" s="59">
        <v>6025360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6025360</v>
      </c>
      <c r="W11" s="59">
        <v>9017312</v>
      </c>
      <c r="X11" s="59">
        <v>-2991952</v>
      </c>
      <c r="Y11" s="60">
        <v>-33.18</v>
      </c>
      <c r="Z11" s="61">
        <v>36069248</v>
      </c>
    </row>
    <row r="12" spans="1:26" ht="13.5">
      <c r="A12" s="57" t="s">
        <v>37</v>
      </c>
      <c r="B12" s="18">
        <v>2801007</v>
      </c>
      <c r="C12" s="18">
        <v>0</v>
      </c>
      <c r="D12" s="58">
        <v>2406150</v>
      </c>
      <c r="E12" s="59">
        <v>2406148</v>
      </c>
      <c r="F12" s="59">
        <v>238705</v>
      </c>
      <c r="G12" s="59">
        <v>238705</v>
      </c>
      <c r="H12" s="59">
        <v>234996</v>
      </c>
      <c r="I12" s="59">
        <v>712406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712406</v>
      </c>
      <c r="W12" s="59">
        <v>601537</v>
      </c>
      <c r="X12" s="59">
        <v>110869</v>
      </c>
      <c r="Y12" s="60">
        <v>18.43</v>
      </c>
      <c r="Z12" s="61">
        <v>2406148</v>
      </c>
    </row>
    <row r="13" spans="1:26" ht="13.5">
      <c r="A13" s="57" t="s">
        <v>106</v>
      </c>
      <c r="B13" s="18">
        <v>7934050</v>
      </c>
      <c r="C13" s="18">
        <v>0</v>
      </c>
      <c r="D13" s="58">
        <v>8746040</v>
      </c>
      <c r="E13" s="59">
        <v>8746040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2186510</v>
      </c>
      <c r="X13" s="59">
        <v>-2186510</v>
      </c>
      <c r="Y13" s="60">
        <v>-100</v>
      </c>
      <c r="Z13" s="61">
        <v>8746040</v>
      </c>
    </row>
    <row r="14" spans="1:26" ht="13.5">
      <c r="A14" s="57" t="s">
        <v>38</v>
      </c>
      <c r="B14" s="18">
        <v>3041994</v>
      </c>
      <c r="C14" s="18">
        <v>0</v>
      </c>
      <c r="D14" s="58">
        <v>1182030</v>
      </c>
      <c r="E14" s="59">
        <v>1182030</v>
      </c>
      <c r="F14" s="59">
        <v>100999</v>
      </c>
      <c r="G14" s="59">
        <v>100561</v>
      </c>
      <c r="H14" s="59">
        <v>100118</v>
      </c>
      <c r="I14" s="59">
        <v>301678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301678</v>
      </c>
      <c r="W14" s="59">
        <v>295508</v>
      </c>
      <c r="X14" s="59">
        <v>6170</v>
      </c>
      <c r="Y14" s="60">
        <v>2.09</v>
      </c>
      <c r="Z14" s="61">
        <v>1182030</v>
      </c>
    </row>
    <row r="15" spans="1:26" ht="13.5">
      <c r="A15" s="57" t="s">
        <v>39</v>
      </c>
      <c r="B15" s="18">
        <v>22642461</v>
      </c>
      <c r="C15" s="18">
        <v>0</v>
      </c>
      <c r="D15" s="58">
        <v>23977770</v>
      </c>
      <c r="E15" s="59">
        <v>23977770</v>
      </c>
      <c r="F15" s="59">
        <v>-200362</v>
      </c>
      <c r="G15" s="59">
        <v>0</v>
      </c>
      <c r="H15" s="59">
        <v>0</v>
      </c>
      <c r="I15" s="59">
        <v>-200362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-200362</v>
      </c>
      <c r="W15" s="59">
        <v>5994443</v>
      </c>
      <c r="X15" s="59">
        <v>-6194805</v>
      </c>
      <c r="Y15" s="60">
        <v>-103.34</v>
      </c>
      <c r="Z15" s="61">
        <v>23977770</v>
      </c>
    </row>
    <row r="16" spans="1:26" ht="13.5">
      <c r="A16" s="68" t="s">
        <v>40</v>
      </c>
      <c r="B16" s="18">
        <v>18738191</v>
      </c>
      <c r="C16" s="18">
        <v>0</v>
      </c>
      <c r="D16" s="58">
        <v>37297550</v>
      </c>
      <c r="E16" s="59">
        <v>47873070</v>
      </c>
      <c r="F16" s="59">
        <v>0</v>
      </c>
      <c r="G16" s="59">
        <v>5000</v>
      </c>
      <c r="H16" s="59">
        <v>46166</v>
      </c>
      <c r="I16" s="59">
        <v>51166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51166</v>
      </c>
      <c r="W16" s="59">
        <v>11968268</v>
      </c>
      <c r="X16" s="59">
        <v>-11917102</v>
      </c>
      <c r="Y16" s="60">
        <v>-99.57</v>
      </c>
      <c r="Z16" s="61">
        <v>47873070</v>
      </c>
    </row>
    <row r="17" spans="1:26" ht="13.5">
      <c r="A17" s="57" t="s">
        <v>41</v>
      </c>
      <c r="B17" s="18">
        <v>27841320</v>
      </c>
      <c r="C17" s="18">
        <v>0</v>
      </c>
      <c r="D17" s="58">
        <v>22952160</v>
      </c>
      <c r="E17" s="59">
        <v>22952144</v>
      </c>
      <c r="F17" s="59">
        <v>-20412561</v>
      </c>
      <c r="G17" s="59">
        <v>1012023</v>
      </c>
      <c r="H17" s="59">
        <v>3311189</v>
      </c>
      <c r="I17" s="59">
        <v>-16089349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-16089349</v>
      </c>
      <c r="W17" s="59">
        <v>5738036</v>
      </c>
      <c r="X17" s="59">
        <v>-21827385</v>
      </c>
      <c r="Y17" s="60">
        <v>-380.4</v>
      </c>
      <c r="Z17" s="61">
        <v>22952144</v>
      </c>
    </row>
    <row r="18" spans="1:26" ht="13.5">
      <c r="A18" s="69" t="s">
        <v>42</v>
      </c>
      <c r="B18" s="70">
        <f>SUM(B11:B17)</f>
        <v>114460122</v>
      </c>
      <c r="C18" s="70">
        <f>SUM(C11:C17)</f>
        <v>0</v>
      </c>
      <c r="D18" s="71">
        <f aca="true" t="shared" si="1" ref="D18:Z18">SUM(D11:D17)</f>
        <v>132630930</v>
      </c>
      <c r="E18" s="72">
        <f t="shared" si="1"/>
        <v>143206450</v>
      </c>
      <c r="F18" s="72">
        <f t="shared" si="1"/>
        <v>-17343554</v>
      </c>
      <c r="G18" s="72">
        <f t="shared" si="1"/>
        <v>1356735</v>
      </c>
      <c r="H18" s="72">
        <f t="shared" si="1"/>
        <v>6787718</v>
      </c>
      <c r="I18" s="72">
        <f t="shared" si="1"/>
        <v>-9199101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-9199101</v>
      </c>
      <c r="W18" s="72">
        <f t="shared" si="1"/>
        <v>35801614</v>
      </c>
      <c r="X18" s="72">
        <f t="shared" si="1"/>
        <v>-45000715</v>
      </c>
      <c r="Y18" s="66">
        <f>+IF(W18&lt;&gt;0,(X18/W18)*100,0)</f>
        <v>-125.69465443652904</v>
      </c>
      <c r="Z18" s="73">
        <f t="shared" si="1"/>
        <v>143206450</v>
      </c>
    </row>
    <row r="19" spans="1:26" ht="13.5">
      <c r="A19" s="69" t="s">
        <v>43</v>
      </c>
      <c r="B19" s="74">
        <f>+B10-B18</f>
        <v>-12089286</v>
      </c>
      <c r="C19" s="74">
        <f>+C10-C18</f>
        <v>0</v>
      </c>
      <c r="D19" s="75">
        <f aca="true" t="shared" si="2" ref="D19:Z19">+D10-D18</f>
        <v>-33729710</v>
      </c>
      <c r="E19" s="76">
        <f t="shared" si="2"/>
        <v>-44158073</v>
      </c>
      <c r="F19" s="76">
        <f t="shared" si="2"/>
        <v>36497628</v>
      </c>
      <c r="G19" s="76">
        <f t="shared" si="2"/>
        <v>3897317</v>
      </c>
      <c r="H19" s="76">
        <f t="shared" si="2"/>
        <v>3116577</v>
      </c>
      <c r="I19" s="76">
        <f t="shared" si="2"/>
        <v>43511522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43511522</v>
      </c>
      <c r="W19" s="76">
        <f>IF(E10=E18,0,W10-W18)</f>
        <v>-11039519</v>
      </c>
      <c r="X19" s="76">
        <f t="shared" si="2"/>
        <v>54551041</v>
      </c>
      <c r="Y19" s="77">
        <f>+IF(W19&lt;&gt;0,(X19/W19)*100,0)</f>
        <v>-494.143277438084</v>
      </c>
      <c r="Z19" s="78">
        <f t="shared" si="2"/>
        <v>-44158073</v>
      </c>
    </row>
    <row r="20" spans="1:26" ht="13.5">
      <c r="A20" s="57" t="s">
        <v>44</v>
      </c>
      <c r="B20" s="18">
        <v>18484982</v>
      </c>
      <c r="C20" s="18">
        <v>0</v>
      </c>
      <c r="D20" s="58">
        <v>33731300</v>
      </c>
      <c r="E20" s="59">
        <v>44159663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11039916</v>
      </c>
      <c r="X20" s="59">
        <v>-11039916</v>
      </c>
      <c r="Y20" s="60">
        <v>-100</v>
      </c>
      <c r="Z20" s="61">
        <v>44159663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6395696</v>
      </c>
      <c r="C22" s="85">
        <f>SUM(C19:C21)</f>
        <v>0</v>
      </c>
      <c r="D22" s="86">
        <f aca="true" t="shared" si="3" ref="D22:Z22">SUM(D19:D21)</f>
        <v>1590</v>
      </c>
      <c r="E22" s="87">
        <f t="shared" si="3"/>
        <v>1590</v>
      </c>
      <c r="F22" s="87">
        <f t="shared" si="3"/>
        <v>36497628</v>
      </c>
      <c r="G22" s="87">
        <f t="shared" si="3"/>
        <v>3897317</v>
      </c>
      <c r="H22" s="87">
        <f t="shared" si="3"/>
        <v>3116577</v>
      </c>
      <c r="I22" s="87">
        <f t="shared" si="3"/>
        <v>43511522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43511522</v>
      </c>
      <c r="W22" s="87">
        <f t="shared" si="3"/>
        <v>397</v>
      </c>
      <c r="X22" s="87">
        <f t="shared" si="3"/>
        <v>43511125</v>
      </c>
      <c r="Y22" s="88">
        <f>+IF(W22&lt;&gt;0,(X22/W22)*100,0)</f>
        <v>10959981.108312342</v>
      </c>
      <c r="Z22" s="89">
        <f t="shared" si="3"/>
        <v>1590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6395696</v>
      </c>
      <c r="C24" s="74">
        <f>SUM(C22:C23)</f>
        <v>0</v>
      </c>
      <c r="D24" s="75">
        <f aca="true" t="shared" si="4" ref="D24:Z24">SUM(D22:D23)</f>
        <v>1590</v>
      </c>
      <c r="E24" s="76">
        <f t="shared" si="4"/>
        <v>1590</v>
      </c>
      <c r="F24" s="76">
        <f t="shared" si="4"/>
        <v>36497628</v>
      </c>
      <c r="G24" s="76">
        <f t="shared" si="4"/>
        <v>3897317</v>
      </c>
      <c r="H24" s="76">
        <f t="shared" si="4"/>
        <v>3116577</v>
      </c>
      <c r="I24" s="76">
        <f t="shared" si="4"/>
        <v>43511522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43511522</v>
      </c>
      <c r="W24" s="76">
        <f t="shared" si="4"/>
        <v>397</v>
      </c>
      <c r="X24" s="76">
        <f t="shared" si="4"/>
        <v>43511125</v>
      </c>
      <c r="Y24" s="77">
        <f>+IF(W24&lt;&gt;0,(X24/W24)*100,0)</f>
        <v>10959981.108312342</v>
      </c>
      <c r="Z24" s="78">
        <f t="shared" si="4"/>
        <v>1590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12453846</v>
      </c>
      <c r="C27" s="21">
        <v>0</v>
      </c>
      <c r="D27" s="98">
        <v>34563050</v>
      </c>
      <c r="E27" s="99">
        <v>44846756</v>
      </c>
      <c r="F27" s="99">
        <v>8718679</v>
      </c>
      <c r="G27" s="99">
        <v>0</v>
      </c>
      <c r="H27" s="99">
        <v>1068039</v>
      </c>
      <c r="I27" s="99">
        <v>9786718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9786718</v>
      </c>
      <c r="W27" s="99">
        <v>11211689</v>
      </c>
      <c r="X27" s="99">
        <v>-1424971</v>
      </c>
      <c r="Y27" s="100">
        <v>-12.71</v>
      </c>
      <c r="Z27" s="101">
        <v>44846756</v>
      </c>
    </row>
    <row r="28" spans="1:26" ht="13.5">
      <c r="A28" s="102" t="s">
        <v>44</v>
      </c>
      <c r="B28" s="18">
        <v>10078104</v>
      </c>
      <c r="C28" s="18">
        <v>0</v>
      </c>
      <c r="D28" s="58">
        <v>33731300</v>
      </c>
      <c r="E28" s="59">
        <v>43465006</v>
      </c>
      <c r="F28" s="59">
        <v>8771929</v>
      </c>
      <c r="G28" s="59">
        <v>0</v>
      </c>
      <c r="H28" s="59">
        <v>931418</v>
      </c>
      <c r="I28" s="59">
        <v>9703347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9703347</v>
      </c>
      <c r="W28" s="59">
        <v>10866252</v>
      </c>
      <c r="X28" s="59">
        <v>-1162905</v>
      </c>
      <c r="Y28" s="60">
        <v>-10.7</v>
      </c>
      <c r="Z28" s="61">
        <v>43465006</v>
      </c>
    </row>
    <row r="29" spans="1:26" ht="13.5">
      <c r="A29" s="57" t="s">
        <v>110</v>
      </c>
      <c r="B29" s="18">
        <v>2164345</v>
      </c>
      <c r="C29" s="18">
        <v>0</v>
      </c>
      <c r="D29" s="58">
        <v>0</v>
      </c>
      <c r="E29" s="59">
        <v>550000</v>
      </c>
      <c r="F29" s="59">
        <v>-53250</v>
      </c>
      <c r="G29" s="59">
        <v>0</v>
      </c>
      <c r="H29" s="59">
        <v>136622</v>
      </c>
      <c r="I29" s="59">
        <v>83372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83372</v>
      </c>
      <c r="W29" s="59">
        <v>137500</v>
      </c>
      <c r="X29" s="59">
        <v>-54128</v>
      </c>
      <c r="Y29" s="60">
        <v>-39.37</v>
      </c>
      <c r="Z29" s="61">
        <v>550000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211397</v>
      </c>
      <c r="C31" s="18">
        <v>0</v>
      </c>
      <c r="D31" s="58">
        <v>831750</v>
      </c>
      <c r="E31" s="59">
        <v>831750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207938</v>
      </c>
      <c r="X31" s="59">
        <v>-207938</v>
      </c>
      <c r="Y31" s="60">
        <v>-100</v>
      </c>
      <c r="Z31" s="61">
        <v>831750</v>
      </c>
    </row>
    <row r="32" spans="1:26" ht="13.5">
      <c r="A32" s="69" t="s">
        <v>50</v>
      </c>
      <c r="B32" s="21">
        <f>SUM(B28:B31)</f>
        <v>12453846</v>
      </c>
      <c r="C32" s="21">
        <f>SUM(C28:C31)</f>
        <v>0</v>
      </c>
      <c r="D32" s="98">
        <f aca="true" t="shared" si="5" ref="D32:Z32">SUM(D28:D31)</f>
        <v>34563050</v>
      </c>
      <c r="E32" s="99">
        <f t="shared" si="5"/>
        <v>44846756</v>
      </c>
      <c r="F32" s="99">
        <f t="shared" si="5"/>
        <v>8718679</v>
      </c>
      <c r="G32" s="99">
        <f t="shared" si="5"/>
        <v>0</v>
      </c>
      <c r="H32" s="99">
        <f t="shared" si="5"/>
        <v>1068040</v>
      </c>
      <c r="I32" s="99">
        <f t="shared" si="5"/>
        <v>9786719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9786719</v>
      </c>
      <c r="W32" s="99">
        <f t="shared" si="5"/>
        <v>11211690</v>
      </c>
      <c r="X32" s="99">
        <f t="shared" si="5"/>
        <v>-1424971</v>
      </c>
      <c r="Y32" s="100">
        <f>+IF(W32&lt;&gt;0,(X32/W32)*100,0)</f>
        <v>-12.70968961860344</v>
      </c>
      <c r="Z32" s="101">
        <f t="shared" si="5"/>
        <v>44846756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34843450</v>
      </c>
      <c r="C35" s="18">
        <v>0</v>
      </c>
      <c r="D35" s="58">
        <v>0</v>
      </c>
      <c r="E35" s="59">
        <v>0</v>
      </c>
      <c r="F35" s="59">
        <v>62798362</v>
      </c>
      <c r="G35" s="59">
        <v>41496632</v>
      </c>
      <c r="H35" s="59">
        <v>61977005</v>
      </c>
      <c r="I35" s="59">
        <v>61977005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61977005</v>
      </c>
      <c r="W35" s="59">
        <v>0</v>
      </c>
      <c r="X35" s="59">
        <v>61977005</v>
      </c>
      <c r="Y35" s="60">
        <v>0</v>
      </c>
      <c r="Z35" s="61">
        <v>0</v>
      </c>
    </row>
    <row r="36" spans="1:26" ht="13.5">
      <c r="A36" s="57" t="s">
        <v>53</v>
      </c>
      <c r="B36" s="18">
        <v>238364567</v>
      </c>
      <c r="C36" s="18">
        <v>0</v>
      </c>
      <c r="D36" s="58">
        <v>204968960</v>
      </c>
      <c r="E36" s="59">
        <v>204968960</v>
      </c>
      <c r="F36" s="59">
        <v>207017140</v>
      </c>
      <c r="G36" s="59">
        <v>245434358</v>
      </c>
      <c r="H36" s="59">
        <v>238466830</v>
      </c>
      <c r="I36" s="59">
        <v>238466830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238466830</v>
      </c>
      <c r="W36" s="59">
        <v>51242240</v>
      </c>
      <c r="X36" s="59">
        <v>187224590</v>
      </c>
      <c r="Y36" s="60">
        <v>365.37</v>
      </c>
      <c r="Z36" s="61">
        <v>204968960</v>
      </c>
    </row>
    <row r="37" spans="1:26" ht="13.5">
      <c r="A37" s="57" t="s">
        <v>54</v>
      </c>
      <c r="B37" s="18">
        <v>62225278</v>
      </c>
      <c r="C37" s="18">
        <v>0</v>
      </c>
      <c r="D37" s="58">
        <v>23300000</v>
      </c>
      <c r="E37" s="59">
        <v>33875521</v>
      </c>
      <c r="F37" s="59">
        <v>80883693</v>
      </c>
      <c r="G37" s="59">
        <v>80496501</v>
      </c>
      <c r="H37" s="59">
        <v>41419371</v>
      </c>
      <c r="I37" s="59">
        <v>41419371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41419371</v>
      </c>
      <c r="W37" s="59">
        <v>8468880</v>
      </c>
      <c r="X37" s="59">
        <v>32950491</v>
      </c>
      <c r="Y37" s="60">
        <v>389.08</v>
      </c>
      <c r="Z37" s="61">
        <v>33875521</v>
      </c>
    </row>
    <row r="38" spans="1:26" ht="13.5">
      <c r="A38" s="57" t="s">
        <v>55</v>
      </c>
      <c r="B38" s="18">
        <v>19344810</v>
      </c>
      <c r="C38" s="18">
        <v>0</v>
      </c>
      <c r="D38" s="58">
        <v>18993300</v>
      </c>
      <c r="E38" s="59">
        <v>18993300</v>
      </c>
      <c r="F38" s="59">
        <v>17251625</v>
      </c>
      <c r="G38" s="59">
        <v>19143285</v>
      </c>
      <c r="H38" s="59">
        <v>20897294</v>
      </c>
      <c r="I38" s="59">
        <v>20897294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20897294</v>
      </c>
      <c r="W38" s="59">
        <v>4748325</v>
      </c>
      <c r="X38" s="59">
        <v>16148969</v>
      </c>
      <c r="Y38" s="60">
        <v>340.1</v>
      </c>
      <c r="Z38" s="61">
        <v>18993300</v>
      </c>
    </row>
    <row r="39" spans="1:26" ht="13.5">
      <c r="A39" s="57" t="s">
        <v>56</v>
      </c>
      <c r="B39" s="18">
        <v>191637929</v>
      </c>
      <c r="C39" s="18">
        <v>0</v>
      </c>
      <c r="D39" s="58">
        <v>162675660</v>
      </c>
      <c r="E39" s="59">
        <v>152100139</v>
      </c>
      <c r="F39" s="59">
        <v>171680184</v>
      </c>
      <c r="G39" s="59">
        <v>187291204</v>
      </c>
      <c r="H39" s="59">
        <v>238127171</v>
      </c>
      <c r="I39" s="59">
        <v>238127171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238127171</v>
      </c>
      <c r="W39" s="59">
        <v>38025035</v>
      </c>
      <c r="X39" s="59">
        <v>200102136</v>
      </c>
      <c r="Y39" s="60">
        <v>526.24</v>
      </c>
      <c r="Z39" s="61">
        <v>152100139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28830069</v>
      </c>
      <c r="C42" s="18">
        <v>0</v>
      </c>
      <c r="D42" s="58">
        <v>29745540</v>
      </c>
      <c r="E42" s="59">
        <v>32642190</v>
      </c>
      <c r="F42" s="59">
        <v>-8927881</v>
      </c>
      <c r="G42" s="59">
        <v>7830202</v>
      </c>
      <c r="H42" s="59">
        <v>3469324</v>
      </c>
      <c r="I42" s="59">
        <v>2371645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2371645</v>
      </c>
      <c r="W42" s="59">
        <v>25618964</v>
      </c>
      <c r="X42" s="59">
        <v>-23247319</v>
      </c>
      <c r="Y42" s="60">
        <v>-90.74</v>
      </c>
      <c r="Z42" s="61">
        <v>32642190</v>
      </c>
    </row>
    <row r="43" spans="1:26" ht="13.5">
      <c r="A43" s="57" t="s">
        <v>59</v>
      </c>
      <c r="B43" s="18">
        <v>-21129834</v>
      </c>
      <c r="C43" s="18">
        <v>0</v>
      </c>
      <c r="D43" s="58">
        <v>-22671731</v>
      </c>
      <c r="E43" s="59">
        <v>-22671731</v>
      </c>
      <c r="F43" s="59">
        <v>0</v>
      </c>
      <c r="G43" s="59">
        <v>-19500000</v>
      </c>
      <c r="H43" s="59">
        <v>19500000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-5961101</v>
      </c>
      <c r="X43" s="59">
        <v>5961101</v>
      </c>
      <c r="Y43" s="60">
        <v>-100</v>
      </c>
      <c r="Z43" s="61">
        <v>-22671731</v>
      </c>
    </row>
    <row r="44" spans="1:26" ht="13.5">
      <c r="A44" s="57" t="s">
        <v>60</v>
      </c>
      <c r="B44" s="18">
        <v>1099598</v>
      </c>
      <c r="C44" s="18">
        <v>0</v>
      </c>
      <c r="D44" s="58">
        <v>546970</v>
      </c>
      <c r="E44" s="59">
        <v>546970</v>
      </c>
      <c r="F44" s="59">
        <v>0</v>
      </c>
      <c r="G44" s="59">
        <v>-42530</v>
      </c>
      <c r="H44" s="59">
        <v>-40904</v>
      </c>
      <c r="I44" s="59">
        <v>-83434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-83434</v>
      </c>
      <c r="W44" s="59">
        <v>136500</v>
      </c>
      <c r="X44" s="59">
        <v>-219934</v>
      </c>
      <c r="Y44" s="60">
        <v>-161.12</v>
      </c>
      <c r="Z44" s="61">
        <v>546970</v>
      </c>
    </row>
    <row r="45" spans="1:26" ht="13.5">
      <c r="A45" s="69" t="s">
        <v>61</v>
      </c>
      <c r="B45" s="21">
        <v>9406169</v>
      </c>
      <c r="C45" s="21">
        <v>0</v>
      </c>
      <c r="D45" s="98">
        <v>9108031</v>
      </c>
      <c r="E45" s="99">
        <v>12004681</v>
      </c>
      <c r="F45" s="99">
        <v>-5861259</v>
      </c>
      <c r="G45" s="99">
        <v>-17573587</v>
      </c>
      <c r="H45" s="99">
        <v>5354833</v>
      </c>
      <c r="I45" s="99">
        <v>5354833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5354833</v>
      </c>
      <c r="W45" s="99">
        <v>21281615</v>
      </c>
      <c r="X45" s="99">
        <v>-15926782</v>
      </c>
      <c r="Y45" s="100">
        <v>-74.84</v>
      </c>
      <c r="Z45" s="101">
        <v>12004681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7330346</v>
      </c>
      <c r="C49" s="51">
        <v>0</v>
      </c>
      <c r="D49" s="128">
        <v>1596468</v>
      </c>
      <c r="E49" s="53">
        <v>1060656</v>
      </c>
      <c r="F49" s="53">
        <v>0</v>
      </c>
      <c r="G49" s="53">
        <v>0</v>
      </c>
      <c r="H49" s="53">
        <v>0</v>
      </c>
      <c r="I49" s="53">
        <v>1005659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1255759</v>
      </c>
      <c r="W49" s="53">
        <v>2220158</v>
      </c>
      <c r="X49" s="53">
        <v>5231589</v>
      </c>
      <c r="Y49" s="53">
        <v>32151639</v>
      </c>
      <c r="Z49" s="129">
        <v>51852274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3681870</v>
      </c>
      <c r="C51" s="51">
        <v>0</v>
      </c>
      <c r="D51" s="128">
        <v>133188</v>
      </c>
      <c r="E51" s="53">
        <v>27755</v>
      </c>
      <c r="F51" s="53">
        <v>0</v>
      </c>
      <c r="G51" s="53">
        <v>0</v>
      </c>
      <c r="H51" s="53">
        <v>0</v>
      </c>
      <c r="I51" s="53">
        <v>1594212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2103685</v>
      </c>
      <c r="W51" s="53">
        <v>2464150</v>
      </c>
      <c r="X51" s="53">
        <v>13339654</v>
      </c>
      <c r="Y51" s="53">
        <v>892588</v>
      </c>
      <c r="Z51" s="129">
        <v>24237102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71.10935470140656</v>
      </c>
      <c r="C58" s="5">
        <f>IF(C67=0,0,+(C76/C67)*100)</f>
        <v>0</v>
      </c>
      <c r="D58" s="6">
        <f aca="true" t="shared" si="6" ref="D58:Z58">IF(D67=0,0,+(D76/D67)*100)</f>
        <v>76.41658836674611</v>
      </c>
      <c r="E58" s="7">
        <f t="shared" si="6"/>
        <v>80.52232011936835</v>
      </c>
      <c r="F58" s="7">
        <f t="shared" si="6"/>
        <v>100.00000526309944</v>
      </c>
      <c r="G58" s="7">
        <f t="shared" si="6"/>
        <v>88.25838504237244</v>
      </c>
      <c r="H58" s="7">
        <f t="shared" si="6"/>
        <v>101.76054592392222</v>
      </c>
      <c r="I58" s="7">
        <f t="shared" si="6"/>
        <v>98.24657038806431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98.24657038806431</v>
      </c>
      <c r="W58" s="7">
        <f t="shared" si="6"/>
        <v>88.76470892727643</v>
      </c>
      <c r="X58" s="7">
        <f t="shared" si="6"/>
        <v>0</v>
      </c>
      <c r="Y58" s="7">
        <f t="shared" si="6"/>
        <v>0</v>
      </c>
      <c r="Z58" s="8">
        <f t="shared" si="6"/>
        <v>80.52232011936835</v>
      </c>
    </row>
    <row r="59" spans="1:26" ht="13.5">
      <c r="A59" s="36" t="s">
        <v>31</v>
      </c>
      <c r="B59" s="9">
        <f aca="true" t="shared" si="7" ref="B59:Z66">IF(B68=0,0,+(B77/B68)*100)</f>
        <v>50.33374357766891</v>
      </c>
      <c r="C59" s="9">
        <f t="shared" si="7"/>
        <v>0</v>
      </c>
      <c r="D59" s="2">
        <f t="shared" si="7"/>
        <v>72.60235423825604</v>
      </c>
      <c r="E59" s="10">
        <f t="shared" si="7"/>
        <v>80.00184853256224</v>
      </c>
      <c r="F59" s="10">
        <f t="shared" si="7"/>
        <v>103.7507598696048</v>
      </c>
      <c r="G59" s="10">
        <f t="shared" si="7"/>
        <v>-2022.2407186381056</v>
      </c>
      <c r="H59" s="10">
        <f t="shared" si="7"/>
        <v>-4215.282316630355</v>
      </c>
      <c r="I59" s="10">
        <f t="shared" si="7"/>
        <v>117.70463542939052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117.70463542939052</v>
      </c>
      <c r="W59" s="10">
        <f t="shared" si="7"/>
        <v>127.99899651089478</v>
      </c>
      <c r="X59" s="10">
        <f t="shared" si="7"/>
        <v>0</v>
      </c>
      <c r="Y59" s="10">
        <f t="shared" si="7"/>
        <v>0</v>
      </c>
      <c r="Z59" s="11">
        <f t="shared" si="7"/>
        <v>80.00184853256224</v>
      </c>
    </row>
    <row r="60" spans="1:26" ht="13.5">
      <c r="A60" s="37" t="s">
        <v>32</v>
      </c>
      <c r="B60" s="12">
        <f t="shared" si="7"/>
        <v>77.46891246029745</v>
      </c>
      <c r="C60" s="12">
        <f t="shared" si="7"/>
        <v>0</v>
      </c>
      <c r="D60" s="3">
        <f t="shared" si="7"/>
        <v>76.46442002630147</v>
      </c>
      <c r="E60" s="13">
        <f t="shared" si="7"/>
        <v>79.9986145957288</v>
      </c>
      <c r="F60" s="13">
        <f t="shared" si="7"/>
        <v>93.71301621814206</v>
      </c>
      <c r="G60" s="13">
        <f t="shared" si="7"/>
        <v>79.42201978290355</v>
      </c>
      <c r="H60" s="13">
        <f t="shared" si="7"/>
        <v>87.1833764626119</v>
      </c>
      <c r="I60" s="13">
        <f t="shared" si="7"/>
        <v>87.73661215058314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87.73661215058314</v>
      </c>
      <c r="W60" s="13">
        <f t="shared" si="7"/>
        <v>79.99819049238044</v>
      </c>
      <c r="X60" s="13">
        <f t="shared" si="7"/>
        <v>0</v>
      </c>
      <c r="Y60" s="13">
        <f t="shared" si="7"/>
        <v>0</v>
      </c>
      <c r="Z60" s="14">
        <f t="shared" si="7"/>
        <v>79.9986145957288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74.20364040166592</v>
      </c>
      <c r="E61" s="13">
        <f t="shared" si="7"/>
        <v>79.99935088042638</v>
      </c>
      <c r="F61" s="13">
        <f t="shared" si="7"/>
        <v>99.96186414739374</v>
      </c>
      <c r="G61" s="13">
        <f t="shared" si="7"/>
        <v>91.51511270491804</v>
      </c>
      <c r="H61" s="13">
        <f t="shared" si="7"/>
        <v>108.33273395709561</v>
      </c>
      <c r="I61" s="13">
        <f t="shared" si="7"/>
        <v>99.5642165983004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99.5642165983004</v>
      </c>
      <c r="W61" s="13">
        <f t="shared" si="7"/>
        <v>79.99819173833063</v>
      </c>
      <c r="X61" s="13">
        <f t="shared" si="7"/>
        <v>0</v>
      </c>
      <c r="Y61" s="13">
        <f t="shared" si="7"/>
        <v>0</v>
      </c>
      <c r="Z61" s="14">
        <f t="shared" si="7"/>
        <v>79.99935088042638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80.00049808341652</v>
      </c>
      <c r="E62" s="13">
        <f t="shared" si="7"/>
        <v>80.00049808341652</v>
      </c>
      <c r="F62" s="13">
        <f t="shared" si="7"/>
        <v>90.89049704162386</v>
      </c>
      <c r="G62" s="13">
        <f t="shared" si="7"/>
        <v>49.162466594361625</v>
      </c>
      <c r="H62" s="13">
        <f t="shared" si="7"/>
        <v>38.811535666251764</v>
      </c>
      <c r="I62" s="13">
        <f t="shared" si="7"/>
        <v>59.046545746778435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59.046545746778435</v>
      </c>
      <c r="W62" s="13">
        <f t="shared" si="7"/>
        <v>80.00464877855418</v>
      </c>
      <c r="X62" s="13">
        <f t="shared" si="7"/>
        <v>0</v>
      </c>
      <c r="Y62" s="13">
        <f t="shared" si="7"/>
        <v>0</v>
      </c>
      <c r="Z62" s="14">
        <f t="shared" si="7"/>
        <v>80.00049808341652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79.99565568923697</v>
      </c>
      <c r="E63" s="13">
        <f t="shared" si="7"/>
        <v>79.99565568923697</v>
      </c>
      <c r="F63" s="13">
        <f t="shared" si="7"/>
        <v>92.78347418799973</v>
      </c>
      <c r="G63" s="13">
        <f t="shared" si="7"/>
        <v>124.06326479421314</v>
      </c>
      <c r="H63" s="13">
        <f t="shared" si="7"/>
        <v>128.15980434511997</v>
      </c>
      <c r="I63" s="13">
        <f t="shared" si="7"/>
        <v>95.75326055514331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95.75326055514331</v>
      </c>
      <c r="W63" s="13">
        <f t="shared" si="7"/>
        <v>79.99324218325751</v>
      </c>
      <c r="X63" s="13">
        <f t="shared" si="7"/>
        <v>0</v>
      </c>
      <c r="Y63" s="13">
        <f t="shared" si="7"/>
        <v>0</v>
      </c>
      <c r="Z63" s="14">
        <f t="shared" si="7"/>
        <v>79.99565568923697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79.99449736905459</v>
      </c>
      <c r="E64" s="13">
        <f t="shared" si="7"/>
        <v>79.99449736905459</v>
      </c>
      <c r="F64" s="13">
        <f t="shared" si="7"/>
        <v>74.80507206426715</v>
      </c>
      <c r="G64" s="13">
        <f t="shared" si="7"/>
        <v>30.740066267630755</v>
      </c>
      <c r="H64" s="13">
        <f t="shared" si="7"/>
        <v>35.69221610505134</v>
      </c>
      <c r="I64" s="13">
        <f t="shared" si="7"/>
        <v>50.50728564126771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50.50728564126771</v>
      </c>
      <c r="W64" s="13">
        <f t="shared" si="7"/>
        <v>79.99312171131822</v>
      </c>
      <c r="X64" s="13">
        <f t="shared" si="7"/>
        <v>0</v>
      </c>
      <c r="Y64" s="13">
        <f t="shared" si="7"/>
        <v>0</v>
      </c>
      <c r="Z64" s="14">
        <f t="shared" si="7"/>
        <v>79.99449736905459</v>
      </c>
    </row>
    <row r="65" spans="1:26" ht="13.5">
      <c r="A65" s="38" t="s">
        <v>117</v>
      </c>
      <c r="B65" s="12">
        <f t="shared" si="7"/>
        <v>77.46891246029745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100.01789908172287</v>
      </c>
      <c r="E66" s="16">
        <f t="shared" si="7"/>
        <v>100.01789908172287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32.3584006248636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32.3584006248636</v>
      </c>
      <c r="W66" s="16">
        <f t="shared" si="7"/>
        <v>99.97439891694401</v>
      </c>
      <c r="X66" s="16">
        <f t="shared" si="7"/>
        <v>0</v>
      </c>
      <c r="Y66" s="16">
        <f t="shared" si="7"/>
        <v>0</v>
      </c>
      <c r="Z66" s="17">
        <f t="shared" si="7"/>
        <v>100.01789908172287</v>
      </c>
    </row>
    <row r="67" spans="1:26" ht="13.5" hidden="1">
      <c r="A67" s="40" t="s">
        <v>119</v>
      </c>
      <c r="B67" s="23">
        <v>57590967</v>
      </c>
      <c r="C67" s="23"/>
      <c r="D67" s="24">
        <v>70551370</v>
      </c>
      <c r="E67" s="25">
        <v>70551370</v>
      </c>
      <c r="F67" s="25">
        <v>19000211</v>
      </c>
      <c r="G67" s="25">
        <v>4988973</v>
      </c>
      <c r="H67" s="25">
        <v>4699849</v>
      </c>
      <c r="I67" s="25">
        <v>28689033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28689033</v>
      </c>
      <c r="W67" s="25">
        <v>17637843</v>
      </c>
      <c r="X67" s="25"/>
      <c r="Y67" s="24"/>
      <c r="Z67" s="26">
        <v>70551370</v>
      </c>
    </row>
    <row r="68" spans="1:26" ht="13.5" hidden="1">
      <c r="A68" s="36" t="s">
        <v>31</v>
      </c>
      <c r="B68" s="18">
        <v>8867886</v>
      </c>
      <c r="C68" s="18"/>
      <c r="D68" s="19">
        <v>12117720</v>
      </c>
      <c r="E68" s="20">
        <v>12117720</v>
      </c>
      <c r="F68" s="20">
        <v>11724051</v>
      </c>
      <c r="G68" s="20">
        <v>-31838</v>
      </c>
      <c r="H68" s="20">
        <v>-22032</v>
      </c>
      <c r="I68" s="20">
        <v>11670181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11670181</v>
      </c>
      <c r="W68" s="20">
        <v>3029430</v>
      </c>
      <c r="X68" s="20"/>
      <c r="Y68" s="19"/>
      <c r="Z68" s="22">
        <v>12117720</v>
      </c>
    </row>
    <row r="69" spans="1:26" ht="13.5" hidden="1">
      <c r="A69" s="37" t="s">
        <v>32</v>
      </c>
      <c r="B69" s="18">
        <v>47101508</v>
      </c>
      <c r="C69" s="18"/>
      <c r="D69" s="19">
        <v>56589980</v>
      </c>
      <c r="E69" s="20">
        <v>56589980</v>
      </c>
      <c r="F69" s="20">
        <v>6994451</v>
      </c>
      <c r="G69" s="20">
        <v>4733380</v>
      </c>
      <c r="H69" s="20">
        <v>4420431</v>
      </c>
      <c r="I69" s="20">
        <v>16148262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16148262</v>
      </c>
      <c r="W69" s="20">
        <v>14147495</v>
      </c>
      <c r="X69" s="20"/>
      <c r="Y69" s="19"/>
      <c r="Z69" s="22">
        <v>56589980</v>
      </c>
    </row>
    <row r="70" spans="1:26" ht="13.5" hidden="1">
      <c r="A70" s="38" t="s">
        <v>113</v>
      </c>
      <c r="B70" s="18"/>
      <c r="C70" s="18"/>
      <c r="D70" s="19">
        <v>34508280</v>
      </c>
      <c r="E70" s="20">
        <v>34508280</v>
      </c>
      <c r="F70" s="20">
        <v>2630071</v>
      </c>
      <c r="G70" s="20">
        <v>3310592</v>
      </c>
      <c r="H70" s="20">
        <v>2919702</v>
      </c>
      <c r="I70" s="20">
        <v>8860365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8860365</v>
      </c>
      <c r="W70" s="20">
        <v>8627070</v>
      </c>
      <c r="X70" s="20"/>
      <c r="Y70" s="19"/>
      <c r="Z70" s="22">
        <v>34508280</v>
      </c>
    </row>
    <row r="71" spans="1:26" ht="13.5" hidden="1">
      <c r="A71" s="38" t="s">
        <v>114</v>
      </c>
      <c r="B71" s="18"/>
      <c r="C71" s="18"/>
      <c r="D71" s="19">
        <v>9636940</v>
      </c>
      <c r="E71" s="20">
        <v>9636940</v>
      </c>
      <c r="F71" s="20">
        <v>871255</v>
      </c>
      <c r="G71" s="20">
        <v>846414</v>
      </c>
      <c r="H71" s="20">
        <v>957656</v>
      </c>
      <c r="I71" s="20">
        <v>2675325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2675325</v>
      </c>
      <c r="W71" s="20">
        <v>2409235</v>
      </c>
      <c r="X71" s="20"/>
      <c r="Y71" s="19"/>
      <c r="Z71" s="22">
        <v>9636940</v>
      </c>
    </row>
    <row r="72" spans="1:26" ht="13.5" hidden="1">
      <c r="A72" s="38" t="s">
        <v>115</v>
      </c>
      <c r="B72" s="18"/>
      <c r="C72" s="18"/>
      <c r="D72" s="19">
        <v>6629360</v>
      </c>
      <c r="E72" s="20">
        <v>6629360</v>
      </c>
      <c r="F72" s="20">
        <v>2896366</v>
      </c>
      <c r="G72" s="20">
        <v>147507</v>
      </c>
      <c r="H72" s="20">
        <v>136567</v>
      </c>
      <c r="I72" s="20">
        <v>3180440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3180440</v>
      </c>
      <c r="W72" s="20">
        <v>1657340</v>
      </c>
      <c r="X72" s="20"/>
      <c r="Y72" s="19"/>
      <c r="Z72" s="22">
        <v>6629360</v>
      </c>
    </row>
    <row r="73" spans="1:26" ht="13.5" hidden="1">
      <c r="A73" s="38" t="s">
        <v>116</v>
      </c>
      <c r="B73" s="18"/>
      <c r="C73" s="18"/>
      <c r="D73" s="19">
        <v>5815400</v>
      </c>
      <c r="E73" s="20">
        <v>5815400</v>
      </c>
      <c r="F73" s="20">
        <v>596759</v>
      </c>
      <c r="G73" s="20">
        <v>428867</v>
      </c>
      <c r="H73" s="20">
        <v>406506</v>
      </c>
      <c r="I73" s="20">
        <v>1432132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1432132</v>
      </c>
      <c r="W73" s="20">
        <v>1453850</v>
      </c>
      <c r="X73" s="20"/>
      <c r="Y73" s="19"/>
      <c r="Z73" s="22">
        <v>5815400</v>
      </c>
    </row>
    <row r="74" spans="1:26" ht="13.5" hidden="1">
      <c r="A74" s="38" t="s">
        <v>117</v>
      </c>
      <c r="B74" s="18">
        <v>47101508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1621573</v>
      </c>
      <c r="C75" s="27"/>
      <c r="D75" s="28">
        <v>1843670</v>
      </c>
      <c r="E75" s="29">
        <v>1843670</v>
      </c>
      <c r="F75" s="29">
        <v>281709</v>
      </c>
      <c r="G75" s="29">
        <v>287431</v>
      </c>
      <c r="H75" s="29">
        <v>301450</v>
      </c>
      <c r="I75" s="29">
        <v>870590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870590</v>
      </c>
      <c r="W75" s="29">
        <v>460918</v>
      </c>
      <c r="X75" s="29"/>
      <c r="Y75" s="28"/>
      <c r="Z75" s="30">
        <v>1843670</v>
      </c>
    </row>
    <row r="76" spans="1:26" ht="13.5" hidden="1">
      <c r="A76" s="41" t="s">
        <v>120</v>
      </c>
      <c r="B76" s="31">
        <v>40952565</v>
      </c>
      <c r="C76" s="31"/>
      <c r="D76" s="32">
        <v>53912950</v>
      </c>
      <c r="E76" s="33">
        <v>56809600</v>
      </c>
      <c r="F76" s="33">
        <v>19000212</v>
      </c>
      <c r="G76" s="33">
        <v>4403187</v>
      </c>
      <c r="H76" s="33">
        <v>4782592</v>
      </c>
      <c r="I76" s="33">
        <v>28185991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28185991</v>
      </c>
      <c r="W76" s="33">
        <v>15656180</v>
      </c>
      <c r="X76" s="33"/>
      <c r="Y76" s="32"/>
      <c r="Z76" s="34">
        <v>56809600</v>
      </c>
    </row>
    <row r="77" spans="1:26" ht="13.5" hidden="1">
      <c r="A77" s="36" t="s">
        <v>31</v>
      </c>
      <c r="B77" s="18">
        <v>4463539</v>
      </c>
      <c r="C77" s="18"/>
      <c r="D77" s="19">
        <v>8797750</v>
      </c>
      <c r="E77" s="20">
        <v>9694400</v>
      </c>
      <c r="F77" s="20">
        <v>12163792</v>
      </c>
      <c r="G77" s="20">
        <v>643841</v>
      </c>
      <c r="H77" s="20">
        <v>928711</v>
      </c>
      <c r="I77" s="20">
        <v>13736344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13736344</v>
      </c>
      <c r="W77" s="20">
        <v>3877640</v>
      </c>
      <c r="X77" s="20"/>
      <c r="Y77" s="19"/>
      <c r="Z77" s="22">
        <v>9694400</v>
      </c>
    </row>
    <row r="78" spans="1:26" ht="13.5" hidden="1">
      <c r="A78" s="37" t="s">
        <v>32</v>
      </c>
      <c r="B78" s="18">
        <v>36489026</v>
      </c>
      <c r="C78" s="18"/>
      <c r="D78" s="19">
        <v>43271200</v>
      </c>
      <c r="E78" s="20">
        <v>45271200</v>
      </c>
      <c r="F78" s="20">
        <v>6554711</v>
      </c>
      <c r="G78" s="20">
        <v>3759346</v>
      </c>
      <c r="H78" s="20">
        <v>3853881</v>
      </c>
      <c r="I78" s="20">
        <v>14167938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14167938</v>
      </c>
      <c r="W78" s="20">
        <v>11317740</v>
      </c>
      <c r="X78" s="20"/>
      <c r="Y78" s="19"/>
      <c r="Z78" s="22">
        <v>45271200</v>
      </c>
    </row>
    <row r="79" spans="1:26" ht="13.5" hidden="1">
      <c r="A79" s="38" t="s">
        <v>113</v>
      </c>
      <c r="B79" s="18"/>
      <c r="C79" s="18"/>
      <c r="D79" s="19">
        <v>25606400</v>
      </c>
      <c r="E79" s="20">
        <v>27606400</v>
      </c>
      <c r="F79" s="20">
        <v>2629068</v>
      </c>
      <c r="G79" s="20">
        <v>3029692</v>
      </c>
      <c r="H79" s="20">
        <v>3162993</v>
      </c>
      <c r="I79" s="20">
        <v>8821753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8821753</v>
      </c>
      <c r="W79" s="20">
        <v>6901500</v>
      </c>
      <c r="X79" s="20"/>
      <c r="Y79" s="19"/>
      <c r="Z79" s="22">
        <v>27606400</v>
      </c>
    </row>
    <row r="80" spans="1:26" ht="13.5" hidden="1">
      <c r="A80" s="38" t="s">
        <v>114</v>
      </c>
      <c r="B80" s="18"/>
      <c r="C80" s="18"/>
      <c r="D80" s="19">
        <v>7709600</v>
      </c>
      <c r="E80" s="20">
        <v>7709600</v>
      </c>
      <c r="F80" s="20">
        <v>791888</v>
      </c>
      <c r="G80" s="20">
        <v>416118</v>
      </c>
      <c r="H80" s="20">
        <v>371681</v>
      </c>
      <c r="I80" s="20">
        <v>1579687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1579687</v>
      </c>
      <c r="W80" s="20">
        <v>1927500</v>
      </c>
      <c r="X80" s="20"/>
      <c r="Y80" s="19"/>
      <c r="Z80" s="22">
        <v>7709600</v>
      </c>
    </row>
    <row r="81" spans="1:26" ht="13.5" hidden="1">
      <c r="A81" s="38" t="s">
        <v>115</v>
      </c>
      <c r="B81" s="18"/>
      <c r="C81" s="18"/>
      <c r="D81" s="19">
        <v>5303200</v>
      </c>
      <c r="E81" s="20">
        <v>5303200</v>
      </c>
      <c r="F81" s="20">
        <v>2687349</v>
      </c>
      <c r="G81" s="20">
        <v>183002</v>
      </c>
      <c r="H81" s="20">
        <v>175024</v>
      </c>
      <c r="I81" s="20">
        <v>3045375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3045375</v>
      </c>
      <c r="W81" s="20">
        <v>1325760</v>
      </c>
      <c r="X81" s="20"/>
      <c r="Y81" s="19"/>
      <c r="Z81" s="22">
        <v>5303200</v>
      </c>
    </row>
    <row r="82" spans="1:26" ht="13.5" hidden="1">
      <c r="A82" s="38" t="s">
        <v>116</v>
      </c>
      <c r="B82" s="18"/>
      <c r="C82" s="18"/>
      <c r="D82" s="19">
        <v>4652000</v>
      </c>
      <c r="E82" s="20">
        <v>4652000</v>
      </c>
      <c r="F82" s="20">
        <v>446406</v>
      </c>
      <c r="G82" s="20">
        <v>131834</v>
      </c>
      <c r="H82" s="20">
        <v>145091</v>
      </c>
      <c r="I82" s="20">
        <v>723331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723331</v>
      </c>
      <c r="W82" s="20">
        <v>1162980</v>
      </c>
      <c r="X82" s="20"/>
      <c r="Y82" s="19"/>
      <c r="Z82" s="22">
        <v>4652000</v>
      </c>
    </row>
    <row r="83" spans="1:26" ht="13.5" hidden="1">
      <c r="A83" s="38" t="s">
        <v>117</v>
      </c>
      <c r="B83" s="18">
        <v>36489026</v>
      </c>
      <c r="C83" s="18"/>
      <c r="D83" s="19"/>
      <c r="E83" s="20"/>
      <c r="F83" s="20"/>
      <c r="G83" s="20">
        <v>-1300</v>
      </c>
      <c r="H83" s="20">
        <v>-908</v>
      </c>
      <c r="I83" s="20">
        <v>-2208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-2208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1844000</v>
      </c>
      <c r="E84" s="29">
        <v>1844000</v>
      </c>
      <c r="F84" s="29">
        <v>281709</v>
      </c>
      <c r="G84" s="29"/>
      <c r="H84" s="29"/>
      <c r="I84" s="29">
        <v>281709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281709</v>
      </c>
      <c r="W84" s="29">
        <v>460800</v>
      </c>
      <c r="X84" s="29"/>
      <c r="Y84" s="28"/>
      <c r="Z84" s="30">
        <v>1844000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51271863</v>
      </c>
      <c r="C5" s="18">
        <v>0</v>
      </c>
      <c r="D5" s="58">
        <v>56189720</v>
      </c>
      <c r="E5" s="59">
        <v>56189720</v>
      </c>
      <c r="F5" s="59">
        <v>56114820</v>
      </c>
      <c r="G5" s="59">
        <v>3522</v>
      </c>
      <c r="H5" s="59">
        <v>-436397</v>
      </c>
      <c r="I5" s="59">
        <v>55681945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55681945</v>
      </c>
      <c r="W5" s="59">
        <v>14047430</v>
      </c>
      <c r="X5" s="59">
        <v>41634515</v>
      </c>
      <c r="Y5" s="60">
        <v>296.39</v>
      </c>
      <c r="Z5" s="61">
        <v>56189720</v>
      </c>
    </row>
    <row r="6" spans="1:26" ht="13.5">
      <c r="A6" s="57" t="s">
        <v>32</v>
      </c>
      <c r="B6" s="18">
        <v>152372016</v>
      </c>
      <c r="C6" s="18">
        <v>0</v>
      </c>
      <c r="D6" s="58">
        <v>161405087</v>
      </c>
      <c r="E6" s="59">
        <v>161405087</v>
      </c>
      <c r="F6" s="59">
        <v>22031309</v>
      </c>
      <c r="G6" s="59">
        <v>8906352</v>
      </c>
      <c r="H6" s="59">
        <v>12073372</v>
      </c>
      <c r="I6" s="59">
        <v>43011033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43011033</v>
      </c>
      <c r="W6" s="59">
        <v>40351272</v>
      </c>
      <c r="X6" s="59">
        <v>2659761</v>
      </c>
      <c r="Y6" s="60">
        <v>6.59</v>
      </c>
      <c r="Z6" s="61">
        <v>161405087</v>
      </c>
    </row>
    <row r="7" spans="1:26" ht="13.5">
      <c r="A7" s="57" t="s">
        <v>33</v>
      </c>
      <c r="B7" s="18">
        <v>2981375</v>
      </c>
      <c r="C7" s="18">
        <v>0</v>
      </c>
      <c r="D7" s="58">
        <v>2520000</v>
      </c>
      <c r="E7" s="59">
        <v>2520000</v>
      </c>
      <c r="F7" s="59">
        <v>0</v>
      </c>
      <c r="G7" s="59">
        <v>26922</v>
      </c>
      <c r="H7" s="59">
        <v>507368</v>
      </c>
      <c r="I7" s="59">
        <v>534290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534290</v>
      </c>
      <c r="W7" s="59">
        <v>630000</v>
      </c>
      <c r="X7" s="59">
        <v>-95710</v>
      </c>
      <c r="Y7" s="60">
        <v>-15.19</v>
      </c>
      <c r="Z7" s="61">
        <v>2520000</v>
      </c>
    </row>
    <row r="8" spans="1:26" ht="13.5">
      <c r="A8" s="57" t="s">
        <v>34</v>
      </c>
      <c r="B8" s="18">
        <v>54683327</v>
      </c>
      <c r="C8" s="18">
        <v>0</v>
      </c>
      <c r="D8" s="58">
        <v>37892400</v>
      </c>
      <c r="E8" s="59">
        <v>37892400</v>
      </c>
      <c r="F8" s="59">
        <v>12106108</v>
      </c>
      <c r="G8" s="59">
        <v>427950</v>
      </c>
      <c r="H8" s="59">
        <v>7128641</v>
      </c>
      <c r="I8" s="59">
        <v>19662699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19662699</v>
      </c>
      <c r="W8" s="59">
        <v>9473100</v>
      </c>
      <c r="X8" s="59">
        <v>10189599</v>
      </c>
      <c r="Y8" s="60">
        <v>107.56</v>
      </c>
      <c r="Z8" s="61">
        <v>37892400</v>
      </c>
    </row>
    <row r="9" spans="1:26" ht="13.5">
      <c r="A9" s="57" t="s">
        <v>35</v>
      </c>
      <c r="B9" s="18">
        <v>12030260</v>
      </c>
      <c r="C9" s="18">
        <v>0</v>
      </c>
      <c r="D9" s="58">
        <v>15001421</v>
      </c>
      <c r="E9" s="59">
        <v>15001421</v>
      </c>
      <c r="F9" s="59">
        <v>876859</v>
      </c>
      <c r="G9" s="59">
        <v>1042832</v>
      </c>
      <c r="H9" s="59">
        <v>1379708</v>
      </c>
      <c r="I9" s="59">
        <v>3299399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3299399</v>
      </c>
      <c r="W9" s="59">
        <v>3750355</v>
      </c>
      <c r="X9" s="59">
        <v>-450956</v>
      </c>
      <c r="Y9" s="60">
        <v>-12.02</v>
      </c>
      <c r="Z9" s="61">
        <v>15001421</v>
      </c>
    </row>
    <row r="10" spans="1:26" ht="25.5">
      <c r="A10" s="62" t="s">
        <v>105</v>
      </c>
      <c r="B10" s="63">
        <f>SUM(B5:B9)</f>
        <v>273338841</v>
      </c>
      <c r="C10" s="63">
        <f>SUM(C5:C9)</f>
        <v>0</v>
      </c>
      <c r="D10" s="64">
        <f aca="true" t="shared" si="0" ref="D10:Z10">SUM(D5:D9)</f>
        <v>273008628</v>
      </c>
      <c r="E10" s="65">
        <f t="shared" si="0"/>
        <v>273008628</v>
      </c>
      <c r="F10" s="65">
        <f t="shared" si="0"/>
        <v>91129096</v>
      </c>
      <c r="G10" s="65">
        <f t="shared" si="0"/>
        <v>10407578</v>
      </c>
      <c r="H10" s="65">
        <f t="shared" si="0"/>
        <v>20652692</v>
      </c>
      <c r="I10" s="65">
        <f t="shared" si="0"/>
        <v>122189366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122189366</v>
      </c>
      <c r="W10" s="65">
        <f t="shared" si="0"/>
        <v>68252157</v>
      </c>
      <c r="X10" s="65">
        <f t="shared" si="0"/>
        <v>53937209</v>
      </c>
      <c r="Y10" s="66">
        <f>+IF(W10&lt;&gt;0,(X10/W10)*100,0)</f>
        <v>79.0263800746986</v>
      </c>
      <c r="Z10" s="67">
        <f t="shared" si="0"/>
        <v>273008628</v>
      </c>
    </row>
    <row r="11" spans="1:26" ht="13.5">
      <c r="A11" s="57" t="s">
        <v>36</v>
      </c>
      <c r="B11" s="18">
        <v>94904680</v>
      </c>
      <c r="C11" s="18">
        <v>0</v>
      </c>
      <c r="D11" s="58">
        <v>101088550</v>
      </c>
      <c r="E11" s="59">
        <v>101088550</v>
      </c>
      <c r="F11" s="59">
        <v>7595316</v>
      </c>
      <c r="G11" s="59">
        <v>7282509</v>
      </c>
      <c r="H11" s="59">
        <v>7519414</v>
      </c>
      <c r="I11" s="59">
        <v>22397239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22397239</v>
      </c>
      <c r="W11" s="59">
        <v>25272138</v>
      </c>
      <c r="X11" s="59">
        <v>-2874899</v>
      </c>
      <c r="Y11" s="60">
        <v>-11.38</v>
      </c>
      <c r="Z11" s="61">
        <v>101088550</v>
      </c>
    </row>
    <row r="12" spans="1:26" ht="13.5">
      <c r="A12" s="57" t="s">
        <v>37</v>
      </c>
      <c r="B12" s="18">
        <v>4636423</v>
      </c>
      <c r="C12" s="18">
        <v>0</v>
      </c>
      <c r="D12" s="58">
        <v>5149200</v>
      </c>
      <c r="E12" s="59">
        <v>5149200</v>
      </c>
      <c r="F12" s="59">
        <v>419121</v>
      </c>
      <c r="G12" s="59">
        <v>418550</v>
      </c>
      <c r="H12" s="59">
        <v>405603</v>
      </c>
      <c r="I12" s="59">
        <v>1243274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1243274</v>
      </c>
      <c r="W12" s="59">
        <v>1287300</v>
      </c>
      <c r="X12" s="59">
        <v>-44026</v>
      </c>
      <c r="Y12" s="60">
        <v>-3.42</v>
      </c>
      <c r="Z12" s="61">
        <v>5149200</v>
      </c>
    </row>
    <row r="13" spans="1:26" ht="13.5">
      <c r="A13" s="57" t="s">
        <v>106</v>
      </c>
      <c r="B13" s="18">
        <v>20232005</v>
      </c>
      <c r="C13" s="18">
        <v>0</v>
      </c>
      <c r="D13" s="58">
        <v>19510871</v>
      </c>
      <c r="E13" s="59">
        <v>19510871</v>
      </c>
      <c r="F13" s="59">
        <v>0</v>
      </c>
      <c r="G13" s="59">
        <v>0</v>
      </c>
      <c r="H13" s="59">
        <v>7484497</v>
      </c>
      <c r="I13" s="59">
        <v>7484497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7484497</v>
      </c>
      <c r="W13" s="59">
        <v>4877718</v>
      </c>
      <c r="X13" s="59">
        <v>2606779</v>
      </c>
      <c r="Y13" s="60">
        <v>53.44</v>
      </c>
      <c r="Z13" s="61">
        <v>19510871</v>
      </c>
    </row>
    <row r="14" spans="1:26" ht="13.5">
      <c r="A14" s="57" t="s">
        <v>38</v>
      </c>
      <c r="B14" s="18">
        <v>9359356</v>
      </c>
      <c r="C14" s="18">
        <v>0</v>
      </c>
      <c r="D14" s="58">
        <v>8335960</v>
      </c>
      <c r="E14" s="59">
        <v>8335960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2083990</v>
      </c>
      <c r="X14" s="59">
        <v>-2083990</v>
      </c>
      <c r="Y14" s="60">
        <v>-100</v>
      </c>
      <c r="Z14" s="61">
        <v>8335960</v>
      </c>
    </row>
    <row r="15" spans="1:26" ht="13.5">
      <c r="A15" s="57" t="s">
        <v>39</v>
      </c>
      <c r="B15" s="18">
        <v>62822646</v>
      </c>
      <c r="C15" s="18">
        <v>0</v>
      </c>
      <c r="D15" s="58">
        <v>68996150</v>
      </c>
      <c r="E15" s="59">
        <v>68996150</v>
      </c>
      <c r="F15" s="59">
        <v>4706529</v>
      </c>
      <c r="G15" s="59">
        <v>7123101</v>
      </c>
      <c r="H15" s="59">
        <v>6877766</v>
      </c>
      <c r="I15" s="59">
        <v>18707396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18707396</v>
      </c>
      <c r="W15" s="59">
        <v>17249038</v>
      </c>
      <c r="X15" s="59">
        <v>1458358</v>
      </c>
      <c r="Y15" s="60">
        <v>8.45</v>
      </c>
      <c r="Z15" s="61">
        <v>68996150</v>
      </c>
    </row>
    <row r="16" spans="1:26" ht="13.5">
      <c r="A16" s="68" t="s">
        <v>40</v>
      </c>
      <c r="B16" s="18">
        <v>37396746</v>
      </c>
      <c r="C16" s="18">
        <v>0</v>
      </c>
      <c r="D16" s="58">
        <v>17589094</v>
      </c>
      <c r="E16" s="59">
        <v>17589094</v>
      </c>
      <c r="F16" s="59">
        <v>1249450</v>
      </c>
      <c r="G16" s="59">
        <v>1271315</v>
      </c>
      <c r="H16" s="59">
        <v>7988243</v>
      </c>
      <c r="I16" s="59">
        <v>10509008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10509008</v>
      </c>
      <c r="W16" s="59">
        <v>4397274</v>
      </c>
      <c r="X16" s="59">
        <v>6111734</v>
      </c>
      <c r="Y16" s="60">
        <v>138.99</v>
      </c>
      <c r="Z16" s="61">
        <v>17589094</v>
      </c>
    </row>
    <row r="17" spans="1:26" ht="13.5">
      <c r="A17" s="57" t="s">
        <v>41</v>
      </c>
      <c r="B17" s="18">
        <v>48643445</v>
      </c>
      <c r="C17" s="18">
        <v>0</v>
      </c>
      <c r="D17" s="58">
        <v>60933165</v>
      </c>
      <c r="E17" s="59">
        <v>60933165</v>
      </c>
      <c r="F17" s="59">
        <v>2825803</v>
      </c>
      <c r="G17" s="59">
        <v>3470316</v>
      </c>
      <c r="H17" s="59">
        <v>2901969</v>
      </c>
      <c r="I17" s="59">
        <v>9198088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9198088</v>
      </c>
      <c r="W17" s="59">
        <v>15233291</v>
      </c>
      <c r="X17" s="59">
        <v>-6035203</v>
      </c>
      <c r="Y17" s="60">
        <v>-39.62</v>
      </c>
      <c r="Z17" s="61">
        <v>60933165</v>
      </c>
    </row>
    <row r="18" spans="1:26" ht="13.5">
      <c r="A18" s="69" t="s">
        <v>42</v>
      </c>
      <c r="B18" s="70">
        <f>SUM(B11:B17)</f>
        <v>277995301</v>
      </c>
      <c r="C18" s="70">
        <f>SUM(C11:C17)</f>
        <v>0</v>
      </c>
      <c r="D18" s="71">
        <f aca="true" t="shared" si="1" ref="D18:Z18">SUM(D11:D17)</f>
        <v>281602990</v>
      </c>
      <c r="E18" s="72">
        <f t="shared" si="1"/>
        <v>281602990</v>
      </c>
      <c r="F18" s="72">
        <f t="shared" si="1"/>
        <v>16796219</v>
      </c>
      <c r="G18" s="72">
        <f t="shared" si="1"/>
        <v>19565791</v>
      </c>
      <c r="H18" s="72">
        <f t="shared" si="1"/>
        <v>33177492</v>
      </c>
      <c r="I18" s="72">
        <f t="shared" si="1"/>
        <v>69539502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69539502</v>
      </c>
      <c r="W18" s="72">
        <f t="shared" si="1"/>
        <v>70400749</v>
      </c>
      <c r="X18" s="72">
        <f t="shared" si="1"/>
        <v>-861247</v>
      </c>
      <c r="Y18" s="66">
        <f>+IF(W18&lt;&gt;0,(X18/W18)*100,0)</f>
        <v>-1.2233492004467168</v>
      </c>
      <c r="Z18" s="73">
        <f t="shared" si="1"/>
        <v>281602990</v>
      </c>
    </row>
    <row r="19" spans="1:26" ht="13.5">
      <c r="A19" s="69" t="s">
        <v>43</v>
      </c>
      <c r="B19" s="74">
        <f>+B10-B18</f>
        <v>-4656460</v>
      </c>
      <c r="C19" s="74">
        <f>+C10-C18</f>
        <v>0</v>
      </c>
      <c r="D19" s="75">
        <f aca="true" t="shared" si="2" ref="D19:Z19">+D10-D18</f>
        <v>-8594362</v>
      </c>
      <c r="E19" s="76">
        <f t="shared" si="2"/>
        <v>-8594362</v>
      </c>
      <c r="F19" s="76">
        <f t="shared" si="2"/>
        <v>74332877</v>
      </c>
      <c r="G19" s="76">
        <f t="shared" si="2"/>
        <v>-9158213</v>
      </c>
      <c r="H19" s="76">
        <f t="shared" si="2"/>
        <v>-12524800</v>
      </c>
      <c r="I19" s="76">
        <f t="shared" si="2"/>
        <v>52649864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52649864</v>
      </c>
      <c r="W19" s="76">
        <f>IF(E10=E18,0,W10-W18)</f>
        <v>-2148592</v>
      </c>
      <c r="X19" s="76">
        <f t="shared" si="2"/>
        <v>54798456</v>
      </c>
      <c r="Y19" s="77">
        <f>+IF(W19&lt;&gt;0,(X19/W19)*100,0)</f>
        <v>-2550.435634126907</v>
      </c>
      <c r="Z19" s="78">
        <f t="shared" si="2"/>
        <v>-8594362</v>
      </c>
    </row>
    <row r="20" spans="1:26" ht="13.5">
      <c r="A20" s="57" t="s">
        <v>44</v>
      </c>
      <c r="B20" s="18">
        <v>14121240</v>
      </c>
      <c r="C20" s="18">
        <v>0</v>
      </c>
      <c r="D20" s="58">
        <v>17803992</v>
      </c>
      <c r="E20" s="59">
        <v>17803992</v>
      </c>
      <c r="F20" s="59">
        <v>0</v>
      </c>
      <c r="G20" s="59">
        <v>189087</v>
      </c>
      <c r="H20" s="59">
        <v>947251</v>
      </c>
      <c r="I20" s="59">
        <v>1136338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1136338</v>
      </c>
      <c r="W20" s="59">
        <v>4450998</v>
      </c>
      <c r="X20" s="59">
        <v>-3314660</v>
      </c>
      <c r="Y20" s="60">
        <v>-74.47</v>
      </c>
      <c r="Z20" s="61">
        <v>17803992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9464780</v>
      </c>
      <c r="C22" s="85">
        <f>SUM(C19:C21)</f>
        <v>0</v>
      </c>
      <c r="D22" s="86">
        <f aca="true" t="shared" si="3" ref="D22:Z22">SUM(D19:D21)</f>
        <v>9209630</v>
      </c>
      <c r="E22" s="87">
        <f t="shared" si="3"/>
        <v>9209630</v>
      </c>
      <c r="F22" s="87">
        <f t="shared" si="3"/>
        <v>74332877</v>
      </c>
      <c r="G22" s="87">
        <f t="shared" si="3"/>
        <v>-8969126</v>
      </c>
      <c r="H22" s="87">
        <f t="shared" si="3"/>
        <v>-11577549</v>
      </c>
      <c r="I22" s="87">
        <f t="shared" si="3"/>
        <v>53786202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53786202</v>
      </c>
      <c r="W22" s="87">
        <f t="shared" si="3"/>
        <v>2302406</v>
      </c>
      <c r="X22" s="87">
        <f t="shared" si="3"/>
        <v>51483796</v>
      </c>
      <c r="Y22" s="88">
        <f>+IF(W22&lt;&gt;0,(X22/W22)*100,0)</f>
        <v>2236.0867718378076</v>
      </c>
      <c r="Z22" s="89">
        <f t="shared" si="3"/>
        <v>9209630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9464780</v>
      </c>
      <c r="C24" s="74">
        <f>SUM(C22:C23)</f>
        <v>0</v>
      </c>
      <c r="D24" s="75">
        <f aca="true" t="shared" si="4" ref="D24:Z24">SUM(D22:D23)</f>
        <v>9209630</v>
      </c>
      <c r="E24" s="76">
        <f t="shared" si="4"/>
        <v>9209630</v>
      </c>
      <c r="F24" s="76">
        <f t="shared" si="4"/>
        <v>74332877</v>
      </c>
      <c r="G24" s="76">
        <f t="shared" si="4"/>
        <v>-8969126</v>
      </c>
      <c r="H24" s="76">
        <f t="shared" si="4"/>
        <v>-11577549</v>
      </c>
      <c r="I24" s="76">
        <f t="shared" si="4"/>
        <v>53786202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53786202</v>
      </c>
      <c r="W24" s="76">
        <f t="shared" si="4"/>
        <v>2302406</v>
      </c>
      <c r="X24" s="76">
        <f t="shared" si="4"/>
        <v>51483796</v>
      </c>
      <c r="Y24" s="77">
        <f>+IF(W24&lt;&gt;0,(X24/W24)*100,0)</f>
        <v>2236.0867718378076</v>
      </c>
      <c r="Z24" s="78">
        <f t="shared" si="4"/>
        <v>9209630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40017372</v>
      </c>
      <c r="C27" s="21">
        <v>0</v>
      </c>
      <c r="D27" s="98">
        <v>49005000</v>
      </c>
      <c r="E27" s="99">
        <v>49005000</v>
      </c>
      <c r="F27" s="99">
        <v>189087</v>
      </c>
      <c r="G27" s="99">
        <v>1033536</v>
      </c>
      <c r="H27" s="99">
        <v>152205</v>
      </c>
      <c r="I27" s="99">
        <v>1374828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1374828</v>
      </c>
      <c r="W27" s="99">
        <v>12251250</v>
      </c>
      <c r="X27" s="99">
        <v>-10876422</v>
      </c>
      <c r="Y27" s="100">
        <v>-88.78</v>
      </c>
      <c r="Z27" s="101">
        <v>49005000</v>
      </c>
    </row>
    <row r="28" spans="1:26" ht="13.5">
      <c r="A28" s="102" t="s">
        <v>44</v>
      </c>
      <c r="B28" s="18">
        <v>13431396</v>
      </c>
      <c r="C28" s="18">
        <v>0</v>
      </c>
      <c r="D28" s="58">
        <v>20013400</v>
      </c>
      <c r="E28" s="59">
        <v>20013400</v>
      </c>
      <c r="F28" s="59">
        <v>189087</v>
      </c>
      <c r="G28" s="59">
        <v>947251</v>
      </c>
      <c r="H28" s="59">
        <v>0</v>
      </c>
      <c r="I28" s="59">
        <v>1136338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1136338</v>
      </c>
      <c r="W28" s="59">
        <v>5003350</v>
      </c>
      <c r="X28" s="59">
        <v>-3867012</v>
      </c>
      <c r="Y28" s="60">
        <v>-77.29</v>
      </c>
      <c r="Z28" s="61">
        <v>20013400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16248650</v>
      </c>
      <c r="C30" s="18">
        <v>0</v>
      </c>
      <c r="D30" s="58">
        <v>24781200</v>
      </c>
      <c r="E30" s="59">
        <v>24781200</v>
      </c>
      <c r="F30" s="59">
        <v>0</v>
      </c>
      <c r="G30" s="59">
        <v>0</v>
      </c>
      <c r="H30" s="59">
        <v>3892</v>
      </c>
      <c r="I30" s="59">
        <v>3892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3892</v>
      </c>
      <c r="W30" s="59">
        <v>6195300</v>
      </c>
      <c r="X30" s="59">
        <v>-6191408</v>
      </c>
      <c r="Y30" s="60">
        <v>-99.94</v>
      </c>
      <c r="Z30" s="61">
        <v>24781200</v>
      </c>
    </row>
    <row r="31" spans="1:26" ht="13.5">
      <c r="A31" s="57" t="s">
        <v>49</v>
      </c>
      <c r="B31" s="18">
        <v>10337326</v>
      </c>
      <c r="C31" s="18">
        <v>0</v>
      </c>
      <c r="D31" s="58">
        <v>4210400</v>
      </c>
      <c r="E31" s="59">
        <v>4210400</v>
      </c>
      <c r="F31" s="59">
        <v>0</v>
      </c>
      <c r="G31" s="59">
        <v>86285</v>
      </c>
      <c r="H31" s="59">
        <v>148313</v>
      </c>
      <c r="I31" s="59">
        <v>234598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234598</v>
      </c>
      <c r="W31" s="59">
        <v>1052600</v>
      </c>
      <c r="X31" s="59">
        <v>-818002</v>
      </c>
      <c r="Y31" s="60">
        <v>-77.71</v>
      </c>
      <c r="Z31" s="61">
        <v>4210400</v>
      </c>
    </row>
    <row r="32" spans="1:26" ht="13.5">
      <c r="A32" s="69" t="s">
        <v>50</v>
      </c>
      <c r="B32" s="21">
        <f>SUM(B28:B31)</f>
        <v>40017372</v>
      </c>
      <c r="C32" s="21">
        <f>SUM(C28:C31)</f>
        <v>0</v>
      </c>
      <c r="D32" s="98">
        <f aca="true" t="shared" si="5" ref="D32:Z32">SUM(D28:D31)</f>
        <v>49005000</v>
      </c>
      <c r="E32" s="99">
        <f t="shared" si="5"/>
        <v>49005000</v>
      </c>
      <c r="F32" s="99">
        <f t="shared" si="5"/>
        <v>189087</v>
      </c>
      <c r="G32" s="99">
        <f t="shared" si="5"/>
        <v>1033536</v>
      </c>
      <c r="H32" s="99">
        <f t="shared" si="5"/>
        <v>152205</v>
      </c>
      <c r="I32" s="99">
        <f t="shared" si="5"/>
        <v>1374828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1374828</v>
      </c>
      <c r="W32" s="99">
        <f t="shared" si="5"/>
        <v>12251250</v>
      </c>
      <c r="X32" s="99">
        <f t="shared" si="5"/>
        <v>-10876422</v>
      </c>
      <c r="Y32" s="100">
        <f>+IF(W32&lt;&gt;0,(X32/W32)*100,0)</f>
        <v>-88.77805938169575</v>
      </c>
      <c r="Z32" s="101">
        <f t="shared" si="5"/>
        <v>49005000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72281625</v>
      </c>
      <c r="C35" s="18">
        <v>0</v>
      </c>
      <c r="D35" s="58">
        <v>44413318</v>
      </c>
      <c r="E35" s="59">
        <v>44413318</v>
      </c>
      <c r="F35" s="59">
        <v>145205147</v>
      </c>
      <c r="G35" s="59">
        <v>132984807</v>
      </c>
      <c r="H35" s="59">
        <v>125271646</v>
      </c>
      <c r="I35" s="59">
        <v>125271646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125271646</v>
      </c>
      <c r="W35" s="59">
        <v>11103330</v>
      </c>
      <c r="X35" s="59">
        <v>114168316</v>
      </c>
      <c r="Y35" s="60">
        <v>1028.23</v>
      </c>
      <c r="Z35" s="61">
        <v>44413318</v>
      </c>
    </row>
    <row r="36" spans="1:26" ht="13.5">
      <c r="A36" s="57" t="s">
        <v>53</v>
      </c>
      <c r="B36" s="18">
        <v>619787612</v>
      </c>
      <c r="C36" s="18">
        <v>0</v>
      </c>
      <c r="D36" s="58">
        <v>660818041</v>
      </c>
      <c r="E36" s="59">
        <v>660818041</v>
      </c>
      <c r="F36" s="59">
        <v>619978286</v>
      </c>
      <c r="G36" s="59">
        <v>621011631</v>
      </c>
      <c r="H36" s="59">
        <v>613679147</v>
      </c>
      <c r="I36" s="59">
        <v>613679147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613679147</v>
      </c>
      <c r="W36" s="59">
        <v>165204510</v>
      </c>
      <c r="X36" s="59">
        <v>448474637</v>
      </c>
      <c r="Y36" s="60">
        <v>271.47</v>
      </c>
      <c r="Z36" s="61">
        <v>660818041</v>
      </c>
    </row>
    <row r="37" spans="1:26" ht="13.5">
      <c r="A37" s="57" t="s">
        <v>54</v>
      </c>
      <c r="B37" s="18">
        <v>49116742</v>
      </c>
      <c r="C37" s="18">
        <v>0</v>
      </c>
      <c r="D37" s="58">
        <v>54311729</v>
      </c>
      <c r="E37" s="59">
        <v>54311729</v>
      </c>
      <c r="F37" s="59">
        <v>36906827</v>
      </c>
      <c r="G37" s="59">
        <v>34697302</v>
      </c>
      <c r="H37" s="59">
        <v>31229502</v>
      </c>
      <c r="I37" s="59">
        <v>31229502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31229502</v>
      </c>
      <c r="W37" s="59">
        <v>13577932</v>
      </c>
      <c r="X37" s="59">
        <v>17651570</v>
      </c>
      <c r="Y37" s="60">
        <v>130</v>
      </c>
      <c r="Z37" s="61">
        <v>54311729</v>
      </c>
    </row>
    <row r="38" spans="1:26" ht="13.5">
      <c r="A38" s="57" t="s">
        <v>55</v>
      </c>
      <c r="B38" s="18">
        <v>130690764</v>
      </c>
      <c r="C38" s="18">
        <v>0</v>
      </c>
      <c r="D38" s="58">
        <v>133532000</v>
      </c>
      <c r="E38" s="59">
        <v>133532000</v>
      </c>
      <c r="F38" s="59">
        <v>141669339</v>
      </c>
      <c r="G38" s="59">
        <v>141669339</v>
      </c>
      <c r="H38" s="59">
        <v>141669339</v>
      </c>
      <c r="I38" s="59">
        <v>141669339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141669339</v>
      </c>
      <c r="W38" s="59">
        <v>33383000</v>
      </c>
      <c r="X38" s="59">
        <v>108286339</v>
      </c>
      <c r="Y38" s="60">
        <v>324.38</v>
      </c>
      <c r="Z38" s="61">
        <v>133532000</v>
      </c>
    </row>
    <row r="39" spans="1:26" ht="13.5">
      <c r="A39" s="57" t="s">
        <v>56</v>
      </c>
      <c r="B39" s="18">
        <v>512261731</v>
      </c>
      <c r="C39" s="18">
        <v>0</v>
      </c>
      <c r="D39" s="58">
        <v>517387630</v>
      </c>
      <c r="E39" s="59">
        <v>517387630</v>
      </c>
      <c r="F39" s="59">
        <v>586607267</v>
      </c>
      <c r="G39" s="59">
        <v>577629797</v>
      </c>
      <c r="H39" s="59">
        <v>566051952</v>
      </c>
      <c r="I39" s="59">
        <v>566051952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566051952</v>
      </c>
      <c r="W39" s="59">
        <v>129346908</v>
      </c>
      <c r="X39" s="59">
        <v>436705044</v>
      </c>
      <c r="Y39" s="60">
        <v>337.62</v>
      </c>
      <c r="Z39" s="61">
        <v>517387630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12159345</v>
      </c>
      <c r="C42" s="18">
        <v>0</v>
      </c>
      <c r="D42" s="58">
        <v>35882530</v>
      </c>
      <c r="E42" s="59">
        <v>35882530</v>
      </c>
      <c r="F42" s="59">
        <v>11542184</v>
      </c>
      <c r="G42" s="59">
        <v>855072</v>
      </c>
      <c r="H42" s="59">
        <v>2850363</v>
      </c>
      <c r="I42" s="59">
        <v>15247619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15247619</v>
      </c>
      <c r="W42" s="59">
        <v>4341921</v>
      </c>
      <c r="X42" s="59">
        <v>10905698</v>
      </c>
      <c r="Y42" s="60">
        <v>251.17</v>
      </c>
      <c r="Z42" s="61">
        <v>35882530</v>
      </c>
    </row>
    <row r="43" spans="1:26" ht="13.5">
      <c r="A43" s="57" t="s">
        <v>59</v>
      </c>
      <c r="B43" s="18">
        <v>-41166107</v>
      </c>
      <c r="C43" s="18">
        <v>0</v>
      </c>
      <c r="D43" s="58">
        <v>-48003357</v>
      </c>
      <c r="E43" s="59">
        <v>-48003357</v>
      </c>
      <c r="F43" s="59">
        <v>-188209</v>
      </c>
      <c r="G43" s="59">
        <v>-960375</v>
      </c>
      <c r="H43" s="59">
        <v>-147629</v>
      </c>
      <c r="I43" s="59">
        <v>-1296213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-1296213</v>
      </c>
      <c r="W43" s="59">
        <v>-2919695</v>
      </c>
      <c r="X43" s="59">
        <v>1623482</v>
      </c>
      <c r="Y43" s="60">
        <v>-55.6</v>
      </c>
      <c r="Z43" s="61">
        <v>-48003357</v>
      </c>
    </row>
    <row r="44" spans="1:26" ht="13.5">
      <c r="A44" s="57" t="s">
        <v>60</v>
      </c>
      <c r="B44" s="18">
        <v>34190535</v>
      </c>
      <c r="C44" s="18">
        <v>0</v>
      </c>
      <c r="D44" s="58">
        <v>14062322</v>
      </c>
      <c r="E44" s="59">
        <v>14062322</v>
      </c>
      <c r="F44" s="59">
        <v>13932</v>
      </c>
      <c r="G44" s="59">
        <v>6805</v>
      </c>
      <c r="H44" s="59">
        <v>17481</v>
      </c>
      <c r="I44" s="59">
        <v>38218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38218</v>
      </c>
      <c r="W44" s="59">
        <v>13596</v>
      </c>
      <c r="X44" s="59">
        <v>24622</v>
      </c>
      <c r="Y44" s="60">
        <v>181.1</v>
      </c>
      <c r="Z44" s="61">
        <v>14062322</v>
      </c>
    </row>
    <row r="45" spans="1:26" ht="13.5">
      <c r="A45" s="69" t="s">
        <v>61</v>
      </c>
      <c r="B45" s="21">
        <v>43245715</v>
      </c>
      <c r="C45" s="21">
        <v>0</v>
      </c>
      <c r="D45" s="98">
        <v>18494495</v>
      </c>
      <c r="E45" s="99">
        <v>18494495</v>
      </c>
      <c r="F45" s="99">
        <v>54613622</v>
      </c>
      <c r="G45" s="99">
        <v>54515124</v>
      </c>
      <c r="H45" s="99">
        <v>57235339</v>
      </c>
      <c r="I45" s="99">
        <v>57235339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57235339</v>
      </c>
      <c r="W45" s="99">
        <v>17988822</v>
      </c>
      <c r="X45" s="99">
        <v>39246517</v>
      </c>
      <c r="Y45" s="100">
        <v>218.17</v>
      </c>
      <c r="Z45" s="101">
        <v>18494495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22535595</v>
      </c>
      <c r="C49" s="51">
        <v>0</v>
      </c>
      <c r="D49" s="128">
        <v>974066</v>
      </c>
      <c r="E49" s="53">
        <v>633040</v>
      </c>
      <c r="F49" s="53">
        <v>0</v>
      </c>
      <c r="G49" s="53">
        <v>0</v>
      </c>
      <c r="H49" s="53">
        <v>0</v>
      </c>
      <c r="I49" s="53">
        <v>620308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479725</v>
      </c>
      <c r="W49" s="53">
        <v>448467</v>
      </c>
      <c r="X49" s="53">
        <v>1963102</v>
      </c>
      <c r="Y49" s="53">
        <v>12487762</v>
      </c>
      <c r="Z49" s="129">
        <v>40142065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3260689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3260689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93.84659170390353</v>
      </c>
      <c r="C58" s="5">
        <f>IF(C67=0,0,+(C76/C67)*100)</f>
        <v>0</v>
      </c>
      <c r="D58" s="6">
        <f aca="true" t="shared" si="6" ref="D58:Z58">IF(D67=0,0,+(D76/D67)*100)</f>
        <v>97.99885820782725</v>
      </c>
      <c r="E58" s="7">
        <f t="shared" si="6"/>
        <v>97.99885820782725</v>
      </c>
      <c r="F58" s="7">
        <f t="shared" si="6"/>
        <v>19.20639648797789</v>
      </c>
      <c r="G58" s="7">
        <f t="shared" si="6"/>
        <v>194.75791165004273</v>
      </c>
      <c r="H58" s="7">
        <f t="shared" si="6"/>
        <v>162.0485205649194</v>
      </c>
      <c r="I58" s="7">
        <f t="shared" si="6"/>
        <v>51.94839232398767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51.94839232398767</v>
      </c>
      <c r="W58" s="7">
        <f t="shared" si="6"/>
        <v>108.83887972609261</v>
      </c>
      <c r="X58" s="7">
        <f t="shared" si="6"/>
        <v>0</v>
      </c>
      <c r="Y58" s="7">
        <f t="shared" si="6"/>
        <v>0</v>
      </c>
      <c r="Z58" s="8">
        <f t="shared" si="6"/>
        <v>97.99885820782725</v>
      </c>
    </row>
    <row r="59" spans="1:26" ht="13.5">
      <c r="A59" s="36" t="s">
        <v>31</v>
      </c>
      <c r="B59" s="9">
        <f aca="true" t="shared" si="7" ref="B59:Z66">IF(B68=0,0,+(B77/B68)*100)</f>
        <v>100.9857228536882</v>
      </c>
      <c r="C59" s="9">
        <f t="shared" si="7"/>
        <v>0</v>
      </c>
      <c r="D59" s="2">
        <f t="shared" si="7"/>
        <v>97.99999920822763</v>
      </c>
      <c r="E59" s="10">
        <f t="shared" si="7"/>
        <v>97.99999920822763</v>
      </c>
      <c r="F59" s="10">
        <f t="shared" si="7"/>
        <v>7.691013440380513</v>
      </c>
      <c r="G59" s="10">
        <f t="shared" si="7"/>
        <v>-56971.74644727</v>
      </c>
      <c r="H59" s="10">
        <f t="shared" si="7"/>
        <v>-1563.1552025844662</v>
      </c>
      <c r="I59" s="10">
        <f t="shared" si="7"/>
        <v>31.227215407203335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31.227215407203335</v>
      </c>
      <c r="W59" s="10">
        <f t="shared" si="7"/>
        <v>140.5180005127806</v>
      </c>
      <c r="X59" s="10">
        <f t="shared" si="7"/>
        <v>0</v>
      </c>
      <c r="Y59" s="10">
        <f t="shared" si="7"/>
        <v>0</v>
      </c>
      <c r="Z59" s="11">
        <f t="shared" si="7"/>
        <v>97.99999920822763</v>
      </c>
    </row>
    <row r="60" spans="1:26" ht="13.5">
      <c r="A60" s="37" t="s">
        <v>32</v>
      </c>
      <c r="B60" s="12">
        <f t="shared" si="7"/>
        <v>91.43196280870892</v>
      </c>
      <c r="C60" s="12">
        <f t="shared" si="7"/>
        <v>0</v>
      </c>
      <c r="D60" s="3">
        <f t="shared" si="7"/>
        <v>97.99815045482426</v>
      </c>
      <c r="E60" s="13">
        <f t="shared" si="7"/>
        <v>97.99815045482426</v>
      </c>
      <c r="F60" s="13">
        <f t="shared" si="7"/>
        <v>48.478921520278256</v>
      </c>
      <c r="G60" s="13">
        <f t="shared" si="7"/>
        <v>126.49081239995903</v>
      </c>
      <c r="H60" s="13">
        <f t="shared" si="7"/>
        <v>98.73244193916993</v>
      </c>
      <c r="I60" s="13">
        <f t="shared" si="7"/>
        <v>78.73931556119565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78.73931556119565</v>
      </c>
      <c r="W60" s="13">
        <f t="shared" si="7"/>
        <v>97.98204130962712</v>
      </c>
      <c r="X60" s="13">
        <f t="shared" si="7"/>
        <v>0</v>
      </c>
      <c r="Y60" s="13">
        <f t="shared" si="7"/>
        <v>0</v>
      </c>
      <c r="Z60" s="14">
        <f t="shared" si="7"/>
        <v>97.99815045482426</v>
      </c>
    </row>
    <row r="61" spans="1:26" ht="13.5">
      <c r="A61" s="38" t="s">
        <v>113</v>
      </c>
      <c r="B61" s="12">
        <f t="shared" si="7"/>
        <v>100.93862309987442</v>
      </c>
      <c r="C61" s="12">
        <f t="shared" si="7"/>
        <v>0</v>
      </c>
      <c r="D61" s="3">
        <f t="shared" si="7"/>
        <v>97.99961375841427</v>
      </c>
      <c r="E61" s="13">
        <f t="shared" si="7"/>
        <v>97.99961375841427</v>
      </c>
      <c r="F61" s="13">
        <f t="shared" si="7"/>
        <v>60.56081431813759</v>
      </c>
      <c r="G61" s="13">
        <f t="shared" si="7"/>
        <v>138.13213560352838</v>
      </c>
      <c r="H61" s="13">
        <f t="shared" si="7"/>
        <v>108.87446934308313</v>
      </c>
      <c r="I61" s="13">
        <f t="shared" si="7"/>
        <v>91.70683433715814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91.70683433715814</v>
      </c>
      <c r="W61" s="13">
        <f t="shared" si="7"/>
        <v>97.9906248923833</v>
      </c>
      <c r="X61" s="13">
        <f t="shared" si="7"/>
        <v>0</v>
      </c>
      <c r="Y61" s="13">
        <f t="shared" si="7"/>
        <v>0</v>
      </c>
      <c r="Z61" s="14">
        <f t="shared" si="7"/>
        <v>97.99961375841427</v>
      </c>
    </row>
    <row r="62" spans="1:26" ht="13.5">
      <c r="A62" s="38" t="s">
        <v>114</v>
      </c>
      <c r="B62" s="12">
        <f t="shared" si="7"/>
        <v>89.94008068179</v>
      </c>
      <c r="C62" s="12">
        <f t="shared" si="7"/>
        <v>0</v>
      </c>
      <c r="D62" s="3">
        <f t="shared" si="7"/>
        <v>97.99586288443504</v>
      </c>
      <c r="E62" s="13">
        <f t="shared" si="7"/>
        <v>97.99586288443504</v>
      </c>
      <c r="F62" s="13">
        <f t="shared" si="7"/>
        <v>29.212031096272916</v>
      </c>
      <c r="G62" s="13">
        <f t="shared" si="7"/>
        <v>309.0736327712588</v>
      </c>
      <c r="H62" s="13">
        <f t="shared" si="7"/>
        <v>98.16522994133581</v>
      </c>
      <c r="I62" s="13">
        <f t="shared" si="7"/>
        <v>67.52365335434784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67.52365335434784</v>
      </c>
      <c r="W62" s="13">
        <f t="shared" si="7"/>
        <v>97.96633367113859</v>
      </c>
      <c r="X62" s="13">
        <f t="shared" si="7"/>
        <v>0</v>
      </c>
      <c r="Y62" s="13">
        <f t="shared" si="7"/>
        <v>0</v>
      </c>
      <c r="Z62" s="14">
        <f t="shared" si="7"/>
        <v>97.99586288443504</v>
      </c>
    </row>
    <row r="63" spans="1:26" ht="13.5">
      <c r="A63" s="38" t="s">
        <v>115</v>
      </c>
      <c r="B63" s="12">
        <f t="shared" si="7"/>
        <v>70.63655899846032</v>
      </c>
      <c r="C63" s="12">
        <f t="shared" si="7"/>
        <v>0</v>
      </c>
      <c r="D63" s="3">
        <f t="shared" si="7"/>
        <v>97.99542609903486</v>
      </c>
      <c r="E63" s="13">
        <f t="shared" si="7"/>
        <v>97.99542609903486</v>
      </c>
      <c r="F63" s="13">
        <f t="shared" si="7"/>
        <v>22.606503054836004</v>
      </c>
      <c r="G63" s="13">
        <f t="shared" si="7"/>
        <v>73.00414916831204</v>
      </c>
      <c r="H63" s="13">
        <f t="shared" si="7"/>
        <v>76.00490571369184</v>
      </c>
      <c r="I63" s="13">
        <f t="shared" si="7"/>
        <v>44.75144564755513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44.75144564755513</v>
      </c>
      <c r="W63" s="13">
        <f t="shared" si="7"/>
        <v>97.96879313694414</v>
      </c>
      <c r="X63" s="13">
        <f t="shared" si="7"/>
        <v>0</v>
      </c>
      <c r="Y63" s="13">
        <f t="shared" si="7"/>
        <v>0</v>
      </c>
      <c r="Z63" s="14">
        <f t="shared" si="7"/>
        <v>97.99542609903486</v>
      </c>
    </row>
    <row r="64" spans="1:26" ht="13.5">
      <c r="A64" s="38" t="s">
        <v>116</v>
      </c>
      <c r="B64" s="12">
        <f t="shared" si="7"/>
        <v>66.38883115538837</v>
      </c>
      <c r="C64" s="12">
        <f t="shared" si="7"/>
        <v>0</v>
      </c>
      <c r="D64" s="3">
        <f t="shared" si="7"/>
        <v>97.99852542527255</v>
      </c>
      <c r="E64" s="13">
        <f t="shared" si="7"/>
        <v>97.99852542527255</v>
      </c>
      <c r="F64" s="13">
        <f t="shared" si="7"/>
        <v>57.68940997904763</v>
      </c>
      <c r="G64" s="13">
        <f t="shared" si="7"/>
        <v>59.471583654073136</v>
      </c>
      <c r="H64" s="13">
        <f t="shared" si="7"/>
        <v>59.075596427418795</v>
      </c>
      <c r="I64" s="13">
        <f t="shared" si="7"/>
        <v>58.748093848146496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58.748093848146496</v>
      </c>
      <c r="W64" s="13">
        <f t="shared" si="7"/>
        <v>97.9829352620763</v>
      </c>
      <c r="X64" s="13">
        <f t="shared" si="7"/>
        <v>0</v>
      </c>
      <c r="Y64" s="13">
        <f t="shared" si="7"/>
        <v>0</v>
      </c>
      <c r="Z64" s="14">
        <f t="shared" si="7"/>
        <v>97.99852542527255</v>
      </c>
    </row>
    <row r="65" spans="1:26" ht="13.5">
      <c r="A65" s="38" t="s">
        <v>117</v>
      </c>
      <c r="B65" s="12">
        <f t="shared" si="7"/>
        <v>52.48818043534552</v>
      </c>
      <c r="C65" s="12">
        <f t="shared" si="7"/>
        <v>0</v>
      </c>
      <c r="D65" s="3">
        <f t="shared" si="7"/>
        <v>97.9904499952069</v>
      </c>
      <c r="E65" s="13">
        <f t="shared" si="7"/>
        <v>97.9904499952069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97.9401726991601</v>
      </c>
      <c r="X65" s="13">
        <f t="shared" si="7"/>
        <v>0</v>
      </c>
      <c r="Y65" s="13">
        <f t="shared" si="7"/>
        <v>0</v>
      </c>
      <c r="Z65" s="14">
        <f t="shared" si="7"/>
        <v>97.9904499952069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98.06896551724138</v>
      </c>
      <c r="E66" s="16">
        <f t="shared" si="7"/>
        <v>98.06896551724138</v>
      </c>
      <c r="F66" s="16">
        <f t="shared" si="7"/>
        <v>62.08814719726144</v>
      </c>
      <c r="G66" s="16">
        <f t="shared" si="7"/>
        <v>71.49507609668755</v>
      </c>
      <c r="H66" s="16">
        <f t="shared" si="7"/>
        <v>49.245708340558345</v>
      </c>
      <c r="I66" s="16">
        <f t="shared" si="7"/>
        <v>59.36745353772832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59.36745353772832</v>
      </c>
      <c r="W66" s="16">
        <f t="shared" si="7"/>
        <v>97.6551724137931</v>
      </c>
      <c r="X66" s="16">
        <f t="shared" si="7"/>
        <v>0</v>
      </c>
      <c r="Y66" s="16">
        <f t="shared" si="7"/>
        <v>0</v>
      </c>
      <c r="Z66" s="17">
        <f t="shared" si="7"/>
        <v>98.06896551724138</v>
      </c>
    </row>
    <row r="67" spans="1:26" ht="13.5" hidden="1">
      <c r="A67" s="40" t="s">
        <v>119</v>
      </c>
      <c r="B67" s="23">
        <v>203993192</v>
      </c>
      <c r="C67" s="23"/>
      <c r="D67" s="24">
        <v>217701615</v>
      </c>
      <c r="E67" s="25">
        <v>217701615</v>
      </c>
      <c r="F67" s="25">
        <v>78157139</v>
      </c>
      <c r="G67" s="25">
        <v>8923581</v>
      </c>
      <c r="H67" s="25">
        <v>11668001</v>
      </c>
      <c r="I67" s="25">
        <v>98748721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98748721</v>
      </c>
      <c r="W67" s="25">
        <v>54425404</v>
      </c>
      <c r="X67" s="25"/>
      <c r="Y67" s="24"/>
      <c r="Z67" s="26">
        <v>217701615</v>
      </c>
    </row>
    <row r="68" spans="1:26" ht="13.5" hidden="1">
      <c r="A68" s="36" t="s">
        <v>31</v>
      </c>
      <c r="B68" s="18">
        <v>51003890</v>
      </c>
      <c r="C68" s="18"/>
      <c r="D68" s="19">
        <v>55571528</v>
      </c>
      <c r="E68" s="20">
        <v>55571528</v>
      </c>
      <c r="F68" s="20">
        <v>56100123</v>
      </c>
      <c r="G68" s="20">
        <v>-10696</v>
      </c>
      <c r="H68" s="20">
        <v>-445740</v>
      </c>
      <c r="I68" s="20">
        <v>55643687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55643687</v>
      </c>
      <c r="W68" s="20">
        <v>13892882</v>
      </c>
      <c r="X68" s="20"/>
      <c r="Y68" s="19"/>
      <c r="Z68" s="22">
        <v>55571528</v>
      </c>
    </row>
    <row r="69" spans="1:26" ht="13.5" hidden="1">
      <c r="A69" s="37" t="s">
        <v>32</v>
      </c>
      <c r="B69" s="18">
        <v>152372016</v>
      </c>
      <c r="C69" s="18"/>
      <c r="D69" s="19">
        <v>161405087</v>
      </c>
      <c r="E69" s="20">
        <v>161405087</v>
      </c>
      <c r="F69" s="20">
        <v>22031309</v>
      </c>
      <c r="G69" s="20">
        <v>8906352</v>
      </c>
      <c r="H69" s="20">
        <v>12073372</v>
      </c>
      <c r="I69" s="20">
        <v>43011033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43011033</v>
      </c>
      <c r="W69" s="20">
        <v>40351272</v>
      </c>
      <c r="X69" s="20"/>
      <c r="Y69" s="19"/>
      <c r="Z69" s="22">
        <v>161405087</v>
      </c>
    </row>
    <row r="70" spans="1:26" ht="13.5" hidden="1">
      <c r="A70" s="38" t="s">
        <v>113</v>
      </c>
      <c r="B70" s="18">
        <v>94024641</v>
      </c>
      <c r="C70" s="18"/>
      <c r="D70" s="19">
        <v>100123864</v>
      </c>
      <c r="E70" s="20">
        <v>100123864</v>
      </c>
      <c r="F70" s="20">
        <v>12105932</v>
      </c>
      <c r="G70" s="20">
        <v>5399771</v>
      </c>
      <c r="H70" s="20">
        <v>7360688</v>
      </c>
      <c r="I70" s="20">
        <v>24866391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24866391</v>
      </c>
      <c r="W70" s="20">
        <v>25030966</v>
      </c>
      <c r="X70" s="20"/>
      <c r="Y70" s="19"/>
      <c r="Z70" s="22">
        <v>100123864</v>
      </c>
    </row>
    <row r="71" spans="1:26" ht="13.5" hidden="1">
      <c r="A71" s="38" t="s">
        <v>114</v>
      </c>
      <c r="B71" s="18">
        <v>24145969</v>
      </c>
      <c r="C71" s="18"/>
      <c r="D71" s="19">
        <v>23702021</v>
      </c>
      <c r="E71" s="20">
        <v>23702021</v>
      </c>
      <c r="F71" s="20">
        <v>4671428</v>
      </c>
      <c r="G71" s="20">
        <v>530416</v>
      </c>
      <c r="H71" s="20">
        <v>1659445</v>
      </c>
      <c r="I71" s="20">
        <v>6861289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6861289</v>
      </c>
      <c r="W71" s="20">
        <v>5925505</v>
      </c>
      <c r="X71" s="20"/>
      <c r="Y71" s="19"/>
      <c r="Z71" s="22">
        <v>23702021</v>
      </c>
    </row>
    <row r="72" spans="1:26" ht="13.5" hidden="1">
      <c r="A72" s="38" t="s">
        <v>115</v>
      </c>
      <c r="B72" s="18">
        <v>16799574</v>
      </c>
      <c r="C72" s="18"/>
      <c r="D72" s="19">
        <v>18777407</v>
      </c>
      <c r="E72" s="20">
        <v>18777407</v>
      </c>
      <c r="F72" s="20">
        <v>3628018</v>
      </c>
      <c r="G72" s="20">
        <v>1348222</v>
      </c>
      <c r="H72" s="20">
        <v>1351893</v>
      </c>
      <c r="I72" s="20">
        <v>6328133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6328133</v>
      </c>
      <c r="W72" s="20">
        <v>4694352</v>
      </c>
      <c r="X72" s="20"/>
      <c r="Y72" s="19"/>
      <c r="Z72" s="22">
        <v>18777407</v>
      </c>
    </row>
    <row r="73" spans="1:26" ht="13.5" hidden="1">
      <c r="A73" s="38" t="s">
        <v>116</v>
      </c>
      <c r="B73" s="18">
        <v>12172790</v>
      </c>
      <c r="C73" s="18"/>
      <c r="D73" s="19">
        <v>12834887</v>
      </c>
      <c r="E73" s="20">
        <v>12834887</v>
      </c>
      <c r="F73" s="20">
        <v>1091046</v>
      </c>
      <c r="G73" s="20">
        <v>1097203</v>
      </c>
      <c r="H73" s="20">
        <v>1103068</v>
      </c>
      <c r="I73" s="20">
        <v>3291317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3291317</v>
      </c>
      <c r="W73" s="20">
        <v>3208722</v>
      </c>
      <c r="X73" s="20"/>
      <c r="Y73" s="19"/>
      <c r="Z73" s="22">
        <v>12834887</v>
      </c>
    </row>
    <row r="74" spans="1:26" ht="13.5" hidden="1">
      <c r="A74" s="38" t="s">
        <v>117</v>
      </c>
      <c r="B74" s="18">
        <v>5229042</v>
      </c>
      <c r="C74" s="18"/>
      <c r="D74" s="19">
        <v>5966908</v>
      </c>
      <c r="E74" s="20">
        <v>5966908</v>
      </c>
      <c r="F74" s="20">
        <v>534885</v>
      </c>
      <c r="G74" s="20">
        <v>530740</v>
      </c>
      <c r="H74" s="20">
        <v>598278</v>
      </c>
      <c r="I74" s="20">
        <v>1663903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1663903</v>
      </c>
      <c r="W74" s="20">
        <v>1491727</v>
      </c>
      <c r="X74" s="20"/>
      <c r="Y74" s="19"/>
      <c r="Z74" s="22">
        <v>5966908</v>
      </c>
    </row>
    <row r="75" spans="1:26" ht="13.5" hidden="1">
      <c r="A75" s="39" t="s">
        <v>118</v>
      </c>
      <c r="B75" s="27">
        <v>617286</v>
      </c>
      <c r="C75" s="27"/>
      <c r="D75" s="28">
        <v>725000</v>
      </c>
      <c r="E75" s="29">
        <v>725000</v>
      </c>
      <c r="F75" s="29">
        <v>25707</v>
      </c>
      <c r="G75" s="29">
        <v>27925</v>
      </c>
      <c r="H75" s="29">
        <v>40369</v>
      </c>
      <c r="I75" s="29">
        <v>94001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94001</v>
      </c>
      <c r="W75" s="29">
        <v>181250</v>
      </c>
      <c r="X75" s="29"/>
      <c r="Y75" s="28"/>
      <c r="Z75" s="30">
        <v>725000</v>
      </c>
    </row>
    <row r="76" spans="1:26" ht="13.5" hidden="1">
      <c r="A76" s="41" t="s">
        <v>120</v>
      </c>
      <c r="B76" s="31">
        <v>191440658</v>
      </c>
      <c r="C76" s="31"/>
      <c r="D76" s="32">
        <v>213345097</v>
      </c>
      <c r="E76" s="33">
        <v>213345097</v>
      </c>
      <c r="F76" s="33">
        <v>15011170</v>
      </c>
      <c r="G76" s="33">
        <v>17379380</v>
      </c>
      <c r="H76" s="33">
        <v>18907823</v>
      </c>
      <c r="I76" s="33">
        <v>51298373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51298373</v>
      </c>
      <c r="W76" s="33">
        <v>59236000</v>
      </c>
      <c r="X76" s="33"/>
      <c r="Y76" s="32"/>
      <c r="Z76" s="34">
        <v>213345097</v>
      </c>
    </row>
    <row r="77" spans="1:26" ht="13.5" hidden="1">
      <c r="A77" s="36" t="s">
        <v>31</v>
      </c>
      <c r="B77" s="18">
        <v>51506647</v>
      </c>
      <c r="C77" s="18"/>
      <c r="D77" s="19">
        <v>54460097</v>
      </c>
      <c r="E77" s="20">
        <v>54460097</v>
      </c>
      <c r="F77" s="20">
        <v>4314668</v>
      </c>
      <c r="G77" s="20">
        <v>6093698</v>
      </c>
      <c r="H77" s="20">
        <v>6967608</v>
      </c>
      <c r="I77" s="20">
        <v>17375974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17375974</v>
      </c>
      <c r="W77" s="20">
        <v>19522000</v>
      </c>
      <c r="X77" s="20"/>
      <c r="Y77" s="19"/>
      <c r="Z77" s="22">
        <v>54460097</v>
      </c>
    </row>
    <row r="78" spans="1:26" ht="13.5" hidden="1">
      <c r="A78" s="37" t="s">
        <v>32</v>
      </c>
      <c r="B78" s="18">
        <v>139316725</v>
      </c>
      <c r="C78" s="18"/>
      <c r="D78" s="19">
        <v>158174000</v>
      </c>
      <c r="E78" s="20">
        <v>158174000</v>
      </c>
      <c r="F78" s="20">
        <v>10680541</v>
      </c>
      <c r="G78" s="20">
        <v>11265717</v>
      </c>
      <c r="H78" s="20">
        <v>11920335</v>
      </c>
      <c r="I78" s="20">
        <v>33866593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33866593</v>
      </c>
      <c r="W78" s="20">
        <v>39537000</v>
      </c>
      <c r="X78" s="20"/>
      <c r="Y78" s="19"/>
      <c r="Z78" s="22">
        <v>158174000</v>
      </c>
    </row>
    <row r="79" spans="1:26" ht="13.5" hidden="1">
      <c r="A79" s="38" t="s">
        <v>113</v>
      </c>
      <c r="B79" s="18">
        <v>94907178</v>
      </c>
      <c r="C79" s="18"/>
      <c r="D79" s="19">
        <v>98121000</v>
      </c>
      <c r="E79" s="20">
        <v>98121000</v>
      </c>
      <c r="F79" s="20">
        <v>7331451</v>
      </c>
      <c r="G79" s="20">
        <v>7458819</v>
      </c>
      <c r="H79" s="20">
        <v>8013910</v>
      </c>
      <c r="I79" s="20">
        <v>22804180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22804180</v>
      </c>
      <c r="W79" s="20">
        <v>24528000</v>
      </c>
      <c r="X79" s="20"/>
      <c r="Y79" s="19"/>
      <c r="Z79" s="22">
        <v>98121000</v>
      </c>
    </row>
    <row r="80" spans="1:26" ht="13.5" hidden="1">
      <c r="A80" s="38" t="s">
        <v>114</v>
      </c>
      <c r="B80" s="18">
        <v>21716904</v>
      </c>
      <c r="C80" s="18"/>
      <c r="D80" s="19">
        <v>23227000</v>
      </c>
      <c r="E80" s="20">
        <v>23227000</v>
      </c>
      <c r="F80" s="20">
        <v>1364619</v>
      </c>
      <c r="G80" s="20">
        <v>1639376</v>
      </c>
      <c r="H80" s="20">
        <v>1628998</v>
      </c>
      <c r="I80" s="20">
        <v>4632993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4632993</v>
      </c>
      <c r="W80" s="20">
        <v>5805000</v>
      </c>
      <c r="X80" s="20"/>
      <c r="Y80" s="19"/>
      <c r="Z80" s="22">
        <v>23227000</v>
      </c>
    </row>
    <row r="81" spans="1:26" ht="13.5" hidden="1">
      <c r="A81" s="38" t="s">
        <v>115</v>
      </c>
      <c r="B81" s="18">
        <v>11866641</v>
      </c>
      <c r="C81" s="18"/>
      <c r="D81" s="19">
        <v>18401000</v>
      </c>
      <c r="E81" s="20">
        <v>18401000</v>
      </c>
      <c r="F81" s="20">
        <v>820168</v>
      </c>
      <c r="G81" s="20">
        <v>984258</v>
      </c>
      <c r="H81" s="20">
        <v>1027505</v>
      </c>
      <c r="I81" s="20">
        <v>2831931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2831931</v>
      </c>
      <c r="W81" s="20">
        <v>4599000</v>
      </c>
      <c r="X81" s="20"/>
      <c r="Y81" s="19"/>
      <c r="Z81" s="22">
        <v>18401000</v>
      </c>
    </row>
    <row r="82" spans="1:26" ht="13.5" hidden="1">
      <c r="A82" s="38" t="s">
        <v>116</v>
      </c>
      <c r="B82" s="18">
        <v>8081373</v>
      </c>
      <c r="C82" s="18"/>
      <c r="D82" s="19">
        <v>12578000</v>
      </c>
      <c r="E82" s="20">
        <v>12578000</v>
      </c>
      <c r="F82" s="20">
        <v>629418</v>
      </c>
      <c r="G82" s="20">
        <v>652524</v>
      </c>
      <c r="H82" s="20">
        <v>651644</v>
      </c>
      <c r="I82" s="20">
        <v>1933586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1933586</v>
      </c>
      <c r="W82" s="20">
        <v>3144000</v>
      </c>
      <c r="X82" s="20"/>
      <c r="Y82" s="19"/>
      <c r="Z82" s="22">
        <v>12578000</v>
      </c>
    </row>
    <row r="83" spans="1:26" ht="13.5" hidden="1">
      <c r="A83" s="38" t="s">
        <v>117</v>
      </c>
      <c r="B83" s="18">
        <v>2744629</v>
      </c>
      <c r="C83" s="18"/>
      <c r="D83" s="19">
        <v>5847000</v>
      </c>
      <c r="E83" s="20">
        <v>5847000</v>
      </c>
      <c r="F83" s="20">
        <v>534885</v>
      </c>
      <c r="G83" s="20">
        <v>530740</v>
      </c>
      <c r="H83" s="20">
        <v>598278</v>
      </c>
      <c r="I83" s="20">
        <v>1663903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1663903</v>
      </c>
      <c r="W83" s="20">
        <v>1461000</v>
      </c>
      <c r="X83" s="20"/>
      <c r="Y83" s="19"/>
      <c r="Z83" s="22">
        <v>5847000</v>
      </c>
    </row>
    <row r="84" spans="1:26" ht="13.5" hidden="1">
      <c r="A84" s="39" t="s">
        <v>118</v>
      </c>
      <c r="B84" s="27">
        <v>617286</v>
      </c>
      <c r="C84" s="27"/>
      <c r="D84" s="28">
        <v>711000</v>
      </c>
      <c r="E84" s="29">
        <v>711000</v>
      </c>
      <c r="F84" s="29">
        <v>15961</v>
      </c>
      <c r="G84" s="29">
        <v>19965</v>
      </c>
      <c r="H84" s="29">
        <v>19880</v>
      </c>
      <c r="I84" s="29">
        <v>55806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55806</v>
      </c>
      <c r="W84" s="29">
        <v>177000</v>
      </c>
      <c r="X84" s="29"/>
      <c r="Y84" s="28"/>
      <c r="Z84" s="30">
        <v>711000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83251040</v>
      </c>
      <c r="C5" s="18">
        <v>0</v>
      </c>
      <c r="D5" s="58">
        <v>85112656</v>
      </c>
      <c r="E5" s="59">
        <v>85112656</v>
      </c>
      <c r="F5" s="59">
        <v>83144467</v>
      </c>
      <c r="G5" s="59">
        <v>106573</v>
      </c>
      <c r="H5" s="59">
        <v>66790</v>
      </c>
      <c r="I5" s="59">
        <v>83317830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83317830</v>
      </c>
      <c r="W5" s="59">
        <v>21278164</v>
      </c>
      <c r="X5" s="59">
        <v>62039666</v>
      </c>
      <c r="Y5" s="60">
        <v>291.56</v>
      </c>
      <c r="Z5" s="61">
        <v>85112656</v>
      </c>
    </row>
    <row r="6" spans="1:26" ht="13.5">
      <c r="A6" s="57" t="s">
        <v>32</v>
      </c>
      <c r="B6" s="18">
        <v>138672646</v>
      </c>
      <c r="C6" s="18">
        <v>0</v>
      </c>
      <c r="D6" s="58">
        <v>467043169</v>
      </c>
      <c r="E6" s="59">
        <v>467043169</v>
      </c>
      <c r="F6" s="59">
        <v>105257902</v>
      </c>
      <c r="G6" s="59">
        <v>36357632</v>
      </c>
      <c r="H6" s="59">
        <v>33562505</v>
      </c>
      <c r="I6" s="59">
        <v>175178039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175178039</v>
      </c>
      <c r="W6" s="59">
        <v>116760792</v>
      </c>
      <c r="X6" s="59">
        <v>58417247</v>
      </c>
      <c r="Y6" s="60">
        <v>50.03</v>
      </c>
      <c r="Z6" s="61">
        <v>467043169</v>
      </c>
    </row>
    <row r="7" spans="1:26" ht="13.5">
      <c r="A7" s="57" t="s">
        <v>33</v>
      </c>
      <c r="B7" s="18">
        <v>2656470</v>
      </c>
      <c r="C7" s="18">
        <v>0</v>
      </c>
      <c r="D7" s="58">
        <v>14080000</v>
      </c>
      <c r="E7" s="59">
        <v>14080000</v>
      </c>
      <c r="F7" s="59">
        <v>1501982</v>
      </c>
      <c r="G7" s="59">
        <v>1154488</v>
      </c>
      <c r="H7" s="59">
        <v>1111114</v>
      </c>
      <c r="I7" s="59">
        <v>3767584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3767584</v>
      </c>
      <c r="W7" s="59">
        <v>3520000</v>
      </c>
      <c r="X7" s="59">
        <v>247584</v>
      </c>
      <c r="Y7" s="60">
        <v>7.03</v>
      </c>
      <c r="Z7" s="61">
        <v>14080000</v>
      </c>
    </row>
    <row r="8" spans="1:26" ht="13.5">
      <c r="A8" s="57" t="s">
        <v>34</v>
      </c>
      <c r="B8" s="18">
        <v>2995546</v>
      </c>
      <c r="C8" s="18">
        <v>0</v>
      </c>
      <c r="D8" s="58">
        <v>107365136</v>
      </c>
      <c r="E8" s="59">
        <v>108176426</v>
      </c>
      <c r="F8" s="59">
        <v>25000</v>
      </c>
      <c r="G8" s="59">
        <v>2970546</v>
      </c>
      <c r="H8" s="59">
        <v>8284346</v>
      </c>
      <c r="I8" s="59">
        <v>11279892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11279892</v>
      </c>
      <c r="W8" s="59">
        <v>27044107</v>
      </c>
      <c r="X8" s="59">
        <v>-15764215</v>
      </c>
      <c r="Y8" s="60">
        <v>-58.29</v>
      </c>
      <c r="Z8" s="61">
        <v>108176426</v>
      </c>
    </row>
    <row r="9" spans="1:26" ht="13.5">
      <c r="A9" s="57" t="s">
        <v>35</v>
      </c>
      <c r="B9" s="18">
        <v>1057032</v>
      </c>
      <c r="C9" s="18">
        <v>0</v>
      </c>
      <c r="D9" s="58">
        <v>39564559</v>
      </c>
      <c r="E9" s="59">
        <v>39602254</v>
      </c>
      <c r="F9" s="59">
        <v>2168145</v>
      </c>
      <c r="G9" s="59">
        <v>-518288</v>
      </c>
      <c r="H9" s="59">
        <v>9910323</v>
      </c>
      <c r="I9" s="59">
        <v>11560180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11560180</v>
      </c>
      <c r="W9" s="59">
        <v>9900564</v>
      </c>
      <c r="X9" s="59">
        <v>1659616</v>
      </c>
      <c r="Y9" s="60">
        <v>16.76</v>
      </c>
      <c r="Z9" s="61">
        <v>39602254</v>
      </c>
    </row>
    <row r="10" spans="1:26" ht="25.5">
      <c r="A10" s="62" t="s">
        <v>105</v>
      </c>
      <c r="B10" s="63">
        <f>SUM(B5:B9)</f>
        <v>228632734</v>
      </c>
      <c r="C10" s="63">
        <f>SUM(C5:C9)</f>
        <v>0</v>
      </c>
      <c r="D10" s="64">
        <f aca="true" t="shared" si="0" ref="D10:Z10">SUM(D5:D9)</f>
        <v>713165520</v>
      </c>
      <c r="E10" s="65">
        <f t="shared" si="0"/>
        <v>714014505</v>
      </c>
      <c r="F10" s="65">
        <f t="shared" si="0"/>
        <v>192097496</v>
      </c>
      <c r="G10" s="65">
        <f t="shared" si="0"/>
        <v>40070951</v>
      </c>
      <c r="H10" s="65">
        <f t="shared" si="0"/>
        <v>52935078</v>
      </c>
      <c r="I10" s="65">
        <f t="shared" si="0"/>
        <v>285103525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285103525</v>
      </c>
      <c r="W10" s="65">
        <f t="shared" si="0"/>
        <v>178503627</v>
      </c>
      <c r="X10" s="65">
        <f t="shared" si="0"/>
        <v>106599898</v>
      </c>
      <c r="Y10" s="66">
        <f>+IF(W10&lt;&gt;0,(X10/W10)*100,0)</f>
        <v>59.71861737016694</v>
      </c>
      <c r="Z10" s="67">
        <f t="shared" si="0"/>
        <v>714014505</v>
      </c>
    </row>
    <row r="11" spans="1:26" ht="13.5">
      <c r="A11" s="57" t="s">
        <v>36</v>
      </c>
      <c r="B11" s="18">
        <v>22379294</v>
      </c>
      <c r="C11" s="18">
        <v>0</v>
      </c>
      <c r="D11" s="58">
        <v>187957698</v>
      </c>
      <c r="E11" s="59">
        <v>187957698</v>
      </c>
      <c r="F11" s="59">
        <v>8510483</v>
      </c>
      <c r="G11" s="59">
        <v>13903452</v>
      </c>
      <c r="H11" s="59">
        <v>14047652</v>
      </c>
      <c r="I11" s="59">
        <v>36461587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36461587</v>
      </c>
      <c r="W11" s="59">
        <v>46989425</v>
      </c>
      <c r="X11" s="59">
        <v>-10527838</v>
      </c>
      <c r="Y11" s="60">
        <v>-22.4</v>
      </c>
      <c r="Z11" s="61">
        <v>187957698</v>
      </c>
    </row>
    <row r="12" spans="1:26" ht="13.5">
      <c r="A12" s="57" t="s">
        <v>37</v>
      </c>
      <c r="B12" s="18">
        <v>1340072</v>
      </c>
      <c r="C12" s="18">
        <v>0</v>
      </c>
      <c r="D12" s="58">
        <v>9199759</v>
      </c>
      <c r="E12" s="59">
        <v>9199759</v>
      </c>
      <c r="F12" s="59">
        <v>676129</v>
      </c>
      <c r="G12" s="59">
        <v>663943</v>
      </c>
      <c r="H12" s="59">
        <v>670811</v>
      </c>
      <c r="I12" s="59">
        <v>2010883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2010883</v>
      </c>
      <c r="W12" s="59">
        <v>2299940</v>
      </c>
      <c r="X12" s="59">
        <v>-289057</v>
      </c>
      <c r="Y12" s="60">
        <v>-12.57</v>
      </c>
      <c r="Z12" s="61">
        <v>9199759</v>
      </c>
    </row>
    <row r="13" spans="1:26" ht="13.5">
      <c r="A13" s="57" t="s">
        <v>106</v>
      </c>
      <c r="B13" s="18">
        <v>0</v>
      </c>
      <c r="C13" s="18">
        <v>0</v>
      </c>
      <c r="D13" s="58">
        <v>59662618</v>
      </c>
      <c r="E13" s="59">
        <v>59662618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14915655</v>
      </c>
      <c r="X13" s="59">
        <v>-14915655</v>
      </c>
      <c r="Y13" s="60">
        <v>-100</v>
      </c>
      <c r="Z13" s="61">
        <v>59662618</v>
      </c>
    </row>
    <row r="14" spans="1:26" ht="13.5">
      <c r="A14" s="57" t="s">
        <v>38</v>
      </c>
      <c r="B14" s="18">
        <v>0</v>
      </c>
      <c r="C14" s="18">
        <v>0</v>
      </c>
      <c r="D14" s="58">
        <v>2826298</v>
      </c>
      <c r="E14" s="59">
        <v>2826298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706575</v>
      </c>
      <c r="X14" s="59">
        <v>-706575</v>
      </c>
      <c r="Y14" s="60">
        <v>-100</v>
      </c>
      <c r="Z14" s="61">
        <v>2826298</v>
      </c>
    </row>
    <row r="15" spans="1:26" ht="13.5">
      <c r="A15" s="57" t="s">
        <v>39</v>
      </c>
      <c r="B15" s="18">
        <v>23914275</v>
      </c>
      <c r="C15" s="18">
        <v>0</v>
      </c>
      <c r="D15" s="58">
        <v>203660115</v>
      </c>
      <c r="E15" s="59">
        <v>203660115</v>
      </c>
      <c r="F15" s="59">
        <v>718973</v>
      </c>
      <c r="G15" s="59">
        <v>23218928</v>
      </c>
      <c r="H15" s="59">
        <v>22364330</v>
      </c>
      <c r="I15" s="59">
        <v>46302231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46302231</v>
      </c>
      <c r="W15" s="59">
        <v>50915029</v>
      </c>
      <c r="X15" s="59">
        <v>-4612798</v>
      </c>
      <c r="Y15" s="60">
        <v>-9.06</v>
      </c>
      <c r="Z15" s="61">
        <v>203660115</v>
      </c>
    </row>
    <row r="16" spans="1:26" ht="13.5">
      <c r="A16" s="68" t="s">
        <v>40</v>
      </c>
      <c r="B16" s="18">
        <v>45230</v>
      </c>
      <c r="C16" s="18">
        <v>0</v>
      </c>
      <c r="D16" s="58">
        <v>1159250</v>
      </c>
      <c r="E16" s="59">
        <v>1159250</v>
      </c>
      <c r="F16" s="59">
        <v>23190</v>
      </c>
      <c r="G16" s="59">
        <v>22040</v>
      </c>
      <c r="H16" s="59">
        <v>179376</v>
      </c>
      <c r="I16" s="59">
        <v>224606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224606</v>
      </c>
      <c r="W16" s="59">
        <v>289813</v>
      </c>
      <c r="X16" s="59">
        <v>-65207</v>
      </c>
      <c r="Y16" s="60">
        <v>-22.5</v>
      </c>
      <c r="Z16" s="61">
        <v>1159250</v>
      </c>
    </row>
    <row r="17" spans="1:26" ht="13.5">
      <c r="A17" s="57" t="s">
        <v>41</v>
      </c>
      <c r="B17" s="18">
        <v>20690727</v>
      </c>
      <c r="C17" s="18">
        <v>0</v>
      </c>
      <c r="D17" s="58">
        <v>267348353</v>
      </c>
      <c r="E17" s="59">
        <v>268189737</v>
      </c>
      <c r="F17" s="59">
        <v>9515853</v>
      </c>
      <c r="G17" s="59">
        <v>11828248</v>
      </c>
      <c r="H17" s="59">
        <v>25809084</v>
      </c>
      <c r="I17" s="59">
        <v>47153185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47153185</v>
      </c>
      <c r="W17" s="59">
        <v>67047434</v>
      </c>
      <c r="X17" s="59">
        <v>-19894249</v>
      </c>
      <c r="Y17" s="60">
        <v>-29.67</v>
      </c>
      <c r="Z17" s="61">
        <v>268189737</v>
      </c>
    </row>
    <row r="18" spans="1:26" ht="13.5">
      <c r="A18" s="69" t="s">
        <v>42</v>
      </c>
      <c r="B18" s="70">
        <f>SUM(B11:B17)</f>
        <v>68369598</v>
      </c>
      <c r="C18" s="70">
        <f>SUM(C11:C17)</f>
        <v>0</v>
      </c>
      <c r="D18" s="71">
        <f aca="true" t="shared" si="1" ref="D18:Z18">SUM(D11:D17)</f>
        <v>731814091</v>
      </c>
      <c r="E18" s="72">
        <f t="shared" si="1"/>
        <v>732655475</v>
      </c>
      <c r="F18" s="72">
        <f t="shared" si="1"/>
        <v>19444628</v>
      </c>
      <c r="G18" s="72">
        <f t="shared" si="1"/>
        <v>49636611</v>
      </c>
      <c r="H18" s="72">
        <f t="shared" si="1"/>
        <v>63071253</v>
      </c>
      <c r="I18" s="72">
        <f t="shared" si="1"/>
        <v>132152492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132152492</v>
      </c>
      <c r="W18" s="72">
        <f t="shared" si="1"/>
        <v>183163871</v>
      </c>
      <c r="X18" s="72">
        <f t="shared" si="1"/>
        <v>-51011379</v>
      </c>
      <c r="Y18" s="66">
        <f>+IF(W18&lt;&gt;0,(X18/W18)*100,0)</f>
        <v>-27.850131536038568</v>
      </c>
      <c r="Z18" s="73">
        <f t="shared" si="1"/>
        <v>732655475</v>
      </c>
    </row>
    <row r="19" spans="1:26" ht="13.5">
      <c r="A19" s="69" t="s">
        <v>43</v>
      </c>
      <c r="B19" s="74">
        <f>+B10-B18</f>
        <v>160263136</v>
      </c>
      <c r="C19" s="74">
        <f>+C10-C18</f>
        <v>0</v>
      </c>
      <c r="D19" s="75">
        <f aca="true" t="shared" si="2" ref="D19:Z19">+D10-D18</f>
        <v>-18648571</v>
      </c>
      <c r="E19" s="76">
        <f t="shared" si="2"/>
        <v>-18640970</v>
      </c>
      <c r="F19" s="76">
        <f t="shared" si="2"/>
        <v>172652868</v>
      </c>
      <c r="G19" s="76">
        <f t="shared" si="2"/>
        <v>-9565660</v>
      </c>
      <c r="H19" s="76">
        <f t="shared" si="2"/>
        <v>-10136175</v>
      </c>
      <c r="I19" s="76">
        <f t="shared" si="2"/>
        <v>152951033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152951033</v>
      </c>
      <c r="W19" s="76">
        <f>IF(E10=E18,0,W10-W18)</f>
        <v>-4660244</v>
      </c>
      <c r="X19" s="76">
        <f t="shared" si="2"/>
        <v>157611277</v>
      </c>
      <c r="Y19" s="77">
        <f>+IF(W19&lt;&gt;0,(X19/W19)*100,0)</f>
        <v>-3382.039159322989</v>
      </c>
      <c r="Z19" s="78">
        <f t="shared" si="2"/>
        <v>-18640970</v>
      </c>
    </row>
    <row r="20" spans="1:26" ht="13.5">
      <c r="A20" s="57" t="s">
        <v>44</v>
      </c>
      <c r="B20" s="18">
        <v>683776</v>
      </c>
      <c r="C20" s="18">
        <v>0</v>
      </c>
      <c r="D20" s="58">
        <v>35213333</v>
      </c>
      <c r="E20" s="59">
        <v>43913120</v>
      </c>
      <c r="F20" s="59">
        <v>0</v>
      </c>
      <c r="G20" s="59">
        <v>683776</v>
      </c>
      <c r="H20" s="59">
        <v>4313569</v>
      </c>
      <c r="I20" s="59">
        <v>4997345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4997345</v>
      </c>
      <c r="W20" s="59">
        <v>10978280</v>
      </c>
      <c r="X20" s="59">
        <v>-5980935</v>
      </c>
      <c r="Y20" s="60">
        <v>-54.48</v>
      </c>
      <c r="Z20" s="61">
        <v>43913120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160946912</v>
      </c>
      <c r="C22" s="85">
        <f>SUM(C19:C21)</f>
        <v>0</v>
      </c>
      <c r="D22" s="86">
        <f aca="true" t="shared" si="3" ref="D22:Z22">SUM(D19:D21)</f>
        <v>16564762</v>
      </c>
      <c r="E22" s="87">
        <f t="shared" si="3"/>
        <v>25272150</v>
      </c>
      <c r="F22" s="87">
        <f t="shared" si="3"/>
        <v>172652868</v>
      </c>
      <c r="G22" s="87">
        <f t="shared" si="3"/>
        <v>-8881884</v>
      </c>
      <c r="H22" s="87">
        <f t="shared" si="3"/>
        <v>-5822606</v>
      </c>
      <c r="I22" s="87">
        <f t="shared" si="3"/>
        <v>157948378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157948378</v>
      </c>
      <c r="W22" s="87">
        <f t="shared" si="3"/>
        <v>6318036</v>
      </c>
      <c r="X22" s="87">
        <f t="shared" si="3"/>
        <v>151630342</v>
      </c>
      <c r="Y22" s="88">
        <f>+IF(W22&lt;&gt;0,(X22/W22)*100,0)</f>
        <v>2399.9600825319767</v>
      </c>
      <c r="Z22" s="89">
        <f t="shared" si="3"/>
        <v>25272150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160946912</v>
      </c>
      <c r="C24" s="74">
        <f>SUM(C22:C23)</f>
        <v>0</v>
      </c>
      <c r="D24" s="75">
        <f aca="true" t="shared" si="4" ref="D24:Z24">SUM(D22:D23)</f>
        <v>16564762</v>
      </c>
      <c r="E24" s="76">
        <f t="shared" si="4"/>
        <v>25272150</v>
      </c>
      <c r="F24" s="76">
        <f t="shared" si="4"/>
        <v>172652868</v>
      </c>
      <c r="G24" s="76">
        <f t="shared" si="4"/>
        <v>-8881884</v>
      </c>
      <c r="H24" s="76">
        <f t="shared" si="4"/>
        <v>-5822606</v>
      </c>
      <c r="I24" s="76">
        <f t="shared" si="4"/>
        <v>157948378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157948378</v>
      </c>
      <c r="W24" s="76">
        <f t="shared" si="4"/>
        <v>6318036</v>
      </c>
      <c r="X24" s="76">
        <f t="shared" si="4"/>
        <v>151630342</v>
      </c>
      <c r="Y24" s="77">
        <f>+IF(W24&lt;&gt;0,(X24/W24)*100,0)</f>
        <v>2399.9600825319767</v>
      </c>
      <c r="Z24" s="78">
        <f t="shared" si="4"/>
        <v>25272150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123748435</v>
      </c>
      <c r="C27" s="21">
        <v>0</v>
      </c>
      <c r="D27" s="98">
        <v>110712487</v>
      </c>
      <c r="E27" s="99">
        <v>119585988</v>
      </c>
      <c r="F27" s="99">
        <v>2194152</v>
      </c>
      <c r="G27" s="99">
        <v>12928020</v>
      </c>
      <c r="H27" s="99">
        <v>433514</v>
      </c>
      <c r="I27" s="99">
        <v>15555686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15555686</v>
      </c>
      <c r="W27" s="99">
        <v>29896497</v>
      </c>
      <c r="X27" s="99">
        <v>-14340811</v>
      </c>
      <c r="Y27" s="100">
        <v>-47.97</v>
      </c>
      <c r="Z27" s="101">
        <v>119585988</v>
      </c>
    </row>
    <row r="28" spans="1:26" ht="13.5">
      <c r="A28" s="102" t="s">
        <v>44</v>
      </c>
      <c r="B28" s="18">
        <v>56680513</v>
      </c>
      <c r="C28" s="18">
        <v>0</v>
      </c>
      <c r="D28" s="58">
        <v>35213333</v>
      </c>
      <c r="E28" s="59">
        <v>39929225</v>
      </c>
      <c r="F28" s="59">
        <v>683777</v>
      </c>
      <c r="G28" s="59">
        <v>4313573</v>
      </c>
      <c r="H28" s="59">
        <v>3394578</v>
      </c>
      <c r="I28" s="59">
        <v>8391928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8391928</v>
      </c>
      <c r="W28" s="59">
        <v>9982306</v>
      </c>
      <c r="X28" s="59">
        <v>-1590378</v>
      </c>
      <c r="Y28" s="60">
        <v>-15.93</v>
      </c>
      <c r="Z28" s="61">
        <v>39929225</v>
      </c>
    </row>
    <row r="29" spans="1:26" ht="13.5">
      <c r="A29" s="57" t="s">
        <v>110</v>
      </c>
      <c r="B29" s="18">
        <v>1123559</v>
      </c>
      <c r="C29" s="18">
        <v>0</v>
      </c>
      <c r="D29" s="58">
        <v>2500000</v>
      </c>
      <c r="E29" s="59">
        <v>6483899</v>
      </c>
      <c r="F29" s="59">
        <v>26809</v>
      </c>
      <c r="G29" s="59">
        <v>6500701</v>
      </c>
      <c r="H29" s="59">
        <v>-5055945</v>
      </c>
      <c r="I29" s="59">
        <v>1471565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1471565</v>
      </c>
      <c r="W29" s="59">
        <v>1620975</v>
      </c>
      <c r="X29" s="59">
        <v>-149410</v>
      </c>
      <c r="Y29" s="60">
        <v>-9.22</v>
      </c>
      <c r="Z29" s="61">
        <v>6483899</v>
      </c>
    </row>
    <row r="30" spans="1:26" ht="13.5">
      <c r="A30" s="57" t="s">
        <v>48</v>
      </c>
      <c r="B30" s="18">
        <v>699000</v>
      </c>
      <c r="C30" s="18">
        <v>0</v>
      </c>
      <c r="D30" s="58">
        <v>966000</v>
      </c>
      <c r="E30" s="59">
        <v>1139710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284928</v>
      </c>
      <c r="X30" s="59">
        <v>-284928</v>
      </c>
      <c r="Y30" s="60">
        <v>-100</v>
      </c>
      <c r="Z30" s="61">
        <v>1139710</v>
      </c>
    </row>
    <row r="31" spans="1:26" ht="13.5">
      <c r="A31" s="57" t="s">
        <v>49</v>
      </c>
      <c r="B31" s="18">
        <v>65245363</v>
      </c>
      <c r="C31" s="18">
        <v>0</v>
      </c>
      <c r="D31" s="58">
        <v>72033154</v>
      </c>
      <c r="E31" s="59">
        <v>72033154</v>
      </c>
      <c r="F31" s="59">
        <v>1483566</v>
      </c>
      <c r="G31" s="59">
        <v>2113746</v>
      </c>
      <c r="H31" s="59">
        <v>2094881</v>
      </c>
      <c r="I31" s="59">
        <v>5692193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5692193</v>
      </c>
      <c r="W31" s="59">
        <v>18008289</v>
      </c>
      <c r="X31" s="59">
        <v>-12316096</v>
      </c>
      <c r="Y31" s="60">
        <v>-68.39</v>
      </c>
      <c r="Z31" s="61">
        <v>72033154</v>
      </c>
    </row>
    <row r="32" spans="1:26" ht="13.5">
      <c r="A32" s="69" t="s">
        <v>50</v>
      </c>
      <c r="B32" s="21">
        <f>SUM(B28:B31)</f>
        <v>123748435</v>
      </c>
      <c r="C32" s="21">
        <f>SUM(C28:C31)</f>
        <v>0</v>
      </c>
      <c r="D32" s="98">
        <f aca="true" t="shared" si="5" ref="D32:Z32">SUM(D28:D31)</f>
        <v>110712487</v>
      </c>
      <c r="E32" s="99">
        <f t="shared" si="5"/>
        <v>119585988</v>
      </c>
      <c r="F32" s="99">
        <f t="shared" si="5"/>
        <v>2194152</v>
      </c>
      <c r="G32" s="99">
        <f t="shared" si="5"/>
        <v>12928020</v>
      </c>
      <c r="H32" s="99">
        <f t="shared" si="5"/>
        <v>433514</v>
      </c>
      <c r="I32" s="99">
        <f t="shared" si="5"/>
        <v>15555686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15555686</v>
      </c>
      <c r="W32" s="99">
        <f t="shared" si="5"/>
        <v>29896498</v>
      </c>
      <c r="X32" s="99">
        <f t="shared" si="5"/>
        <v>-14340812</v>
      </c>
      <c r="Y32" s="100">
        <f>+IF(W32&lt;&gt;0,(X32/W32)*100,0)</f>
        <v>-47.96820015508171</v>
      </c>
      <c r="Z32" s="101">
        <f t="shared" si="5"/>
        <v>119585988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289878623</v>
      </c>
      <c r="C35" s="18">
        <v>0</v>
      </c>
      <c r="D35" s="58">
        <v>280716891</v>
      </c>
      <c r="E35" s="59">
        <v>278775506</v>
      </c>
      <c r="F35" s="59">
        <v>447991732</v>
      </c>
      <c r="G35" s="59">
        <v>435176071</v>
      </c>
      <c r="H35" s="59">
        <v>413255338</v>
      </c>
      <c r="I35" s="59">
        <v>413255338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413255338</v>
      </c>
      <c r="W35" s="59">
        <v>69693877</v>
      </c>
      <c r="X35" s="59">
        <v>343561461</v>
      </c>
      <c r="Y35" s="60">
        <v>492.96</v>
      </c>
      <c r="Z35" s="61">
        <v>278775506</v>
      </c>
    </row>
    <row r="36" spans="1:26" ht="13.5">
      <c r="A36" s="57" t="s">
        <v>53</v>
      </c>
      <c r="B36" s="18">
        <v>1797578691</v>
      </c>
      <c r="C36" s="18">
        <v>0</v>
      </c>
      <c r="D36" s="58">
        <v>1541048043</v>
      </c>
      <c r="E36" s="59">
        <v>1549747830</v>
      </c>
      <c r="F36" s="59">
        <v>1575584162</v>
      </c>
      <c r="G36" s="59">
        <v>1776737915</v>
      </c>
      <c r="H36" s="59">
        <v>1775594540</v>
      </c>
      <c r="I36" s="59">
        <v>1775594540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1775594540</v>
      </c>
      <c r="W36" s="59">
        <v>387436958</v>
      </c>
      <c r="X36" s="59">
        <v>1388157582</v>
      </c>
      <c r="Y36" s="60">
        <v>358.29</v>
      </c>
      <c r="Z36" s="61">
        <v>1549747830</v>
      </c>
    </row>
    <row r="37" spans="1:26" ht="13.5">
      <c r="A37" s="57" t="s">
        <v>54</v>
      </c>
      <c r="B37" s="18">
        <v>130365588</v>
      </c>
      <c r="C37" s="18">
        <v>0</v>
      </c>
      <c r="D37" s="58">
        <v>112800000</v>
      </c>
      <c r="E37" s="59">
        <v>112800000</v>
      </c>
      <c r="F37" s="59">
        <v>123011012</v>
      </c>
      <c r="G37" s="59">
        <v>132122109</v>
      </c>
      <c r="H37" s="59">
        <v>114880611</v>
      </c>
      <c r="I37" s="59">
        <v>114880611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114880611</v>
      </c>
      <c r="W37" s="59">
        <v>28200000</v>
      </c>
      <c r="X37" s="59">
        <v>86680611</v>
      </c>
      <c r="Y37" s="60">
        <v>307.38</v>
      </c>
      <c r="Z37" s="61">
        <v>112800000</v>
      </c>
    </row>
    <row r="38" spans="1:26" ht="13.5">
      <c r="A38" s="57" t="s">
        <v>55</v>
      </c>
      <c r="B38" s="18">
        <v>231337156</v>
      </c>
      <c r="C38" s="18">
        <v>0</v>
      </c>
      <c r="D38" s="58">
        <v>194600000</v>
      </c>
      <c r="E38" s="59">
        <v>194600000</v>
      </c>
      <c r="F38" s="59">
        <v>228055320</v>
      </c>
      <c r="G38" s="59">
        <v>232098014</v>
      </c>
      <c r="H38" s="59">
        <v>232098014</v>
      </c>
      <c r="I38" s="59">
        <v>232098014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232098014</v>
      </c>
      <c r="W38" s="59">
        <v>48650000</v>
      </c>
      <c r="X38" s="59">
        <v>183448014</v>
      </c>
      <c r="Y38" s="60">
        <v>377.08</v>
      </c>
      <c r="Z38" s="61">
        <v>194600000</v>
      </c>
    </row>
    <row r="39" spans="1:26" ht="13.5">
      <c r="A39" s="57" t="s">
        <v>56</v>
      </c>
      <c r="B39" s="18">
        <v>1725754570</v>
      </c>
      <c r="C39" s="18">
        <v>0</v>
      </c>
      <c r="D39" s="58">
        <v>1514364934</v>
      </c>
      <c r="E39" s="59">
        <v>1521123336</v>
      </c>
      <c r="F39" s="59">
        <v>1672509562</v>
      </c>
      <c r="G39" s="59">
        <v>1847693863</v>
      </c>
      <c r="H39" s="59">
        <v>1841871253</v>
      </c>
      <c r="I39" s="59">
        <v>1841871253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1841871253</v>
      </c>
      <c r="W39" s="59">
        <v>380280834</v>
      </c>
      <c r="X39" s="59">
        <v>1461590419</v>
      </c>
      <c r="Y39" s="60">
        <v>384.35</v>
      </c>
      <c r="Z39" s="61">
        <v>1521123336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134369146</v>
      </c>
      <c r="C42" s="18">
        <v>0</v>
      </c>
      <c r="D42" s="58">
        <v>154245453</v>
      </c>
      <c r="E42" s="59">
        <v>65052809</v>
      </c>
      <c r="F42" s="59">
        <v>22204820</v>
      </c>
      <c r="G42" s="59">
        <v>18300060</v>
      </c>
      <c r="H42" s="59">
        <v>-3638056</v>
      </c>
      <c r="I42" s="59">
        <v>36866824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36866824</v>
      </c>
      <c r="W42" s="59">
        <v>17984076</v>
      </c>
      <c r="X42" s="59">
        <v>18882748</v>
      </c>
      <c r="Y42" s="60">
        <v>105</v>
      </c>
      <c r="Z42" s="61">
        <v>65052809</v>
      </c>
    </row>
    <row r="43" spans="1:26" ht="13.5">
      <c r="A43" s="57" t="s">
        <v>59</v>
      </c>
      <c r="B43" s="18">
        <v>-125170272</v>
      </c>
      <c r="C43" s="18">
        <v>0</v>
      </c>
      <c r="D43" s="58">
        <v>-111044987</v>
      </c>
      <c r="E43" s="59">
        <v>-64671400</v>
      </c>
      <c r="F43" s="59">
        <v>-2207570</v>
      </c>
      <c r="G43" s="59">
        <v>-15800505</v>
      </c>
      <c r="H43" s="59">
        <v>-40607</v>
      </c>
      <c r="I43" s="59">
        <v>-18048682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-18048682</v>
      </c>
      <c r="W43" s="59">
        <v>-13094307</v>
      </c>
      <c r="X43" s="59">
        <v>-4954375</v>
      </c>
      <c r="Y43" s="60">
        <v>37.84</v>
      </c>
      <c r="Z43" s="61">
        <v>-64671400</v>
      </c>
    </row>
    <row r="44" spans="1:26" ht="13.5">
      <c r="A44" s="57" t="s">
        <v>60</v>
      </c>
      <c r="B44" s="18">
        <v>1626577</v>
      </c>
      <c r="C44" s="18">
        <v>0</v>
      </c>
      <c r="D44" s="58">
        <v>411000</v>
      </c>
      <c r="E44" s="59">
        <v>0</v>
      </c>
      <c r="F44" s="59">
        <v>134676</v>
      </c>
      <c r="G44" s="59">
        <v>707659</v>
      </c>
      <c r="H44" s="59">
        <v>53302</v>
      </c>
      <c r="I44" s="59">
        <v>895637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895637</v>
      </c>
      <c r="W44" s="59">
        <v>0</v>
      </c>
      <c r="X44" s="59">
        <v>895637</v>
      </c>
      <c r="Y44" s="60">
        <v>0</v>
      </c>
      <c r="Z44" s="61">
        <v>0</v>
      </c>
    </row>
    <row r="45" spans="1:26" ht="13.5">
      <c r="A45" s="69" t="s">
        <v>61</v>
      </c>
      <c r="B45" s="21">
        <v>208299500</v>
      </c>
      <c r="C45" s="21">
        <v>0</v>
      </c>
      <c r="D45" s="98">
        <v>229000000</v>
      </c>
      <c r="E45" s="99">
        <v>381409</v>
      </c>
      <c r="F45" s="99">
        <v>228431428</v>
      </c>
      <c r="G45" s="99">
        <v>231638642</v>
      </c>
      <c r="H45" s="99">
        <v>228013281</v>
      </c>
      <c r="I45" s="99">
        <v>228013281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228013281</v>
      </c>
      <c r="W45" s="99">
        <v>4889769</v>
      </c>
      <c r="X45" s="99">
        <v>223123512</v>
      </c>
      <c r="Y45" s="100">
        <v>4563.07</v>
      </c>
      <c r="Z45" s="101">
        <v>381409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32002762</v>
      </c>
      <c r="C49" s="51">
        <v>0</v>
      </c>
      <c r="D49" s="128">
        <v>3176202</v>
      </c>
      <c r="E49" s="53">
        <v>2221083</v>
      </c>
      <c r="F49" s="53">
        <v>0</v>
      </c>
      <c r="G49" s="53">
        <v>0</v>
      </c>
      <c r="H49" s="53">
        <v>0</v>
      </c>
      <c r="I49" s="53">
        <v>1524445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1262572</v>
      </c>
      <c r="W49" s="53">
        <v>1269480</v>
      </c>
      <c r="X49" s="53">
        <v>1258194</v>
      </c>
      <c r="Y49" s="53">
        <v>25337735</v>
      </c>
      <c r="Z49" s="129">
        <v>68052473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2113166</v>
      </c>
      <c r="C51" s="51">
        <v>0</v>
      </c>
      <c r="D51" s="128">
        <v>-5919</v>
      </c>
      <c r="E51" s="53">
        <v>75981</v>
      </c>
      <c r="F51" s="53">
        <v>0</v>
      </c>
      <c r="G51" s="53">
        <v>0</v>
      </c>
      <c r="H51" s="53">
        <v>0</v>
      </c>
      <c r="I51" s="53">
        <v>-70062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-55632</v>
      </c>
      <c r="X51" s="53">
        <v>55632</v>
      </c>
      <c r="Y51" s="53">
        <v>0</v>
      </c>
      <c r="Z51" s="129">
        <v>2113166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5.464506744637097</v>
      </c>
      <c r="C58" s="5">
        <f>IF(C67=0,0,+(C76/C67)*100)</f>
        <v>0</v>
      </c>
      <c r="D58" s="6">
        <f aca="true" t="shared" si="6" ref="D58:Z58">IF(D67=0,0,+(D76/D67)*100)</f>
        <v>92.66024218622128</v>
      </c>
      <c r="E58" s="7">
        <f t="shared" si="6"/>
        <v>107.62534041579134</v>
      </c>
      <c r="F58" s="7">
        <f t="shared" si="6"/>
        <v>99.9999984069095</v>
      </c>
      <c r="G58" s="7">
        <f t="shared" si="6"/>
        <v>99.99999725082796</v>
      </c>
      <c r="H58" s="7">
        <f t="shared" si="6"/>
        <v>99.99999403786599</v>
      </c>
      <c r="I58" s="7">
        <f t="shared" si="6"/>
        <v>99.99999767651553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99.99999767651553</v>
      </c>
      <c r="W58" s="7">
        <f t="shared" si="6"/>
        <v>107.62103611815368</v>
      </c>
      <c r="X58" s="7">
        <f t="shared" si="6"/>
        <v>0</v>
      </c>
      <c r="Y58" s="7">
        <f t="shared" si="6"/>
        <v>0</v>
      </c>
      <c r="Z58" s="8">
        <f t="shared" si="6"/>
        <v>107.62534041579134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99.63884925972162</v>
      </c>
      <c r="E59" s="10">
        <f t="shared" si="7"/>
        <v>103.72839440911154</v>
      </c>
      <c r="F59" s="10">
        <f t="shared" si="7"/>
        <v>96.34295167383726</v>
      </c>
      <c r="G59" s="10">
        <f t="shared" si="7"/>
        <v>112026.54028436018</v>
      </c>
      <c r="H59" s="10">
        <f t="shared" si="7"/>
        <v>7892.574762120526</v>
      </c>
      <c r="I59" s="10">
        <f t="shared" si="7"/>
        <v>89.611392525929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89.611392525929</v>
      </c>
      <c r="W59" s="10">
        <f t="shared" si="7"/>
        <v>103.72423326667197</v>
      </c>
      <c r="X59" s="10">
        <f t="shared" si="7"/>
        <v>0</v>
      </c>
      <c r="Y59" s="10">
        <f t="shared" si="7"/>
        <v>0</v>
      </c>
      <c r="Z59" s="11">
        <f t="shared" si="7"/>
        <v>103.72839440911154</v>
      </c>
    </row>
    <row r="60" spans="1:26" ht="13.5">
      <c r="A60" s="37" t="s">
        <v>32</v>
      </c>
      <c r="B60" s="12">
        <f t="shared" si="7"/>
        <v>8.738036194968112</v>
      </c>
      <c r="C60" s="12">
        <f t="shared" si="7"/>
        <v>0</v>
      </c>
      <c r="D60" s="3">
        <f t="shared" si="7"/>
        <v>91.40884747636679</v>
      </c>
      <c r="E60" s="13">
        <f t="shared" si="7"/>
        <v>108.32619607375096</v>
      </c>
      <c r="F60" s="13">
        <f t="shared" si="7"/>
        <v>102.8849795999164</v>
      </c>
      <c r="G60" s="13">
        <f t="shared" si="7"/>
        <v>107.79472931570461</v>
      </c>
      <c r="H60" s="13">
        <f t="shared" si="7"/>
        <v>108.19876823854477</v>
      </c>
      <c r="I60" s="13">
        <f t="shared" si="7"/>
        <v>104.92205532680954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104.92205532680954</v>
      </c>
      <c r="W60" s="13">
        <f t="shared" si="7"/>
        <v>108.3218645149147</v>
      </c>
      <c r="X60" s="13">
        <f t="shared" si="7"/>
        <v>0</v>
      </c>
      <c r="Y60" s="13">
        <f t="shared" si="7"/>
        <v>0</v>
      </c>
      <c r="Z60" s="14">
        <f t="shared" si="7"/>
        <v>108.32619607375096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88.38718389475244</v>
      </c>
      <c r="E61" s="13">
        <f t="shared" si="7"/>
        <v>97.08532870274787</v>
      </c>
      <c r="F61" s="13">
        <f t="shared" si="7"/>
        <v>77.66171440260756</v>
      </c>
      <c r="G61" s="13">
        <f t="shared" si="7"/>
        <v>99.16769521252837</v>
      </c>
      <c r="H61" s="13">
        <f t="shared" si="7"/>
        <v>99.96128928646571</v>
      </c>
      <c r="I61" s="13">
        <f t="shared" si="7"/>
        <v>91.0793707237829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91.0793707237829</v>
      </c>
      <c r="W61" s="13">
        <f t="shared" si="7"/>
        <v>97.08144528959977</v>
      </c>
      <c r="X61" s="13">
        <f t="shared" si="7"/>
        <v>0</v>
      </c>
      <c r="Y61" s="13">
        <f t="shared" si="7"/>
        <v>0</v>
      </c>
      <c r="Z61" s="14">
        <f t="shared" si="7"/>
        <v>97.08532870274787</v>
      </c>
    </row>
    <row r="62" spans="1:26" ht="13.5">
      <c r="A62" s="38" t="s">
        <v>114</v>
      </c>
      <c r="B62" s="12">
        <f t="shared" si="7"/>
        <v>0.09906047705815355</v>
      </c>
      <c r="C62" s="12">
        <f t="shared" si="7"/>
        <v>0</v>
      </c>
      <c r="D62" s="3">
        <f t="shared" si="7"/>
        <v>86.32884515284121</v>
      </c>
      <c r="E62" s="13">
        <f t="shared" si="7"/>
        <v>114.45540654699707</v>
      </c>
      <c r="F62" s="13">
        <f t="shared" si="7"/>
        <v>57.952866268410666</v>
      </c>
      <c r="G62" s="13">
        <f t="shared" si="7"/>
        <v>117.10588796995714</v>
      </c>
      <c r="H62" s="13">
        <f t="shared" si="7"/>
        <v>117.03083475283267</v>
      </c>
      <c r="I62" s="13">
        <f t="shared" si="7"/>
        <v>86.8812061417577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86.8812061417577</v>
      </c>
      <c r="W62" s="13">
        <f t="shared" si="7"/>
        <v>114.450833839244</v>
      </c>
      <c r="X62" s="13">
        <f t="shared" si="7"/>
        <v>0</v>
      </c>
      <c r="Y62" s="13">
        <f t="shared" si="7"/>
        <v>0</v>
      </c>
      <c r="Z62" s="14">
        <f t="shared" si="7"/>
        <v>114.45540654699707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80.97737277974015</v>
      </c>
      <c r="E63" s="13">
        <f t="shared" si="7"/>
        <v>126.26523597633876</v>
      </c>
      <c r="F63" s="13">
        <f t="shared" si="7"/>
        <v>95.86365876586316</v>
      </c>
      <c r="G63" s="13">
        <f t="shared" si="7"/>
        <v>-6.075527798696409</v>
      </c>
      <c r="H63" s="13">
        <f t="shared" si="7"/>
        <v>-12.139828359731201</v>
      </c>
      <c r="I63" s="13">
        <f t="shared" si="7"/>
        <v>99.17143675853023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99.17143675853023</v>
      </c>
      <c r="W63" s="13">
        <f t="shared" si="7"/>
        <v>126.26017333026122</v>
      </c>
      <c r="X63" s="13">
        <f t="shared" si="7"/>
        <v>0</v>
      </c>
      <c r="Y63" s="13">
        <f t="shared" si="7"/>
        <v>0</v>
      </c>
      <c r="Z63" s="14">
        <f t="shared" si="7"/>
        <v>126.26523597633876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93.40945362333483</v>
      </c>
      <c r="E64" s="13">
        <f t="shared" si="7"/>
        <v>132.59018364933817</v>
      </c>
      <c r="F64" s="13">
        <f t="shared" si="7"/>
        <v>127.00985575315723</v>
      </c>
      <c r="G64" s="13">
        <f t="shared" si="7"/>
        <v>127.0057251719549</v>
      </c>
      <c r="H64" s="13">
        <f t="shared" si="7"/>
        <v>126.94751285847839</v>
      </c>
      <c r="I64" s="13">
        <f t="shared" si="7"/>
        <v>126.98763672746645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126.98763672746645</v>
      </c>
      <c r="W64" s="13">
        <f t="shared" si="7"/>
        <v>132.58488657079988</v>
      </c>
      <c r="X64" s="13">
        <f t="shared" si="7"/>
        <v>0</v>
      </c>
      <c r="Y64" s="13">
        <f t="shared" si="7"/>
        <v>0</v>
      </c>
      <c r="Z64" s="14">
        <f t="shared" si="7"/>
        <v>132.59018364933817</v>
      </c>
    </row>
    <row r="65" spans="1:26" ht="13.5">
      <c r="A65" s="38" t="s">
        <v>117</v>
      </c>
      <c r="B65" s="12">
        <f t="shared" si="7"/>
        <v>360.10978044803255</v>
      </c>
      <c r="C65" s="12">
        <f t="shared" si="7"/>
        <v>0</v>
      </c>
      <c r="D65" s="3">
        <f t="shared" si="7"/>
        <v>234.64860472540187</v>
      </c>
      <c r="E65" s="13">
        <f t="shared" si="7"/>
        <v>209.7207460811668</v>
      </c>
      <c r="F65" s="13">
        <f t="shared" si="7"/>
        <v>2894.262196426661</v>
      </c>
      <c r="G65" s="13">
        <f t="shared" si="7"/>
        <v>107.92676754228778</v>
      </c>
      <c r="H65" s="13">
        <f t="shared" si="7"/>
        <v>104.01204267294979</v>
      </c>
      <c r="I65" s="13">
        <f t="shared" si="7"/>
        <v>369.83197130007164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369.83197130007164</v>
      </c>
      <c r="W65" s="13">
        <f t="shared" si="7"/>
        <v>209.71238650414185</v>
      </c>
      <c r="X65" s="13">
        <f t="shared" si="7"/>
        <v>0</v>
      </c>
      <c r="Y65" s="13">
        <f t="shared" si="7"/>
        <v>0</v>
      </c>
      <c r="Z65" s="14">
        <f t="shared" si="7"/>
        <v>209.7207460811668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99.99926692935031</v>
      </c>
      <c r="E66" s="16">
        <f t="shared" si="7"/>
        <v>100</v>
      </c>
      <c r="F66" s="16">
        <f t="shared" si="7"/>
        <v>99.99479112407542</v>
      </c>
      <c r="G66" s="16">
        <f t="shared" si="7"/>
        <v>100</v>
      </c>
      <c r="H66" s="16">
        <f t="shared" si="7"/>
        <v>100</v>
      </c>
      <c r="I66" s="16">
        <f t="shared" si="7"/>
        <v>99.99823099647969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99.99823099647969</v>
      </c>
      <c r="W66" s="16">
        <f t="shared" si="7"/>
        <v>99.99853385332669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221744918</v>
      </c>
      <c r="C67" s="23"/>
      <c r="D67" s="24">
        <v>550778650</v>
      </c>
      <c r="E67" s="25">
        <v>550778650</v>
      </c>
      <c r="F67" s="25">
        <v>188313219</v>
      </c>
      <c r="G67" s="25">
        <v>36374588</v>
      </c>
      <c r="H67" s="25">
        <v>33545036</v>
      </c>
      <c r="I67" s="25">
        <v>258232843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258232843</v>
      </c>
      <c r="W67" s="25">
        <v>137694663</v>
      </c>
      <c r="X67" s="25"/>
      <c r="Y67" s="24"/>
      <c r="Z67" s="26">
        <v>550778650</v>
      </c>
    </row>
    <row r="68" spans="1:26" ht="13.5" hidden="1">
      <c r="A68" s="36" t="s">
        <v>31</v>
      </c>
      <c r="B68" s="18">
        <v>83033587</v>
      </c>
      <c r="C68" s="18"/>
      <c r="D68" s="19">
        <v>83462656</v>
      </c>
      <c r="E68" s="20">
        <v>83462656</v>
      </c>
      <c r="F68" s="20">
        <v>83036119</v>
      </c>
      <c r="G68" s="20">
        <v>-2532</v>
      </c>
      <c r="H68" s="20">
        <v>-35312</v>
      </c>
      <c r="I68" s="20">
        <v>82998275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82998275</v>
      </c>
      <c r="W68" s="20">
        <v>20865664</v>
      </c>
      <c r="X68" s="20"/>
      <c r="Y68" s="19"/>
      <c r="Z68" s="22">
        <v>83462656</v>
      </c>
    </row>
    <row r="69" spans="1:26" ht="13.5" hidden="1">
      <c r="A69" s="37" t="s">
        <v>32</v>
      </c>
      <c r="B69" s="18">
        <v>138672646</v>
      </c>
      <c r="C69" s="18"/>
      <c r="D69" s="19">
        <v>467043169</v>
      </c>
      <c r="E69" s="20">
        <v>467043169</v>
      </c>
      <c r="F69" s="20">
        <v>105257902</v>
      </c>
      <c r="G69" s="20">
        <v>36357632</v>
      </c>
      <c r="H69" s="20">
        <v>33562505</v>
      </c>
      <c r="I69" s="20">
        <v>175178039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175178039</v>
      </c>
      <c r="W69" s="20">
        <v>116760793</v>
      </c>
      <c r="X69" s="20"/>
      <c r="Y69" s="19"/>
      <c r="Z69" s="22">
        <v>467043169</v>
      </c>
    </row>
    <row r="70" spans="1:26" ht="13.5" hidden="1">
      <c r="A70" s="38" t="s">
        <v>113</v>
      </c>
      <c r="B70" s="18">
        <v>54029298</v>
      </c>
      <c r="C70" s="18"/>
      <c r="D70" s="19">
        <v>294586220</v>
      </c>
      <c r="E70" s="20">
        <v>294586220</v>
      </c>
      <c r="F70" s="20">
        <v>30973308</v>
      </c>
      <c r="G70" s="20">
        <v>24591352</v>
      </c>
      <c r="H70" s="20">
        <v>24396347</v>
      </c>
      <c r="I70" s="20">
        <v>79961007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79961007</v>
      </c>
      <c r="W70" s="20">
        <v>73646555</v>
      </c>
      <c r="X70" s="20"/>
      <c r="Y70" s="19"/>
      <c r="Z70" s="22">
        <v>294586220</v>
      </c>
    </row>
    <row r="71" spans="1:26" ht="13.5" hidden="1">
      <c r="A71" s="38" t="s">
        <v>114</v>
      </c>
      <c r="B71" s="18">
        <v>17820427</v>
      </c>
      <c r="C71" s="18"/>
      <c r="D71" s="19">
        <v>83539124</v>
      </c>
      <c r="E71" s="20">
        <v>83539124</v>
      </c>
      <c r="F71" s="20">
        <v>12027607</v>
      </c>
      <c r="G71" s="20">
        <v>5793321</v>
      </c>
      <c r="H71" s="20">
        <v>5732655</v>
      </c>
      <c r="I71" s="20">
        <v>23553583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23553583</v>
      </c>
      <c r="W71" s="20">
        <v>20884781</v>
      </c>
      <c r="X71" s="20"/>
      <c r="Y71" s="19"/>
      <c r="Z71" s="22">
        <v>83539124</v>
      </c>
    </row>
    <row r="72" spans="1:26" ht="13.5" hidden="1">
      <c r="A72" s="38" t="s">
        <v>115</v>
      </c>
      <c r="B72" s="18">
        <v>58012701</v>
      </c>
      <c r="C72" s="18"/>
      <c r="D72" s="19">
        <v>45588808</v>
      </c>
      <c r="E72" s="20">
        <v>45588808</v>
      </c>
      <c r="F72" s="20">
        <v>58936917</v>
      </c>
      <c r="G72" s="20">
        <v>-924216</v>
      </c>
      <c r="H72" s="20">
        <v>-877533</v>
      </c>
      <c r="I72" s="20">
        <v>57135168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57135168</v>
      </c>
      <c r="W72" s="20">
        <v>11397202</v>
      </c>
      <c r="X72" s="20"/>
      <c r="Y72" s="19"/>
      <c r="Z72" s="22">
        <v>45588808</v>
      </c>
    </row>
    <row r="73" spans="1:26" ht="13.5" hidden="1">
      <c r="A73" s="38" t="s">
        <v>116</v>
      </c>
      <c r="B73" s="18">
        <v>5450241</v>
      </c>
      <c r="C73" s="18"/>
      <c r="D73" s="19">
        <v>31268667</v>
      </c>
      <c r="E73" s="20">
        <v>31268667</v>
      </c>
      <c r="F73" s="20">
        <v>2721862</v>
      </c>
      <c r="G73" s="20">
        <v>2728477</v>
      </c>
      <c r="H73" s="20">
        <v>2737299</v>
      </c>
      <c r="I73" s="20">
        <v>8187638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8187638</v>
      </c>
      <c r="W73" s="20">
        <v>7817167</v>
      </c>
      <c r="X73" s="20"/>
      <c r="Y73" s="19"/>
      <c r="Z73" s="22">
        <v>31268667</v>
      </c>
    </row>
    <row r="74" spans="1:26" ht="13.5" hidden="1">
      <c r="A74" s="38" t="s">
        <v>117</v>
      </c>
      <c r="B74" s="18">
        <v>3359979</v>
      </c>
      <c r="C74" s="18"/>
      <c r="D74" s="19">
        <v>12060350</v>
      </c>
      <c r="E74" s="20">
        <v>12060350</v>
      </c>
      <c r="F74" s="20">
        <v>598208</v>
      </c>
      <c r="G74" s="20">
        <v>4168698</v>
      </c>
      <c r="H74" s="20">
        <v>1573737</v>
      </c>
      <c r="I74" s="20">
        <v>6340643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6340643</v>
      </c>
      <c r="W74" s="20">
        <v>3015088</v>
      </c>
      <c r="X74" s="20"/>
      <c r="Y74" s="19"/>
      <c r="Z74" s="22">
        <v>12060350</v>
      </c>
    </row>
    <row r="75" spans="1:26" ht="13.5" hidden="1">
      <c r="A75" s="39" t="s">
        <v>118</v>
      </c>
      <c r="B75" s="27">
        <v>38685</v>
      </c>
      <c r="C75" s="27"/>
      <c r="D75" s="28">
        <v>272825</v>
      </c>
      <c r="E75" s="29">
        <v>272825</v>
      </c>
      <c r="F75" s="29">
        <v>19198</v>
      </c>
      <c r="G75" s="29">
        <v>19488</v>
      </c>
      <c r="H75" s="29">
        <v>17843</v>
      </c>
      <c r="I75" s="29">
        <v>56529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56529</v>
      </c>
      <c r="W75" s="29">
        <v>68206</v>
      </c>
      <c r="X75" s="29"/>
      <c r="Y75" s="28"/>
      <c r="Z75" s="30">
        <v>272825</v>
      </c>
    </row>
    <row r="76" spans="1:26" ht="13.5" hidden="1">
      <c r="A76" s="41" t="s">
        <v>120</v>
      </c>
      <c r="B76" s="31">
        <v>12117266</v>
      </c>
      <c r="C76" s="31"/>
      <c r="D76" s="32">
        <v>510352831</v>
      </c>
      <c r="E76" s="33">
        <v>592777397</v>
      </c>
      <c r="F76" s="33">
        <v>188313216</v>
      </c>
      <c r="G76" s="33">
        <v>36374587</v>
      </c>
      <c r="H76" s="33">
        <v>33545034</v>
      </c>
      <c r="I76" s="33">
        <v>258232837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258232837</v>
      </c>
      <c r="W76" s="33">
        <v>148188423</v>
      </c>
      <c r="X76" s="33"/>
      <c r="Y76" s="32"/>
      <c r="Z76" s="34">
        <v>592777397</v>
      </c>
    </row>
    <row r="77" spans="1:26" ht="13.5" hidden="1">
      <c r="A77" s="36" t="s">
        <v>31</v>
      </c>
      <c r="B77" s="18"/>
      <c r="C77" s="18"/>
      <c r="D77" s="19">
        <v>83161230</v>
      </c>
      <c r="E77" s="20">
        <v>86574473</v>
      </c>
      <c r="F77" s="20">
        <v>79999448</v>
      </c>
      <c r="G77" s="20">
        <v>-2836512</v>
      </c>
      <c r="H77" s="20">
        <v>-2787026</v>
      </c>
      <c r="I77" s="20">
        <v>74375910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74375910</v>
      </c>
      <c r="W77" s="20">
        <v>21642750</v>
      </c>
      <c r="X77" s="20"/>
      <c r="Y77" s="19"/>
      <c r="Z77" s="22">
        <v>86574473</v>
      </c>
    </row>
    <row r="78" spans="1:26" ht="13.5" hidden="1">
      <c r="A78" s="37" t="s">
        <v>32</v>
      </c>
      <c r="B78" s="18">
        <v>12117266</v>
      </c>
      <c r="C78" s="18"/>
      <c r="D78" s="19">
        <v>426918778</v>
      </c>
      <c r="E78" s="20">
        <v>505930099</v>
      </c>
      <c r="F78" s="20">
        <v>108294571</v>
      </c>
      <c r="G78" s="20">
        <v>39191611</v>
      </c>
      <c r="H78" s="20">
        <v>36314217</v>
      </c>
      <c r="I78" s="20">
        <v>183800399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183800399</v>
      </c>
      <c r="W78" s="20">
        <v>126477468</v>
      </c>
      <c r="X78" s="20"/>
      <c r="Y78" s="19"/>
      <c r="Z78" s="22">
        <v>505930099</v>
      </c>
    </row>
    <row r="79" spans="1:26" ht="13.5" hidden="1">
      <c r="A79" s="38" t="s">
        <v>113</v>
      </c>
      <c r="B79" s="18"/>
      <c r="C79" s="18"/>
      <c r="D79" s="19">
        <v>260376464</v>
      </c>
      <c r="E79" s="20">
        <v>286000000</v>
      </c>
      <c r="F79" s="20">
        <v>24054402</v>
      </c>
      <c r="G79" s="20">
        <v>24386677</v>
      </c>
      <c r="H79" s="20">
        <v>24386903</v>
      </c>
      <c r="I79" s="20">
        <v>72827982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72827982</v>
      </c>
      <c r="W79" s="20">
        <v>71497140</v>
      </c>
      <c r="X79" s="20"/>
      <c r="Y79" s="19"/>
      <c r="Z79" s="22">
        <v>286000000</v>
      </c>
    </row>
    <row r="80" spans="1:26" ht="13.5" hidden="1">
      <c r="A80" s="38" t="s">
        <v>114</v>
      </c>
      <c r="B80" s="18">
        <v>17653</v>
      </c>
      <c r="C80" s="18"/>
      <c r="D80" s="19">
        <v>72118361</v>
      </c>
      <c r="E80" s="20">
        <v>95615044</v>
      </c>
      <c r="F80" s="20">
        <v>6970343</v>
      </c>
      <c r="G80" s="20">
        <v>6784320</v>
      </c>
      <c r="H80" s="20">
        <v>6708974</v>
      </c>
      <c r="I80" s="20">
        <v>20463637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20463637</v>
      </c>
      <c r="W80" s="20">
        <v>23902806</v>
      </c>
      <c r="X80" s="20"/>
      <c r="Y80" s="19"/>
      <c r="Z80" s="22">
        <v>95615044</v>
      </c>
    </row>
    <row r="81" spans="1:26" ht="13.5" hidden="1">
      <c r="A81" s="38" t="s">
        <v>115</v>
      </c>
      <c r="B81" s="18"/>
      <c r="C81" s="18"/>
      <c r="D81" s="19">
        <v>36916619</v>
      </c>
      <c r="E81" s="20">
        <v>57562816</v>
      </c>
      <c r="F81" s="20">
        <v>56499085</v>
      </c>
      <c r="G81" s="20">
        <v>56151</v>
      </c>
      <c r="H81" s="20">
        <v>106531</v>
      </c>
      <c r="I81" s="20">
        <v>56661767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56661767</v>
      </c>
      <c r="W81" s="20">
        <v>14390127</v>
      </c>
      <c r="X81" s="20"/>
      <c r="Y81" s="19"/>
      <c r="Z81" s="22">
        <v>57562816</v>
      </c>
    </row>
    <row r="82" spans="1:26" ht="13.5" hidden="1">
      <c r="A82" s="38" t="s">
        <v>116</v>
      </c>
      <c r="B82" s="18"/>
      <c r="C82" s="18"/>
      <c r="D82" s="19">
        <v>29207891</v>
      </c>
      <c r="E82" s="20">
        <v>41459183</v>
      </c>
      <c r="F82" s="20">
        <v>3457033</v>
      </c>
      <c r="G82" s="20">
        <v>3465322</v>
      </c>
      <c r="H82" s="20">
        <v>3474933</v>
      </c>
      <c r="I82" s="20">
        <v>10397288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10397288</v>
      </c>
      <c r="W82" s="20">
        <v>10364382</v>
      </c>
      <c r="X82" s="20"/>
      <c r="Y82" s="19"/>
      <c r="Z82" s="22">
        <v>41459183</v>
      </c>
    </row>
    <row r="83" spans="1:26" ht="13.5" hidden="1">
      <c r="A83" s="38" t="s">
        <v>117</v>
      </c>
      <c r="B83" s="18">
        <v>12099613</v>
      </c>
      <c r="C83" s="18"/>
      <c r="D83" s="19">
        <v>28299443</v>
      </c>
      <c r="E83" s="20">
        <v>25293056</v>
      </c>
      <c r="F83" s="20">
        <v>17313708</v>
      </c>
      <c r="G83" s="20">
        <v>4499141</v>
      </c>
      <c r="H83" s="20">
        <v>1636876</v>
      </c>
      <c r="I83" s="20">
        <v>23449725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23449725</v>
      </c>
      <c r="W83" s="20">
        <v>6323013</v>
      </c>
      <c r="X83" s="20"/>
      <c r="Y83" s="19"/>
      <c r="Z83" s="22">
        <v>25293056</v>
      </c>
    </row>
    <row r="84" spans="1:26" ht="13.5" hidden="1">
      <c r="A84" s="39" t="s">
        <v>118</v>
      </c>
      <c r="B84" s="27"/>
      <c r="C84" s="27"/>
      <c r="D84" s="28">
        <v>272823</v>
      </c>
      <c r="E84" s="29">
        <v>272825</v>
      </c>
      <c r="F84" s="29">
        <v>19197</v>
      </c>
      <c r="G84" s="29">
        <v>19488</v>
      </c>
      <c r="H84" s="29">
        <v>17843</v>
      </c>
      <c r="I84" s="29">
        <v>56528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56528</v>
      </c>
      <c r="W84" s="29">
        <v>68205</v>
      </c>
      <c r="X84" s="29"/>
      <c r="Y84" s="28"/>
      <c r="Z84" s="30">
        <v>272825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147283673</v>
      </c>
      <c r="C5" s="18">
        <v>0</v>
      </c>
      <c r="D5" s="58">
        <v>164145570</v>
      </c>
      <c r="E5" s="59">
        <v>164145570</v>
      </c>
      <c r="F5" s="59">
        <v>159458618</v>
      </c>
      <c r="G5" s="59">
        <v>-28691306</v>
      </c>
      <c r="H5" s="59">
        <v>-298678</v>
      </c>
      <c r="I5" s="59">
        <v>130468634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130468634</v>
      </c>
      <c r="W5" s="59">
        <v>41036393</v>
      </c>
      <c r="X5" s="59">
        <v>89432241</v>
      </c>
      <c r="Y5" s="60">
        <v>217.93</v>
      </c>
      <c r="Z5" s="61">
        <v>164145570</v>
      </c>
    </row>
    <row r="6" spans="1:26" ht="13.5">
      <c r="A6" s="57" t="s">
        <v>32</v>
      </c>
      <c r="B6" s="18">
        <v>587204660</v>
      </c>
      <c r="C6" s="18">
        <v>0</v>
      </c>
      <c r="D6" s="58">
        <v>626327630</v>
      </c>
      <c r="E6" s="59">
        <v>626327630</v>
      </c>
      <c r="F6" s="59">
        <v>155901071</v>
      </c>
      <c r="G6" s="59">
        <v>35765089</v>
      </c>
      <c r="H6" s="59">
        <v>42363676</v>
      </c>
      <c r="I6" s="59">
        <v>234029836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234029836</v>
      </c>
      <c r="W6" s="59">
        <v>156581908</v>
      </c>
      <c r="X6" s="59">
        <v>77447928</v>
      </c>
      <c r="Y6" s="60">
        <v>49.46</v>
      </c>
      <c r="Z6" s="61">
        <v>626327630</v>
      </c>
    </row>
    <row r="7" spans="1:26" ht="13.5">
      <c r="A7" s="57" t="s">
        <v>33</v>
      </c>
      <c r="B7" s="18">
        <v>13780605</v>
      </c>
      <c r="C7" s="18">
        <v>0</v>
      </c>
      <c r="D7" s="58">
        <v>13871690</v>
      </c>
      <c r="E7" s="59">
        <v>13871690</v>
      </c>
      <c r="F7" s="59">
        <v>1154274</v>
      </c>
      <c r="G7" s="59">
        <v>1399769</v>
      </c>
      <c r="H7" s="59">
        <v>1436844</v>
      </c>
      <c r="I7" s="59">
        <v>3990887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3990887</v>
      </c>
      <c r="W7" s="59">
        <v>3467923</v>
      </c>
      <c r="X7" s="59">
        <v>522964</v>
      </c>
      <c r="Y7" s="60">
        <v>15.08</v>
      </c>
      <c r="Z7" s="61">
        <v>13871690</v>
      </c>
    </row>
    <row r="8" spans="1:26" ht="13.5">
      <c r="A8" s="57" t="s">
        <v>34</v>
      </c>
      <c r="B8" s="18">
        <v>149610785</v>
      </c>
      <c r="C8" s="18">
        <v>0</v>
      </c>
      <c r="D8" s="58">
        <v>262438466</v>
      </c>
      <c r="E8" s="59">
        <v>262438466</v>
      </c>
      <c r="F8" s="59">
        <v>0</v>
      </c>
      <c r="G8" s="59">
        <v>182288</v>
      </c>
      <c r="H8" s="59">
        <v>522688</v>
      </c>
      <c r="I8" s="59">
        <v>704976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704976</v>
      </c>
      <c r="W8" s="59">
        <v>65609617</v>
      </c>
      <c r="X8" s="59">
        <v>-64904641</v>
      </c>
      <c r="Y8" s="60">
        <v>-98.93</v>
      </c>
      <c r="Z8" s="61">
        <v>262438466</v>
      </c>
    </row>
    <row r="9" spans="1:26" ht="13.5">
      <c r="A9" s="57" t="s">
        <v>35</v>
      </c>
      <c r="B9" s="18">
        <v>55496556</v>
      </c>
      <c r="C9" s="18">
        <v>0</v>
      </c>
      <c r="D9" s="58">
        <v>58653428</v>
      </c>
      <c r="E9" s="59">
        <v>58653428</v>
      </c>
      <c r="F9" s="59">
        <v>6096277</v>
      </c>
      <c r="G9" s="59">
        <v>5833492</v>
      </c>
      <c r="H9" s="59">
        <v>2937237</v>
      </c>
      <c r="I9" s="59">
        <v>14867006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14867006</v>
      </c>
      <c r="W9" s="59">
        <v>14663357</v>
      </c>
      <c r="X9" s="59">
        <v>203649</v>
      </c>
      <c r="Y9" s="60">
        <v>1.39</v>
      </c>
      <c r="Z9" s="61">
        <v>58653428</v>
      </c>
    </row>
    <row r="10" spans="1:26" ht="25.5">
      <c r="A10" s="62" t="s">
        <v>105</v>
      </c>
      <c r="B10" s="63">
        <f>SUM(B5:B9)</f>
        <v>953376279</v>
      </c>
      <c r="C10" s="63">
        <f>SUM(C5:C9)</f>
        <v>0</v>
      </c>
      <c r="D10" s="64">
        <f aca="true" t="shared" si="0" ref="D10:Z10">SUM(D5:D9)</f>
        <v>1125436784</v>
      </c>
      <c r="E10" s="65">
        <f t="shared" si="0"/>
        <v>1125436784</v>
      </c>
      <c r="F10" s="65">
        <f t="shared" si="0"/>
        <v>322610240</v>
      </c>
      <c r="G10" s="65">
        <f t="shared" si="0"/>
        <v>14489332</v>
      </c>
      <c r="H10" s="65">
        <f t="shared" si="0"/>
        <v>46961767</v>
      </c>
      <c r="I10" s="65">
        <f t="shared" si="0"/>
        <v>384061339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384061339</v>
      </c>
      <c r="W10" s="65">
        <f t="shared" si="0"/>
        <v>281359198</v>
      </c>
      <c r="X10" s="65">
        <f t="shared" si="0"/>
        <v>102702141</v>
      </c>
      <c r="Y10" s="66">
        <f>+IF(W10&lt;&gt;0,(X10/W10)*100,0)</f>
        <v>36.50214449360209</v>
      </c>
      <c r="Z10" s="67">
        <f t="shared" si="0"/>
        <v>1125436784</v>
      </c>
    </row>
    <row r="11" spans="1:26" ht="13.5">
      <c r="A11" s="57" t="s">
        <v>36</v>
      </c>
      <c r="B11" s="18">
        <v>268286630</v>
      </c>
      <c r="C11" s="18">
        <v>0</v>
      </c>
      <c r="D11" s="58">
        <v>291993753</v>
      </c>
      <c r="E11" s="59">
        <v>291993753</v>
      </c>
      <c r="F11" s="59">
        <v>19655897</v>
      </c>
      <c r="G11" s="59">
        <v>22375764</v>
      </c>
      <c r="H11" s="59">
        <v>23160653</v>
      </c>
      <c r="I11" s="59">
        <v>65192314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65192314</v>
      </c>
      <c r="W11" s="59">
        <v>72998438</v>
      </c>
      <c r="X11" s="59">
        <v>-7806124</v>
      </c>
      <c r="Y11" s="60">
        <v>-10.69</v>
      </c>
      <c r="Z11" s="61">
        <v>291993753</v>
      </c>
    </row>
    <row r="12" spans="1:26" ht="13.5">
      <c r="A12" s="57" t="s">
        <v>37</v>
      </c>
      <c r="B12" s="18">
        <v>14567527</v>
      </c>
      <c r="C12" s="18">
        <v>0</v>
      </c>
      <c r="D12" s="58">
        <v>16952094</v>
      </c>
      <c r="E12" s="59">
        <v>16952094</v>
      </c>
      <c r="F12" s="59">
        <v>1118017</v>
      </c>
      <c r="G12" s="59">
        <v>1217996</v>
      </c>
      <c r="H12" s="59">
        <v>1189693</v>
      </c>
      <c r="I12" s="59">
        <v>3525706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3525706</v>
      </c>
      <c r="W12" s="59">
        <v>4238024</v>
      </c>
      <c r="X12" s="59">
        <v>-712318</v>
      </c>
      <c r="Y12" s="60">
        <v>-16.81</v>
      </c>
      <c r="Z12" s="61">
        <v>16952094</v>
      </c>
    </row>
    <row r="13" spans="1:26" ht="13.5">
      <c r="A13" s="57" t="s">
        <v>106</v>
      </c>
      <c r="B13" s="18">
        <v>106153538</v>
      </c>
      <c r="C13" s="18">
        <v>0</v>
      </c>
      <c r="D13" s="58">
        <v>100225134</v>
      </c>
      <c r="E13" s="59">
        <v>100225134</v>
      </c>
      <c r="F13" s="59">
        <v>0</v>
      </c>
      <c r="G13" s="59">
        <v>0</v>
      </c>
      <c r="H13" s="59">
        <v>28013706</v>
      </c>
      <c r="I13" s="59">
        <v>28013706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28013706</v>
      </c>
      <c r="W13" s="59">
        <v>25056284</v>
      </c>
      <c r="X13" s="59">
        <v>2957422</v>
      </c>
      <c r="Y13" s="60">
        <v>11.8</v>
      </c>
      <c r="Z13" s="61">
        <v>100225134</v>
      </c>
    </row>
    <row r="14" spans="1:26" ht="13.5">
      <c r="A14" s="57" t="s">
        <v>38</v>
      </c>
      <c r="B14" s="18">
        <v>55450529</v>
      </c>
      <c r="C14" s="18">
        <v>0</v>
      </c>
      <c r="D14" s="58">
        <v>51535858</v>
      </c>
      <c r="E14" s="59">
        <v>51535858</v>
      </c>
      <c r="F14" s="59">
        <v>0</v>
      </c>
      <c r="G14" s="59">
        <v>0</v>
      </c>
      <c r="H14" s="59">
        <v>79365</v>
      </c>
      <c r="I14" s="59">
        <v>79365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79365</v>
      </c>
      <c r="W14" s="59">
        <v>12883965</v>
      </c>
      <c r="X14" s="59">
        <v>-12804600</v>
      </c>
      <c r="Y14" s="60">
        <v>-99.38</v>
      </c>
      <c r="Z14" s="61">
        <v>51535858</v>
      </c>
    </row>
    <row r="15" spans="1:26" ht="13.5">
      <c r="A15" s="57" t="s">
        <v>39</v>
      </c>
      <c r="B15" s="18">
        <v>276826310</v>
      </c>
      <c r="C15" s="18">
        <v>0</v>
      </c>
      <c r="D15" s="58">
        <v>302087440</v>
      </c>
      <c r="E15" s="59">
        <v>302087440</v>
      </c>
      <c r="F15" s="59">
        <v>25415</v>
      </c>
      <c r="G15" s="59">
        <v>35614878</v>
      </c>
      <c r="H15" s="59">
        <v>34323624</v>
      </c>
      <c r="I15" s="59">
        <v>69963917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69963917</v>
      </c>
      <c r="W15" s="59">
        <v>75521860</v>
      </c>
      <c r="X15" s="59">
        <v>-5557943</v>
      </c>
      <c r="Y15" s="60">
        <v>-7.36</v>
      </c>
      <c r="Z15" s="61">
        <v>302087440</v>
      </c>
    </row>
    <row r="16" spans="1:26" ht="13.5">
      <c r="A16" s="68" t="s">
        <v>40</v>
      </c>
      <c r="B16" s="18">
        <v>1520077</v>
      </c>
      <c r="C16" s="18">
        <v>0</v>
      </c>
      <c r="D16" s="58">
        <v>2318000</v>
      </c>
      <c r="E16" s="59">
        <v>2318000</v>
      </c>
      <c r="F16" s="59">
        <v>0</v>
      </c>
      <c r="G16" s="59">
        <v>135547</v>
      </c>
      <c r="H16" s="59">
        <v>65000</v>
      </c>
      <c r="I16" s="59">
        <v>200547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200547</v>
      </c>
      <c r="W16" s="59">
        <v>579500</v>
      </c>
      <c r="X16" s="59">
        <v>-378953</v>
      </c>
      <c r="Y16" s="60">
        <v>-65.39</v>
      </c>
      <c r="Z16" s="61">
        <v>2318000</v>
      </c>
    </row>
    <row r="17" spans="1:26" ht="13.5">
      <c r="A17" s="57" t="s">
        <v>41</v>
      </c>
      <c r="B17" s="18">
        <v>278617958</v>
      </c>
      <c r="C17" s="18">
        <v>0</v>
      </c>
      <c r="D17" s="58">
        <v>408812170</v>
      </c>
      <c r="E17" s="59">
        <v>408812170</v>
      </c>
      <c r="F17" s="59">
        <v>11790703</v>
      </c>
      <c r="G17" s="59">
        <v>22605185</v>
      </c>
      <c r="H17" s="59">
        <v>21539903</v>
      </c>
      <c r="I17" s="59">
        <v>55935791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55935791</v>
      </c>
      <c r="W17" s="59">
        <v>102203043</v>
      </c>
      <c r="X17" s="59">
        <v>-46267252</v>
      </c>
      <c r="Y17" s="60">
        <v>-45.27</v>
      </c>
      <c r="Z17" s="61">
        <v>408812170</v>
      </c>
    </row>
    <row r="18" spans="1:26" ht="13.5">
      <c r="A18" s="69" t="s">
        <v>42</v>
      </c>
      <c r="B18" s="70">
        <f>SUM(B11:B17)</f>
        <v>1001422569</v>
      </c>
      <c r="C18" s="70">
        <f>SUM(C11:C17)</f>
        <v>0</v>
      </c>
      <c r="D18" s="71">
        <f aca="true" t="shared" si="1" ref="D18:Z18">SUM(D11:D17)</f>
        <v>1173924449</v>
      </c>
      <c r="E18" s="72">
        <f t="shared" si="1"/>
        <v>1173924449</v>
      </c>
      <c r="F18" s="72">
        <f t="shared" si="1"/>
        <v>32590032</v>
      </c>
      <c r="G18" s="72">
        <f t="shared" si="1"/>
        <v>81949370</v>
      </c>
      <c r="H18" s="72">
        <f t="shared" si="1"/>
        <v>108371944</v>
      </c>
      <c r="I18" s="72">
        <f t="shared" si="1"/>
        <v>222911346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222911346</v>
      </c>
      <c r="W18" s="72">
        <f t="shared" si="1"/>
        <v>293481114</v>
      </c>
      <c r="X18" s="72">
        <f t="shared" si="1"/>
        <v>-70569768</v>
      </c>
      <c r="Y18" s="66">
        <f>+IF(W18&lt;&gt;0,(X18/W18)*100,0)</f>
        <v>-24.045761254674808</v>
      </c>
      <c r="Z18" s="73">
        <f t="shared" si="1"/>
        <v>1173924449</v>
      </c>
    </row>
    <row r="19" spans="1:26" ht="13.5">
      <c r="A19" s="69" t="s">
        <v>43</v>
      </c>
      <c r="B19" s="74">
        <f>+B10-B18</f>
        <v>-48046290</v>
      </c>
      <c r="C19" s="74">
        <f>+C10-C18</f>
        <v>0</v>
      </c>
      <c r="D19" s="75">
        <f aca="true" t="shared" si="2" ref="D19:Z19">+D10-D18</f>
        <v>-48487665</v>
      </c>
      <c r="E19" s="76">
        <f t="shared" si="2"/>
        <v>-48487665</v>
      </c>
      <c r="F19" s="76">
        <f t="shared" si="2"/>
        <v>290020208</v>
      </c>
      <c r="G19" s="76">
        <f t="shared" si="2"/>
        <v>-67460038</v>
      </c>
      <c r="H19" s="76">
        <f t="shared" si="2"/>
        <v>-61410177</v>
      </c>
      <c r="I19" s="76">
        <f t="shared" si="2"/>
        <v>161149993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161149993</v>
      </c>
      <c r="W19" s="76">
        <f>IF(E10=E18,0,W10-W18)</f>
        <v>-12121916</v>
      </c>
      <c r="X19" s="76">
        <f t="shared" si="2"/>
        <v>173271909</v>
      </c>
      <c r="Y19" s="77">
        <f>+IF(W19&lt;&gt;0,(X19/W19)*100,0)</f>
        <v>-1429.410243397166</v>
      </c>
      <c r="Z19" s="78">
        <f t="shared" si="2"/>
        <v>-48487665</v>
      </c>
    </row>
    <row r="20" spans="1:26" ht="13.5">
      <c r="A20" s="57" t="s">
        <v>44</v>
      </c>
      <c r="B20" s="18">
        <v>82905085</v>
      </c>
      <c r="C20" s="18">
        <v>0</v>
      </c>
      <c r="D20" s="58">
        <v>157542484</v>
      </c>
      <c r="E20" s="59">
        <v>157542484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39385621</v>
      </c>
      <c r="X20" s="59">
        <v>-39385621</v>
      </c>
      <c r="Y20" s="60">
        <v>-100</v>
      </c>
      <c r="Z20" s="61">
        <v>157542484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34858795</v>
      </c>
      <c r="C22" s="85">
        <f>SUM(C19:C21)</f>
        <v>0</v>
      </c>
      <c r="D22" s="86">
        <f aca="true" t="shared" si="3" ref="D22:Z22">SUM(D19:D21)</f>
        <v>109054819</v>
      </c>
      <c r="E22" s="87">
        <f t="shared" si="3"/>
        <v>109054819</v>
      </c>
      <c r="F22" s="87">
        <f t="shared" si="3"/>
        <v>290020208</v>
      </c>
      <c r="G22" s="87">
        <f t="shared" si="3"/>
        <v>-67460038</v>
      </c>
      <c r="H22" s="87">
        <f t="shared" si="3"/>
        <v>-61410177</v>
      </c>
      <c r="I22" s="87">
        <f t="shared" si="3"/>
        <v>161149993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161149993</v>
      </c>
      <c r="W22" s="87">
        <f t="shared" si="3"/>
        <v>27263705</v>
      </c>
      <c r="X22" s="87">
        <f t="shared" si="3"/>
        <v>133886288</v>
      </c>
      <c r="Y22" s="88">
        <f>+IF(W22&lt;&gt;0,(X22/W22)*100,0)</f>
        <v>491.07884640037</v>
      </c>
      <c r="Z22" s="89">
        <f t="shared" si="3"/>
        <v>109054819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34858795</v>
      </c>
      <c r="C24" s="74">
        <f>SUM(C22:C23)</f>
        <v>0</v>
      </c>
      <c r="D24" s="75">
        <f aca="true" t="shared" si="4" ref="D24:Z24">SUM(D22:D23)</f>
        <v>109054819</v>
      </c>
      <c r="E24" s="76">
        <f t="shared" si="4"/>
        <v>109054819</v>
      </c>
      <c r="F24" s="76">
        <f t="shared" si="4"/>
        <v>290020208</v>
      </c>
      <c r="G24" s="76">
        <f t="shared" si="4"/>
        <v>-67460038</v>
      </c>
      <c r="H24" s="76">
        <f t="shared" si="4"/>
        <v>-61410177</v>
      </c>
      <c r="I24" s="76">
        <f t="shared" si="4"/>
        <v>161149993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161149993</v>
      </c>
      <c r="W24" s="76">
        <f t="shared" si="4"/>
        <v>27263705</v>
      </c>
      <c r="X24" s="76">
        <f t="shared" si="4"/>
        <v>133886288</v>
      </c>
      <c r="Y24" s="77">
        <f>+IF(W24&lt;&gt;0,(X24/W24)*100,0)</f>
        <v>491.07884640037</v>
      </c>
      <c r="Z24" s="78">
        <f t="shared" si="4"/>
        <v>109054819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119960838</v>
      </c>
      <c r="C27" s="21">
        <v>0</v>
      </c>
      <c r="D27" s="98">
        <v>251023959</v>
      </c>
      <c r="E27" s="99">
        <v>251023959</v>
      </c>
      <c r="F27" s="99">
        <v>884264</v>
      </c>
      <c r="G27" s="99">
        <v>5147609</v>
      </c>
      <c r="H27" s="99">
        <v>11242037</v>
      </c>
      <c r="I27" s="99">
        <v>17273910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17273910</v>
      </c>
      <c r="W27" s="99">
        <v>62755990</v>
      </c>
      <c r="X27" s="99">
        <v>-45482080</v>
      </c>
      <c r="Y27" s="100">
        <v>-72.47</v>
      </c>
      <c r="Z27" s="101">
        <v>251023959</v>
      </c>
    </row>
    <row r="28" spans="1:26" ht="13.5">
      <c r="A28" s="102" t="s">
        <v>44</v>
      </c>
      <c r="B28" s="18">
        <v>82905085</v>
      </c>
      <c r="C28" s="18">
        <v>0</v>
      </c>
      <c r="D28" s="58">
        <v>130051430</v>
      </c>
      <c r="E28" s="59">
        <v>130051430</v>
      </c>
      <c r="F28" s="59">
        <v>389529</v>
      </c>
      <c r="G28" s="59">
        <v>3910282</v>
      </c>
      <c r="H28" s="59">
        <v>9244030</v>
      </c>
      <c r="I28" s="59">
        <v>13543841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13543841</v>
      </c>
      <c r="W28" s="59">
        <v>32512858</v>
      </c>
      <c r="X28" s="59">
        <v>-18969017</v>
      </c>
      <c r="Y28" s="60">
        <v>-58.34</v>
      </c>
      <c r="Z28" s="61">
        <v>130051430</v>
      </c>
    </row>
    <row r="29" spans="1:26" ht="13.5">
      <c r="A29" s="57" t="s">
        <v>110</v>
      </c>
      <c r="B29" s="18">
        <v>749384</v>
      </c>
      <c r="C29" s="18">
        <v>0</v>
      </c>
      <c r="D29" s="58">
        <v>6000000</v>
      </c>
      <c r="E29" s="59">
        <v>6000000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1500000</v>
      </c>
      <c r="X29" s="59">
        <v>-1500000</v>
      </c>
      <c r="Y29" s="60">
        <v>-100</v>
      </c>
      <c r="Z29" s="61">
        <v>6000000</v>
      </c>
    </row>
    <row r="30" spans="1:26" ht="13.5">
      <c r="A30" s="57" t="s">
        <v>48</v>
      </c>
      <c r="B30" s="18">
        <v>0</v>
      </c>
      <c r="C30" s="18">
        <v>0</v>
      </c>
      <c r="D30" s="58">
        <v>64580000</v>
      </c>
      <c r="E30" s="59">
        <v>64580000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16145000</v>
      </c>
      <c r="X30" s="59">
        <v>-16145000</v>
      </c>
      <c r="Y30" s="60">
        <v>-100</v>
      </c>
      <c r="Z30" s="61">
        <v>64580000</v>
      </c>
    </row>
    <row r="31" spans="1:26" ht="13.5">
      <c r="A31" s="57" t="s">
        <v>49</v>
      </c>
      <c r="B31" s="18">
        <v>36306372</v>
      </c>
      <c r="C31" s="18">
        <v>0</v>
      </c>
      <c r="D31" s="58">
        <v>50392529</v>
      </c>
      <c r="E31" s="59">
        <v>50392529</v>
      </c>
      <c r="F31" s="59">
        <v>494735</v>
      </c>
      <c r="G31" s="59">
        <v>1237327</v>
      </c>
      <c r="H31" s="59">
        <v>1998007</v>
      </c>
      <c r="I31" s="59">
        <v>3730069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3730069</v>
      </c>
      <c r="W31" s="59">
        <v>12598132</v>
      </c>
      <c r="X31" s="59">
        <v>-8868063</v>
      </c>
      <c r="Y31" s="60">
        <v>-70.39</v>
      </c>
      <c r="Z31" s="61">
        <v>50392529</v>
      </c>
    </row>
    <row r="32" spans="1:26" ht="13.5">
      <c r="A32" s="69" t="s">
        <v>50</v>
      </c>
      <c r="B32" s="21">
        <f>SUM(B28:B31)</f>
        <v>119960841</v>
      </c>
      <c r="C32" s="21">
        <f>SUM(C28:C31)</f>
        <v>0</v>
      </c>
      <c r="D32" s="98">
        <f aca="true" t="shared" si="5" ref="D32:Z32">SUM(D28:D31)</f>
        <v>251023959</v>
      </c>
      <c r="E32" s="99">
        <f t="shared" si="5"/>
        <v>251023959</v>
      </c>
      <c r="F32" s="99">
        <f t="shared" si="5"/>
        <v>884264</v>
      </c>
      <c r="G32" s="99">
        <f t="shared" si="5"/>
        <v>5147609</v>
      </c>
      <c r="H32" s="99">
        <f t="shared" si="5"/>
        <v>11242037</v>
      </c>
      <c r="I32" s="99">
        <f t="shared" si="5"/>
        <v>17273910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17273910</v>
      </c>
      <c r="W32" s="99">
        <f t="shared" si="5"/>
        <v>62755990</v>
      </c>
      <c r="X32" s="99">
        <f t="shared" si="5"/>
        <v>-45482080</v>
      </c>
      <c r="Y32" s="100">
        <f>+IF(W32&lt;&gt;0,(X32/W32)*100,0)</f>
        <v>-72.47448410900697</v>
      </c>
      <c r="Z32" s="101">
        <f t="shared" si="5"/>
        <v>251023959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576933612</v>
      </c>
      <c r="C35" s="18">
        <v>0</v>
      </c>
      <c r="D35" s="58">
        <v>503096291</v>
      </c>
      <c r="E35" s="59">
        <v>503096291</v>
      </c>
      <c r="F35" s="59">
        <v>858277448</v>
      </c>
      <c r="G35" s="59">
        <v>872845475</v>
      </c>
      <c r="H35" s="59">
        <v>837525018</v>
      </c>
      <c r="I35" s="59">
        <v>837525018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837525018</v>
      </c>
      <c r="W35" s="59">
        <v>125774073</v>
      </c>
      <c r="X35" s="59">
        <v>711750945</v>
      </c>
      <c r="Y35" s="60">
        <v>565.9</v>
      </c>
      <c r="Z35" s="61">
        <v>503096291</v>
      </c>
    </row>
    <row r="36" spans="1:26" ht="13.5">
      <c r="A36" s="57" t="s">
        <v>53</v>
      </c>
      <c r="B36" s="18">
        <v>2494455170</v>
      </c>
      <c r="C36" s="18">
        <v>0</v>
      </c>
      <c r="D36" s="58">
        <v>2351469150</v>
      </c>
      <c r="E36" s="59">
        <v>2351469150</v>
      </c>
      <c r="F36" s="59">
        <v>2495297198</v>
      </c>
      <c r="G36" s="59">
        <v>2500373599</v>
      </c>
      <c r="H36" s="59">
        <v>2511605382</v>
      </c>
      <c r="I36" s="59">
        <v>2511605382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2511605382</v>
      </c>
      <c r="W36" s="59">
        <v>587867288</v>
      </c>
      <c r="X36" s="59">
        <v>1923738094</v>
      </c>
      <c r="Y36" s="60">
        <v>327.24</v>
      </c>
      <c r="Z36" s="61">
        <v>2351469150</v>
      </c>
    </row>
    <row r="37" spans="1:26" ht="13.5">
      <c r="A37" s="57" t="s">
        <v>54</v>
      </c>
      <c r="B37" s="18">
        <v>264358750</v>
      </c>
      <c r="C37" s="18">
        <v>0</v>
      </c>
      <c r="D37" s="58">
        <v>180021576</v>
      </c>
      <c r="E37" s="59">
        <v>180021576</v>
      </c>
      <c r="F37" s="59">
        <v>250288911</v>
      </c>
      <c r="G37" s="59">
        <v>304948534</v>
      </c>
      <c r="H37" s="59">
        <v>313876754</v>
      </c>
      <c r="I37" s="59">
        <v>313876754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313876754</v>
      </c>
      <c r="W37" s="59">
        <v>45005394</v>
      </c>
      <c r="X37" s="59">
        <v>268871360</v>
      </c>
      <c r="Y37" s="60">
        <v>597.42</v>
      </c>
      <c r="Z37" s="61">
        <v>180021576</v>
      </c>
    </row>
    <row r="38" spans="1:26" ht="13.5">
      <c r="A38" s="57" t="s">
        <v>55</v>
      </c>
      <c r="B38" s="18">
        <v>580935130</v>
      </c>
      <c r="C38" s="18">
        <v>0</v>
      </c>
      <c r="D38" s="58">
        <v>602174128</v>
      </c>
      <c r="E38" s="59">
        <v>602174128</v>
      </c>
      <c r="F38" s="59">
        <v>580935156</v>
      </c>
      <c r="G38" s="59">
        <v>580935156</v>
      </c>
      <c r="H38" s="59">
        <v>580935156</v>
      </c>
      <c r="I38" s="59">
        <v>580935156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580935156</v>
      </c>
      <c r="W38" s="59">
        <v>150543532</v>
      </c>
      <c r="X38" s="59">
        <v>430391624</v>
      </c>
      <c r="Y38" s="60">
        <v>285.89</v>
      </c>
      <c r="Z38" s="61">
        <v>602174128</v>
      </c>
    </row>
    <row r="39" spans="1:26" ht="13.5">
      <c r="A39" s="57" t="s">
        <v>56</v>
      </c>
      <c r="B39" s="18">
        <v>2226094902</v>
      </c>
      <c r="C39" s="18">
        <v>0</v>
      </c>
      <c r="D39" s="58">
        <v>2072369737</v>
      </c>
      <c r="E39" s="59">
        <v>2072369737</v>
      </c>
      <c r="F39" s="59">
        <v>2522350577</v>
      </c>
      <c r="G39" s="59">
        <v>2487335382</v>
      </c>
      <c r="H39" s="59">
        <v>2454318491</v>
      </c>
      <c r="I39" s="59">
        <v>2454318491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2454318491</v>
      </c>
      <c r="W39" s="59">
        <v>518092434</v>
      </c>
      <c r="X39" s="59">
        <v>1936226057</v>
      </c>
      <c r="Y39" s="60">
        <v>373.72</v>
      </c>
      <c r="Z39" s="61">
        <v>2072369737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157754472</v>
      </c>
      <c r="C42" s="18">
        <v>0</v>
      </c>
      <c r="D42" s="58">
        <v>206885267</v>
      </c>
      <c r="E42" s="59">
        <v>206885267</v>
      </c>
      <c r="F42" s="59">
        <v>31442336</v>
      </c>
      <c r="G42" s="59">
        <v>65512329</v>
      </c>
      <c r="H42" s="59">
        <v>-1557396</v>
      </c>
      <c r="I42" s="59">
        <v>95397269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95397269</v>
      </c>
      <c r="W42" s="59">
        <v>133207007</v>
      </c>
      <c r="X42" s="59">
        <v>-37809738</v>
      </c>
      <c r="Y42" s="60">
        <v>-28.38</v>
      </c>
      <c r="Z42" s="61">
        <v>206885267</v>
      </c>
    </row>
    <row r="43" spans="1:26" ht="13.5">
      <c r="A43" s="57" t="s">
        <v>59</v>
      </c>
      <c r="B43" s="18">
        <v>-79670650</v>
      </c>
      <c r="C43" s="18">
        <v>0</v>
      </c>
      <c r="D43" s="58">
        <v>-233379731</v>
      </c>
      <c r="E43" s="59">
        <v>-233379731</v>
      </c>
      <c r="F43" s="59">
        <v>-2149542</v>
      </c>
      <c r="G43" s="59">
        <v>-1597036</v>
      </c>
      <c r="H43" s="59">
        <v>-3404371</v>
      </c>
      <c r="I43" s="59">
        <v>-7150949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-7150949</v>
      </c>
      <c r="W43" s="59">
        <v>-35641444</v>
      </c>
      <c r="X43" s="59">
        <v>28490495</v>
      </c>
      <c r="Y43" s="60">
        <v>-79.94</v>
      </c>
      <c r="Z43" s="61">
        <v>-233379731</v>
      </c>
    </row>
    <row r="44" spans="1:26" ht="13.5">
      <c r="A44" s="57" t="s">
        <v>60</v>
      </c>
      <c r="B44" s="18">
        <v>-30203564</v>
      </c>
      <c r="C44" s="18">
        <v>0</v>
      </c>
      <c r="D44" s="58">
        <v>30195773</v>
      </c>
      <c r="E44" s="59">
        <v>30195773</v>
      </c>
      <c r="F44" s="59">
        <v>250558</v>
      </c>
      <c r="G44" s="59">
        <v>270938</v>
      </c>
      <c r="H44" s="59">
        <v>352511</v>
      </c>
      <c r="I44" s="59">
        <v>874007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874007</v>
      </c>
      <c r="W44" s="59">
        <v>17086875</v>
      </c>
      <c r="X44" s="59">
        <v>-16212868</v>
      </c>
      <c r="Y44" s="60">
        <v>-94.88</v>
      </c>
      <c r="Z44" s="61">
        <v>30195773</v>
      </c>
    </row>
    <row r="45" spans="1:26" ht="13.5">
      <c r="A45" s="69" t="s">
        <v>61</v>
      </c>
      <c r="B45" s="21">
        <v>266781276</v>
      </c>
      <c r="C45" s="21">
        <v>0</v>
      </c>
      <c r="D45" s="98">
        <v>270482586</v>
      </c>
      <c r="E45" s="99">
        <v>270482586</v>
      </c>
      <c r="F45" s="99">
        <v>296324628</v>
      </c>
      <c r="G45" s="99">
        <v>360510859</v>
      </c>
      <c r="H45" s="99">
        <v>355901603</v>
      </c>
      <c r="I45" s="99">
        <v>355901603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355901603</v>
      </c>
      <c r="W45" s="99">
        <v>381433715</v>
      </c>
      <c r="X45" s="99">
        <v>-25532112</v>
      </c>
      <c r="Y45" s="100">
        <v>-6.69</v>
      </c>
      <c r="Z45" s="101">
        <v>270482586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77768182</v>
      </c>
      <c r="C49" s="51">
        <v>0</v>
      </c>
      <c r="D49" s="128">
        <v>5908407</v>
      </c>
      <c r="E49" s="53">
        <v>3773956</v>
      </c>
      <c r="F49" s="53">
        <v>0</v>
      </c>
      <c r="G49" s="53">
        <v>0</v>
      </c>
      <c r="H49" s="53">
        <v>0</v>
      </c>
      <c r="I49" s="53">
        <v>3779082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3261988</v>
      </c>
      <c r="W49" s="53">
        <v>2938357</v>
      </c>
      <c r="X49" s="53">
        <v>16959035</v>
      </c>
      <c r="Y49" s="53">
        <v>53108605</v>
      </c>
      <c r="Z49" s="129">
        <v>167497612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31848443</v>
      </c>
      <c r="C51" s="51">
        <v>0</v>
      </c>
      <c r="D51" s="128">
        <v>338238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32186681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101.45680442381403</v>
      </c>
      <c r="C58" s="5">
        <f>IF(C67=0,0,+(C76/C67)*100)</f>
        <v>0</v>
      </c>
      <c r="D58" s="6">
        <f aca="true" t="shared" si="6" ref="D58:Z58">IF(D67=0,0,+(D76/D67)*100)</f>
        <v>103.78578847116108</v>
      </c>
      <c r="E58" s="7">
        <f t="shared" si="6"/>
        <v>103.78578847116108</v>
      </c>
      <c r="F58" s="7">
        <f t="shared" si="6"/>
        <v>18.647412886974013</v>
      </c>
      <c r="G58" s="7">
        <f t="shared" si="6"/>
        <v>1246.2380219068232</v>
      </c>
      <c r="H58" s="7">
        <f t="shared" si="6"/>
        <v>186.1789854549576</v>
      </c>
      <c r="I58" s="7">
        <f t="shared" si="6"/>
        <v>60.899209038454714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60.899209038454714</v>
      </c>
      <c r="W58" s="7">
        <f t="shared" si="6"/>
        <v>127.53148171091844</v>
      </c>
      <c r="X58" s="7">
        <f t="shared" si="6"/>
        <v>0</v>
      </c>
      <c r="Y58" s="7">
        <f t="shared" si="6"/>
        <v>0</v>
      </c>
      <c r="Z58" s="8">
        <f t="shared" si="6"/>
        <v>103.78578847116108</v>
      </c>
    </row>
    <row r="59" spans="1:26" ht="13.5">
      <c r="A59" s="36" t="s">
        <v>31</v>
      </c>
      <c r="B59" s="9">
        <f aca="true" t="shared" si="7" ref="B59:Z66">IF(B68=0,0,+(B77/B68)*100)</f>
        <v>109.0090872357383</v>
      </c>
      <c r="C59" s="9">
        <f t="shared" si="7"/>
        <v>0</v>
      </c>
      <c r="D59" s="2">
        <f t="shared" si="7"/>
        <v>95.00000062919516</v>
      </c>
      <c r="E59" s="10">
        <f t="shared" si="7"/>
        <v>95.00000062919516</v>
      </c>
      <c r="F59" s="10">
        <f t="shared" si="7"/>
        <v>6.6286049150576805</v>
      </c>
      <c r="G59" s="10">
        <f t="shared" si="7"/>
        <v>-80.65903474714274</v>
      </c>
      <c r="H59" s="10">
        <f t="shared" si="7"/>
        <v>-3031.6395039870054</v>
      </c>
      <c r="I59" s="10">
        <f t="shared" si="7"/>
        <v>44.031699791291786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44.031699791291786</v>
      </c>
      <c r="W59" s="10">
        <f t="shared" si="7"/>
        <v>217.8909478950905</v>
      </c>
      <c r="X59" s="10">
        <f t="shared" si="7"/>
        <v>0</v>
      </c>
      <c r="Y59" s="10">
        <f t="shared" si="7"/>
        <v>0</v>
      </c>
      <c r="Z59" s="11">
        <f t="shared" si="7"/>
        <v>95.00000062919516</v>
      </c>
    </row>
    <row r="60" spans="1:26" ht="13.5">
      <c r="A60" s="37" t="s">
        <v>32</v>
      </c>
      <c r="B60" s="12">
        <f t="shared" si="7"/>
        <v>99.71948962394134</v>
      </c>
      <c r="C60" s="12">
        <f t="shared" si="7"/>
        <v>0</v>
      </c>
      <c r="D60" s="3">
        <f t="shared" si="7"/>
        <v>105.99999859498455</v>
      </c>
      <c r="E60" s="13">
        <f t="shared" si="7"/>
        <v>105.99999859498455</v>
      </c>
      <c r="F60" s="13">
        <f t="shared" si="7"/>
        <v>30.798034094326393</v>
      </c>
      <c r="G60" s="13">
        <f t="shared" si="7"/>
        <v>170.72360983080458</v>
      </c>
      <c r="H60" s="13">
        <f t="shared" si="7"/>
        <v>129.93543572564383</v>
      </c>
      <c r="I60" s="13">
        <f t="shared" si="7"/>
        <v>70.12752980778058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70.12752980778058</v>
      </c>
      <c r="W60" s="13">
        <f t="shared" si="7"/>
        <v>104.75038786249567</v>
      </c>
      <c r="X60" s="13">
        <f t="shared" si="7"/>
        <v>0</v>
      </c>
      <c r="Y60" s="13">
        <f t="shared" si="7"/>
        <v>0</v>
      </c>
      <c r="Z60" s="14">
        <f t="shared" si="7"/>
        <v>105.99999859498455</v>
      </c>
    </row>
    <row r="61" spans="1:26" ht="13.5">
      <c r="A61" s="38" t="s">
        <v>113</v>
      </c>
      <c r="B61" s="12">
        <f t="shared" si="7"/>
        <v>100.8495003776475</v>
      </c>
      <c r="C61" s="12">
        <f t="shared" si="7"/>
        <v>0</v>
      </c>
      <c r="D61" s="3">
        <f t="shared" si="7"/>
        <v>106</v>
      </c>
      <c r="E61" s="13">
        <f t="shared" si="7"/>
        <v>106</v>
      </c>
      <c r="F61" s="13">
        <f t="shared" si="7"/>
        <v>78.09016877342204</v>
      </c>
      <c r="G61" s="13">
        <f t="shared" si="7"/>
        <v>124.35173548130226</v>
      </c>
      <c r="H61" s="13">
        <f t="shared" si="7"/>
        <v>95.87575965883553</v>
      </c>
      <c r="I61" s="13">
        <f t="shared" si="7"/>
        <v>96.86579281426624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96.86579281426624</v>
      </c>
      <c r="W61" s="13">
        <f t="shared" si="7"/>
        <v>105.47663714220697</v>
      </c>
      <c r="X61" s="13">
        <f t="shared" si="7"/>
        <v>0</v>
      </c>
      <c r="Y61" s="13">
        <f t="shared" si="7"/>
        <v>0</v>
      </c>
      <c r="Z61" s="14">
        <f t="shared" si="7"/>
        <v>106</v>
      </c>
    </row>
    <row r="62" spans="1:26" ht="13.5">
      <c r="A62" s="38" t="s">
        <v>114</v>
      </c>
      <c r="B62" s="12">
        <f t="shared" si="7"/>
        <v>92.7913356990605</v>
      </c>
      <c r="C62" s="12">
        <f t="shared" si="7"/>
        <v>0</v>
      </c>
      <c r="D62" s="3">
        <f t="shared" si="7"/>
        <v>105.99999976937993</v>
      </c>
      <c r="E62" s="13">
        <f t="shared" si="7"/>
        <v>105.99999976937993</v>
      </c>
      <c r="F62" s="13">
        <f t="shared" si="7"/>
        <v>51.241965736935825</v>
      </c>
      <c r="G62" s="13">
        <f t="shared" si="7"/>
        <v>166.05286140766285</v>
      </c>
      <c r="H62" s="13">
        <f t="shared" si="7"/>
        <v>111.3229514521911</v>
      </c>
      <c r="I62" s="13">
        <f t="shared" si="7"/>
        <v>88.58190907642945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88.58190907642945</v>
      </c>
      <c r="W62" s="13">
        <f t="shared" si="7"/>
        <v>94.54922078089801</v>
      </c>
      <c r="X62" s="13">
        <f t="shared" si="7"/>
        <v>0</v>
      </c>
      <c r="Y62" s="13">
        <f t="shared" si="7"/>
        <v>0</v>
      </c>
      <c r="Z62" s="14">
        <f t="shared" si="7"/>
        <v>105.99999976937993</v>
      </c>
    </row>
    <row r="63" spans="1:26" ht="13.5">
      <c r="A63" s="38" t="s">
        <v>115</v>
      </c>
      <c r="B63" s="12">
        <f t="shared" si="7"/>
        <v>86.93662957489343</v>
      </c>
      <c r="C63" s="12">
        <f t="shared" si="7"/>
        <v>0</v>
      </c>
      <c r="D63" s="3">
        <f t="shared" si="7"/>
        <v>105.99999075066697</v>
      </c>
      <c r="E63" s="13">
        <f t="shared" si="7"/>
        <v>105.99999075066697</v>
      </c>
      <c r="F63" s="13">
        <f t="shared" si="7"/>
        <v>7.707948750013337</v>
      </c>
      <c r="G63" s="13">
        <f t="shared" si="7"/>
        <v>-1012.9930548304346</v>
      </c>
      <c r="H63" s="13">
        <f t="shared" si="7"/>
        <v>2899.608717849999</v>
      </c>
      <c r="I63" s="13">
        <f t="shared" si="7"/>
        <v>33.11270789281842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33.11270789281842</v>
      </c>
      <c r="W63" s="13">
        <f t="shared" si="7"/>
        <v>108.21648105864732</v>
      </c>
      <c r="X63" s="13">
        <f t="shared" si="7"/>
        <v>0</v>
      </c>
      <c r="Y63" s="13">
        <f t="shared" si="7"/>
        <v>0</v>
      </c>
      <c r="Z63" s="14">
        <f t="shared" si="7"/>
        <v>105.99999075066697</v>
      </c>
    </row>
    <row r="64" spans="1:26" ht="13.5">
      <c r="A64" s="38" t="s">
        <v>116</v>
      </c>
      <c r="B64" s="12">
        <f t="shared" si="7"/>
        <v>94.89611011778884</v>
      </c>
      <c r="C64" s="12">
        <f t="shared" si="7"/>
        <v>0</v>
      </c>
      <c r="D64" s="3">
        <f t="shared" si="7"/>
        <v>106.00000361422673</v>
      </c>
      <c r="E64" s="13">
        <f t="shared" si="7"/>
        <v>106.00000361422673</v>
      </c>
      <c r="F64" s="13">
        <f t="shared" si="7"/>
        <v>7.261746824468802</v>
      </c>
      <c r="G64" s="13">
        <f t="shared" si="7"/>
        <v>-1491.213360561089</v>
      </c>
      <c r="H64" s="13">
        <f t="shared" si="7"/>
        <v>-1925.0512855183604</v>
      </c>
      <c r="I64" s="13">
        <f t="shared" si="7"/>
        <v>32.578349333705184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32.578349333705184</v>
      </c>
      <c r="W64" s="13">
        <f t="shared" si="7"/>
        <v>114.09423403851713</v>
      </c>
      <c r="X64" s="13">
        <f t="shared" si="7"/>
        <v>0</v>
      </c>
      <c r="Y64" s="13">
        <f t="shared" si="7"/>
        <v>0</v>
      </c>
      <c r="Z64" s="14">
        <f t="shared" si="7"/>
        <v>106.00000361422673</v>
      </c>
    </row>
    <row r="65" spans="1:26" ht="13.5">
      <c r="A65" s="38" t="s">
        <v>117</v>
      </c>
      <c r="B65" s="12">
        <f t="shared" si="7"/>
        <v>2913.397821506498</v>
      </c>
      <c r="C65" s="12">
        <f t="shared" si="7"/>
        <v>0</v>
      </c>
      <c r="D65" s="3">
        <f t="shared" si="7"/>
        <v>105.9987135850776</v>
      </c>
      <c r="E65" s="13">
        <f t="shared" si="7"/>
        <v>105.9987135850776</v>
      </c>
      <c r="F65" s="13">
        <f t="shared" si="7"/>
        <v>-364.2437055020595</v>
      </c>
      <c r="G65" s="13">
        <f t="shared" si="7"/>
        <v>51905.67226890756</v>
      </c>
      <c r="H65" s="13">
        <f t="shared" si="7"/>
        <v>89718.070273285</v>
      </c>
      <c r="I65" s="13">
        <f t="shared" si="7"/>
        <v>340.72165644486574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340.72165644486574</v>
      </c>
      <c r="W65" s="13">
        <f t="shared" si="7"/>
        <v>118.71830880224692</v>
      </c>
      <c r="X65" s="13">
        <f t="shared" si="7"/>
        <v>0</v>
      </c>
      <c r="Y65" s="13">
        <f t="shared" si="7"/>
        <v>0</v>
      </c>
      <c r="Z65" s="14">
        <f t="shared" si="7"/>
        <v>105.9987135850776</v>
      </c>
    </row>
    <row r="66" spans="1:26" ht="13.5">
      <c r="A66" s="39" t="s">
        <v>118</v>
      </c>
      <c r="B66" s="15">
        <f t="shared" si="7"/>
        <v>84.13284983454967</v>
      </c>
      <c r="C66" s="15">
        <f t="shared" si="7"/>
        <v>0</v>
      </c>
      <c r="D66" s="4">
        <f t="shared" si="7"/>
        <v>106.00010685522743</v>
      </c>
      <c r="E66" s="16">
        <f t="shared" si="7"/>
        <v>106.00010685522743</v>
      </c>
      <c r="F66" s="16">
        <f t="shared" si="7"/>
        <v>87.82064133039302</v>
      </c>
      <c r="G66" s="16">
        <f t="shared" si="7"/>
        <v>88.33561903186083</v>
      </c>
      <c r="H66" s="16">
        <f t="shared" si="7"/>
        <v>77.76024922755943</v>
      </c>
      <c r="I66" s="16">
        <f t="shared" si="7"/>
        <v>84.37541121231254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84.37541121231254</v>
      </c>
      <c r="W66" s="16">
        <f t="shared" si="7"/>
        <v>106.00005760887845</v>
      </c>
      <c r="X66" s="16">
        <f t="shared" si="7"/>
        <v>0</v>
      </c>
      <c r="Y66" s="16">
        <f t="shared" si="7"/>
        <v>0</v>
      </c>
      <c r="Z66" s="17">
        <f t="shared" si="7"/>
        <v>106.00010685522743</v>
      </c>
    </row>
    <row r="67" spans="1:26" ht="13.5" hidden="1">
      <c r="A67" s="40" t="s">
        <v>119</v>
      </c>
      <c r="B67" s="23">
        <v>734287103</v>
      </c>
      <c r="C67" s="23"/>
      <c r="D67" s="24">
        <v>789565720</v>
      </c>
      <c r="E67" s="25">
        <v>789565720</v>
      </c>
      <c r="F67" s="25">
        <v>315634857</v>
      </c>
      <c r="G67" s="25">
        <v>6815776</v>
      </c>
      <c r="H67" s="25">
        <v>41963164</v>
      </c>
      <c r="I67" s="25">
        <v>364413797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364413797</v>
      </c>
      <c r="W67" s="25">
        <v>197391432</v>
      </c>
      <c r="X67" s="25"/>
      <c r="Y67" s="24"/>
      <c r="Z67" s="26">
        <v>789565720</v>
      </c>
    </row>
    <row r="68" spans="1:26" ht="13.5" hidden="1">
      <c r="A68" s="36" t="s">
        <v>31</v>
      </c>
      <c r="B68" s="18">
        <v>143438449</v>
      </c>
      <c r="C68" s="18"/>
      <c r="D68" s="19">
        <v>158933200</v>
      </c>
      <c r="E68" s="20">
        <v>158933200</v>
      </c>
      <c r="F68" s="20">
        <v>159419533</v>
      </c>
      <c r="G68" s="20">
        <v>-29263586</v>
      </c>
      <c r="H68" s="20">
        <v>-752319</v>
      </c>
      <c r="I68" s="20">
        <v>129403628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129403628</v>
      </c>
      <c r="W68" s="20">
        <v>39733300</v>
      </c>
      <c r="X68" s="20"/>
      <c r="Y68" s="19"/>
      <c r="Z68" s="22">
        <v>158933200</v>
      </c>
    </row>
    <row r="69" spans="1:26" ht="13.5" hidden="1">
      <c r="A69" s="37" t="s">
        <v>32</v>
      </c>
      <c r="B69" s="18">
        <v>587204660</v>
      </c>
      <c r="C69" s="18"/>
      <c r="D69" s="19">
        <v>626327630</v>
      </c>
      <c r="E69" s="20">
        <v>626327630</v>
      </c>
      <c r="F69" s="20">
        <v>155901071</v>
      </c>
      <c r="G69" s="20">
        <v>35765089</v>
      </c>
      <c r="H69" s="20">
        <v>42363676</v>
      </c>
      <c r="I69" s="20">
        <v>234029836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234029836</v>
      </c>
      <c r="W69" s="20">
        <v>156581909</v>
      </c>
      <c r="X69" s="20"/>
      <c r="Y69" s="19"/>
      <c r="Z69" s="22">
        <v>626327630</v>
      </c>
    </row>
    <row r="70" spans="1:26" ht="13.5" hidden="1">
      <c r="A70" s="38" t="s">
        <v>113</v>
      </c>
      <c r="B70" s="18">
        <v>413335190</v>
      </c>
      <c r="C70" s="18"/>
      <c r="D70" s="19">
        <v>444275700</v>
      </c>
      <c r="E70" s="20">
        <v>444275700</v>
      </c>
      <c r="F70" s="20">
        <v>45452121</v>
      </c>
      <c r="G70" s="20">
        <v>32367073</v>
      </c>
      <c r="H70" s="20">
        <v>36612488</v>
      </c>
      <c r="I70" s="20">
        <v>114431682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114431682</v>
      </c>
      <c r="W70" s="20">
        <v>111068925</v>
      </c>
      <c r="X70" s="20"/>
      <c r="Y70" s="19"/>
      <c r="Z70" s="22">
        <v>444275700</v>
      </c>
    </row>
    <row r="71" spans="1:26" ht="13.5" hidden="1">
      <c r="A71" s="38" t="s">
        <v>114</v>
      </c>
      <c r="B71" s="18">
        <v>81477133</v>
      </c>
      <c r="C71" s="18"/>
      <c r="D71" s="19">
        <v>86722720</v>
      </c>
      <c r="E71" s="20">
        <v>86722720</v>
      </c>
      <c r="F71" s="20">
        <v>12759571</v>
      </c>
      <c r="G71" s="20">
        <v>4456408</v>
      </c>
      <c r="H71" s="20">
        <v>5769282</v>
      </c>
      <c r="I71" s="20">
        <v>22985261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22985261</v>
      </c>
      <c r="W71" s="20">
        <v>21680680</v>
      </c>
      <c r="X71" s="20"/>
      <c r="Y71" s="19"/>
      <c r="Z71" s="22">
        <v>86722720</v>
      </c>
    </row>
    <row r="72" spans="1:26" ht="13.5" hidden="1">
      <c r="A72" s="38" t="s">
        <v>115</v>
      </c>
      <c r="B72" s="18">
        <v>54624961</v>
      </c>
      <c r="C72" s="18"/>
      <c r="D72" s="19">
        <v>56220270</v>
      </c>
      <c r="E72" s="20">
        <v>56220270</v>
      </c>
      <c r="F72" s="20">
        <v>56144639</v>
      </c>
      <c r="G72" s="20">
        <v>-708694</v>
      </c>
      <c r="H72" s="20">
        <v>238958</v>
      </c>
      <c r="I72" s="20">
        <v>55674903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55674903</v>
      </c>
      <c r="W72" s="20">
        <v>14055068</v>
      </c>
      <c r="X72" s="20"/>
      <c r="Y72" s="19"/>
      <c r="Z72" s="22">
        <v>56220270</v>
      </c>
    </row>
    <row r="73" spans="1:26" ht="13.5" hidden="1">
      <c r="A73" s="38" t="s">
        <v>116</v>
      </c>
      <c r="B73" s="18">
        <v>37420439</v>
      </c>
      <c r="C73" s="18"/>
      <c r="D73" s="19">
        <v>38735810</v>
      </c>
      <c r="E73" s="20">
        <v>38735810</v>
      </c>
      <c r="F73" s="20">
        <v>41178150</v>
      </c>
      <c r="G73" s="20">
        <v>-351602</v>
      </c>
      <c r="H73" s="20">
        <v>-258845</v>
      </c>
      <c r="I73" s="20">
        <v>40567703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40567703</v>
      </c>
      <c r="W73" s="20">
        <v>9683953</v>
      </c>
      <c r="X73" s="20"/>
      <c r="Y73" s="19"/>
      <c r="Z73" s="22">
        <v>38735810</v>
      </c>
    </row>
    <row r="74" spans="1:26" ht="13.5" hidden="1">
      <c r="A74" s="38" t="s">
        <v>117</v>
      </c>
      <c r="B74" s="18">
        <v>346937</v>
      </c>
      <c r="C74" s="18"/>
      <c r="D74" s="19">
        <v>373130</v>
      </c>
      <c r="E74" s="20">
        <v>373130</v>
      </c>
      <c r="F74" s="20">
        <v>366590</v>
      </c>
      <c r="G74" s="20">
        <v>1904</v>
      </c>
      <c r="H74" s="20">
        <v>1793</v>
      </c>
      <c r="I74" s="20">
        <v>370287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370287</v>
      </c>
      <c r="W74" s="20">
        <v>93283</v>
      </c>
      <c r="X74" s="20"/>
      <c r="Y74" s="19"/>
      <c r="Z74" s="22">
        <v>373130</v>
      </c>
    </row>
    <row r="75" spans="1:26" ht="13.5" hidden="1">
      <c r="A75" s="39" t="s">
        <v>118</v>
      </c>
      <c r="B75" s="27">
        <v>3643994</v>
      </c>
      <c r="C75" s="27"/>
      <c r="D75" s="28">
        <v>4304890</v>
      </c>
      <c r="E75" s="29">
        <v>4304890</v>
      </c>
      <c r="F75" s="29">
        <v>314253</v>
      </c>
      <c r="G75" s="29">
        <v>314273</v>
      </c>
      <c r="H75" s="29">
        <v>351807</v>
      </c>
      <c r="I75" s="29">
        <v>980333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980333</v>
      </c>
      <c r="W75" s="29">
        <v>1076223</v>
      </c>
      <c r="X75" s="29"/>
      <c r="Y75" s="28"/>
      <c r="Z75" s="30">
        <v>4304890</v>
      </c>
    </row>
    <row r="76" spans="1:26" ht="13.5" hidden="1">
      <c r="A76" s="41" t="s">
        <v>120</v>
      </c>
      <c r="B76" s="31">
        <v>744984230</v>
      </c>
      <c r="C76" s="31"/>
      <c r="D76" s="32">
        <v>819457008</v>
      </c>
      <c r="E76" s="33">
        <v>819457008</v>
      </c>
      <c r="F76" s="33">
        <v>58857735</v>
      </c>
      <c r="G76" s="33">
        <v>84940792</v>
      </c>
      <c r="H76" s="33">
        <v>78126593</v>
      </c>
      <c r="I76" s="33">
        <v>221925120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221925120</v>
      </c>
      <c r="W76" s="33">
        <v>251736218</v>
      </c>
      <c r="X76" s="33"/>
      <c r="Y76" s="32"/>
      <c r="Z76" s="34">
        <v>819457008</v>
      </c>
    </row>
    <row r="77" spans="1:26" ht="13.5" hidden="1">
      <c r="A77" s="36" t="s">
        <v>31</v>
      </c>
      <c r="B77" s="18">
        <v>156360944</v>
      </c>
      <c r="C77" s="18"/>
      <c r="D77" s="19">
        <v>150986541</v>
      </c>
      <c r="E77" s="20">
        <v>150986541</v>
      </c>
      <c r="F77" s="20">
        <v>10567291</v>
      </c>
      <c r="G77" s="20">
        <v>23603726</v>
      </c>
      <c r="H77" s="20">
        <v>22807600</v>
      </c>
      <c r="I77" s="20">
        <v>56978617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56978617</v>
      </c>
      <c r="W77" s="20">
        <v>86575264</v>
      </c>
      <c r="X77" s="20"/>
      <c r="Y77" s="19"/>
      <c r="Z77" s="22">
        <v>150986541</v>
      </c>
    </row>
    <row r="78" spans="1:26" ht="13.5" hidden="1">
      <c r="A78" s="37" t="s">
        <v>32</v>
      </c>
      <c r="B78" s="18">
        <v>585557490</v>
      </c>
      <c r="C78" s="18"/>
      <c r="D78" s="19">
        <v>663907279</v>
      </c>
      <c r="E78" s="20">
        <v>663907279</v>
      </c>
      <c r="F78" s="20">
        <v>48014465</v>
      </c>
      <c r="G78" s="20">
        <v>61059451</v>
      </c>
      <c r="H78" s="20">
        <v>55045427</v>
      </c>
      <c r="I78" s="20">
        <v>164119343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164119343</v>
      </c>
      <c r="W78" s="20">
        <v>164020157</v>
      </c>
      <c r="X78" s="20"/>
      <c r="Y78" s="19"/>
      <c r="Z78" s="22">
        <v>663907279</v>
      </c>
    </row>
    <row r="79" spans="1:26" ht="13.5" hidden="1">
      <c r="A79" s="38" t="s">
        <v>113</v>
      </c>
      <c r="B79" s="18">
        <v>416846474</v>
      </c>
      <c r="C79" s="18"/>
      <c r="D79" s="19">
        <v>470932242</v>
      </c>
      <c r="E79" s="20">
        <v>470932242</v>
      </c>
      <c r="F79" s="20">
        <v>35493638</v>
      </c>
      <c r="G79" s="20">
        <v>40249017</v>
      </c>
      <c r="H79" s="20">
        <v>35102501</v>
      </c>
      <c r="I79" s="20">
        <v>110845156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110845156</v>
      </c>
      <c r="W79" s="20">
        <v>117151767</v>
      </c>
      <c r="X79" s="20"/>
      <c r="Y79" s="19"/>
      <c r="Z79" s="22">
        <v>470932242</v>
      </c>
    </row>
    <row r="80" spans="1:26" ht="13.5" hidden="1">
      <c r="A80" s="38" t="s">
        <v>114</v>
      </c>
      <c r="B80" s="18">
        <v>75603720</v>
      </c>
      <c r="C80" s="18"/>
      <c r="D80" s="19">
        <v>91926083</v>
      </c>
      <c r="E80" s="20">
        <v>91926083</v>
      </c>
      <c r="F80" s="20">
        <v>6538255</v>
      </c>
      <c r="G80" s="20">
        <v>7399993</v>
      </c>
      <c r="H80" s="20">
        <v>6422535</v>
      </c>
      <c r="I80" s="20">
        <v>20360783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20360783</v>
      </c>
      <c r="W80" s="20">
        <v>20498914</v>
      </c>
      <c r="X80" s="20"/>
      <c r="Y80" s="19"/>
      <c r="Z80" s="22">
        <v>91926083</v>
      </c>
    </row>
    <row r="81" spans="1:26" ht="13.5" hidden="1">
      <c r="A81" s="38" t="s">
        <v>115</v>
      </c>
      <c r="B81" s="18">
        <v>47489100</v>
      </c>
      <c r="C81" s="18"/>
      <c r="D81" s="19">
        <v>59593481</v>
      </c>
      <c r="E81" s="20">
        <v>59593481</v>
      </c>
      <c r="F81" s="20">
        <v>4327600</v>
      </c>
      <c r="G81" s="20">
        <v>7179021</v>
      </c>
      <c r="H81" s="20">
        <v>6928847</v>
      </c>
      <c r="I81" s="20">
        <v>18435468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18435468</v>
      </c>
      <c r="W81" s="20">
        <v>15209900</v>
      </c>
      <c r="X81" s="20"/>
      <c r="Y81" s="19"/>
      <c r="Z81" s="22">
        <v>59593481</v>
      </c>
    </row>
    <row r="82" spans="1:26" ht="13.5" hidden="1">
      <c r="A82" s="38" t="s">
        <v>116</v>
      </c>
      <c r="B82" s="18">
        <v>35510541</v>
      </c>
      <c r="C82" s="18"/>
      <c r="D82" s="19">
        <v>41059960</v>
      </c>
      <c r="E82" s="20">
        <v>41059960</v>
      </c>
      <c r="F82" s="20">
        <v>2990253</v>
      </c>
      <c r="G82" s="20">
        <v>5243136</v>
      </c>
      <c r="H82" s="20">
        <v>4982899</v>
      </c>
      <c r="I82" s="20">
        <v>13216288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13216288</v>
      </c>
      <c r="W82" s="20">
        <v>11048832</v>
      </c>
      <c r="X82" s="20"/>
      <c r="Y82" s="19"/>
      <c r="Z82" s="22">
        <v>41059960</v>
      </c>
    </row>
    <row r="83" spans="1:26" ht="13.5" hidden="1">
      <c r="A83" s="38" t="s">
        <v>117</v>
      </c>
      <c r="B83" s="18">
        <v>10107655</v>
      </c>
      <c r="C83" s="18"/>
      <c r="D83" s="19">
        <v>395513</v>
      </c>
      <c r="E83" s="20">
        <v>395513</v>
      </c>
      <c r="F83" s="20">
        <v>-1335281</v>
      </c>
      <c r="G83" s="20">
        <v>988284</v>
      </c>
      <c r="H83" s="20">
        <v>1608645</v>
      </c>
      <c r="I83" s="20">
        <v>1261648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1261648</v>
      </c>
      <c r="W83" s="20">
        <v>110744</v>
      </c>
      <c r="X83" s="20"/>
      <c r="Y83" s="19"/>
      <c r="Z83" s="22">
        <v>395513</v>
      </c>
    </row>
    <row r="84" spans="1:26" ht="13.5" hidden="1">
      <c r="A84" s="39" t="s">
        <v>118</v>
      </c>
      <c r="B84" s="27">
        <v>3065796</v>
      </c>
      <c r="C84" s="27"/>
      <c r="D84" s="28">
        <v>4563188</v>
      </c>
      <c r="E84" s="29">
        <v>4563188</v>
      </c>
      <c r="F84" s="29">
        <v>275979</v>
      </c>
      <c r="G84" s="29">
        <v>277615</v>
      </c>
      <c r="H84" s="29">
        <v>273566</v>
      </c>
      <c r="I84" s="29">
        <v>827160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827160</v>
      </c>
      <c r="W84" s="29">
        <v>1140797</v>
      </c>
      <c r="X84" s="29"/>
      <c r="Y84" s="28"/>
      <c r="Z84" s="30">
        <v>4563188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46850016</v>
      </c>
      <c r="C5" s="18">
        <v>0</v>
      </c>
      <c r="D5" s="58">
        <v>53367301</v>
      </c>
      <c r="E5" s="59">
        <v>53367301</v>
      </c>
      <c r="F5" s="59">
        <v>53343030</v>
      </c>
      <c r="G5" s="59">
        <v>-8513</v>
      </c>
      <c r="H5" s="59">
        <v>-4155</v>
      </c>
      <c r="I5" s="59">
        <v>53330362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53330362</v>
      </c>
      <c r="W5" s="59">
        <v>13341825</v>
      </c>
      <c r="X5" s="59">
        <v>39988537</v>
      </c>
      <c r="Y5" s="60">
        <v>299.72</v>
      </c>
      <c r="Z5" s="61">
        <v>53367301</v>
      </c>
    </row>
    <row r="6" spans="1:26" ht="13.5">
      <c r="A6" s="57" t="s">
        <v>32</v>
      </c>
      <c r="B6" s="18">
        <v>225388208</v>
      </c>
      <c r="C6" s="18">
        <v>0</v>
      </c>
      <c r="D6" s="58">
        <v>247582320</v>
      </c>
      <c r="E6" s="59">
        <v>247582320</v>
      </c>
      <c r="F6" s="59">
        <v>56795978</v>
      </c>
      <c r="G6" s="59">
        <v>17188981</v>
      </c>
      <c r="H6" s="59">
        <v>18133734</v>
      </c>
      <c r="I6" s="59">
        <v>92118693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92118693</v>
      </c>
      <c r="W6" s="59">
        <v>61895580</v>
      </c>
      <c r="X6" s="59">
        <v>30223113</v>
      </c>
      <c r="Y6" s="60">
        <v>48.83</v>
      </c>
      <c r="Z6" s="61">
        <v>247582320</v>
      </c>
    </row>
    <row r="7" spans="1:26" ht="13.5">
      <c r="A7" s="57" t="s">
        <v>33</v>
      </c>
      <c r="B7" s="18">
        <v>1400914</v>
      </c>
      <c r="C7" s="18">
        <v>0</v>
      </c>
      <c r="D7" s="58">
        <v>1493511</v>
      </c>
      <c r="E7" s="59">
        <v>1493511</v>
      </c>
      <c r="F7" s="59">
        <v>42362</v>
      </c>
      <c r="G7" s="59">
        <v>71575</v>
      </c>
      <c r="H7" s="59">
        <v>184547</v>
      </c>
      <c r="I7" s="59">
        <v>298484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298484</v>
      </c>
      <c r="W7" s="59">
        <v>373378</v>
      </c>
      <c r="X7" s="59">
        <v>-74894</v>
      </c>
      <c r="Y7" s="60">
        <v>-20.06</v>
      </c>
      <c r="Z7" s="61">
        <v>1493511</v>
      </c>
    </row>
    <row r="8" spans="1:26" ht="13.5">
      <c r="A8" s="57" t="s">
        <v>34</v>
      </c>
      <c r="B8" s="18">
        <v>71939042</v>
      </c>
      <c r="C8" s="18">
        <v>0</v>
      </c>
      <c r="D8" s="58">
        <v>85939000</v>
      </c>
      <c r="E8" s="59">
        <v>85939000</v>
      </c>
      <c r="F8" s="59">
        <v>19149000</v>
      </c>
      <c r="G8" s="59">
        <v>0</v>
      </c>
      <c r="H8" s="59">
        <v>5460000</v>
      </c>
      <c r="I8" s="59">
        <v>24609000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24609000</v>
      </c>
      <c r="W8" s="59">
        <v>21484750</v>
      </c>
      <c r="X8" s="59">
        <v>3124250</v>
      </c>
      <c r="Y8" s="60">
        <v>14.54</v>
      </c>
      <c r="Z8" s="61">
        <v>85939000</v>
      </c>
    </row>
    <row r="9" spans="1:26" ht="13.5">
      <c r="A9" s="57" t="s">
        <v>35</v>
      </c>
      <c r="B9" s="18">
        <v>27650644</v>
      </c>
      <c r="C9" s="18">
        <v>0</v>
      </c>
      <c r="D9" s="58">
        <v>33632302</v>
      </c>
      <c r="E9" s="59">
        <v>33632302</v>
      </c>
      <c r="F9" s="59">
        <v>2317537</v>
      </c>
      <c r="G9" s="59">
        <v>1978844</v>
      </c>
      <c r="H9" s="59">
        <v>1823215</v>
      </c>
      <c r="I9" s="59">
        <v>6119596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6119596</v>
      </c>
      <c r="W9" s="59">
        <v>8408076</v>
      </c>
      <c r="X9" s="59">
        <v>-2288480</v>
      </c>
      <c r="Y9" s="60">
        <v>-27.22</v>
      </c>
      <c r="Z9" s="61">
        <v>33632302</v>
      </c>
    </row>
    <row r="10" spans="1:26" ht="25.5">
      <c r="A10" s="62" t="s">
        <v>105</v>
      </c>
      <c r="B10" s="63">
        <f>SUM(B5:B9)</f>
        <v>373228824</v>
      </c>
      <c r="C10" s="63">
        <f>SUM(C5:C9)</f>
        <v>0</v>
      </c>
      <c r="D10" s="64">
        <f aca="true" t="shared" si="0" ref="D10:Z10">SUM(D5:D9)</f>
        <v>422014434</v>
      </c>
      <c r="E10" s="65">
        <f t="shared" si="0"/>
        <v>422014434</v>
      </c>
      <c r="F10" s="65">
        <f t="shared" si="0"/>
        <v>131647907</v>
      </c>
      <c r="G10" s="65">
        <f t="shared" si="0"/>
        <v>19230887</v>
      </c>
      <c r="H10" s="65">
        <f t="shared" si="0"/>
        <v>25597341</v>
      </c>
      <c r="I10" s="65">
        <f t="shared" si="0"/>
        <v>176476135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176476135</v>
      </c>
      <c r="W10" s="65">
        <f t="shared" si="0"/>
        <v>105503609</v>
      </c>
      <c r="X10" s="65">
        <f t="shared" si="0"/>
        <v>70972526</v>
      </c>
      <c r="Y10" s="66">
        <f>+IF(W10&lt;&gt;0,(X10/W10)*100,0)</f>
        <v>67.27023527697523</v>
      </c>
      <c r="Z10" s="67">
        <f t="shared" si="0"/>
        <v>422014434</v>
      </c>
    </row>
    <row r="11" spans="1:26" ht="13.5">
      <c r="A11" s="57" t="s">
        <v>36</v>
      </c>
      <c r="B11" s="18">
        <v>140547726</v>
      </c>
      <c r="C11" s="18">
        <v>0</v>
      </c>
      <c r="D11" s="58">
        <v>136625059</v>
      </c>
      <c r="E11" s="59">
        <v>136625059</v>
      </c>
      <c r="F11" s="59">
        <v>11209396</v>
      </c>
      <c r="G11" s="59">
        <v>11330925</v>
      </c>
      <c r="H11" s="59">
        <v>11080403</v>
      </c>
      <c r="I11" s="59">
        <v>33620724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33620724</v>
      </c>
      <c r="W11" s="59">
        <v>34156265</v>
      </c>
      <c r="X11" s="59">
        <v>-535541</v>
      </c>
      <c r="Y11" s="60">
        <v>-1.57</v>
      </c>
      <c r="Z11" s="61">
        <v>136625059</v>
      </c>
    </row>
    <row r="12" spans="1:26" ht="13.5">
      <c r="A12" s="57" t="s">
        <v>37</v>
      </c>
      <c r="B12" s="18">
        <v>7196674</v>
      </c>
      <c r="C12" s="18">
        <v>0</v>
      </c>
      <c r="D12" s="58">
        <v>7579178</v>
      </c>
      <c r="E12" s="59">
        <v>7579178</v>
      </c>
      <c r="F12" s="59">
        <v>591552</v>
      </c>
      <c r="G12" s="59">
        <v>625599</v>
      </c>
      <c r="H12" s="59">
        <v>661780</v>
      </c>
      <c r="I12" s="59">
        <v>1878931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1878931</v>
      </c>
      <c r="W12" s="59">
        <v>1894795</v>
      </c>
      <c r="X12" s="59">
        <v>-15864</v>
      </c>
      <c r="Y12" s="60">
        <v>-0.84</v>
      </c>
      <c r="Z12" s="61">
        <v>7579178</v>
      </c>
    </row>
    <row r="13" spans="1:26" ht="13.5">
      <c r="A13" s="57" t="s">
        <v>106</v>
      </c>
      <c r="B13" s="18">
        <v>18452261</v>
      </c>
      <c r="C13" s="18">
        <v>0</v>
      </c>
      <c r="D13" s="58">
        <v>21638173</v>
      </c>
      <c r="E13" s="59">
        <v>21638173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5409543</v>
      </c>
      <c r="X13" s="59">
        <v>-5409543</v>
      </c>
      <c r="Y13" s="60">
        <v>-100</v>
      </c>
      <c r="Z13" s="61">
        <v>21638173</v>
      </c>
    </row>
    <row r="14" spans="1:26" ht="13.5">
      <c r="A14" s="57" t="s">
        <v>38</v>
      </c>
      <c r="B14" s="18">
        <v>8286981</v>
      </c>
      <c r="C14" s="18">
        <v>0</v>
      </c>
      <c r="D14" s="58">
        <v>4541128</v>
      </c>
      <c r="E14" s="59">
        <v>4541128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1135282</v>
      </c>
      <c r="X14" s="59">
        <v>-1135282</v>
      </c>
      <c r="Y14" s="60">
        <v>-100</v>
      </c>
      <c r="Z14" s="61">
        <v>4541128</v>
      </c>
    </row>
    <row r="15" spans="1:26" ht="13.5">
      <c r="A15" s="57" t="s">
        <v>39</v>
      </c>
      <c r="B15" s="18">
        <v>107434133</v>
      </c>
      <c r="C15" s="18">
        <v>0</v>
      </c>
      <c r="D15" s="58">
        <v>102896050</v>
      </c>
      <c r="E15" s="59">
        <v>102896050</v>
      </c>
      <c r="F15" s="59">
        <v>1552353</v>
      </c>
      <c r="G15" s="59">
        <v>5333264</v>
      </c>
      <c r="H15" s="59">
        <v>13571682</v>
      </c>
      <c r="I15" s="59">
        <v>20457299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20457299</v>
      </c>
      <c r="W15" s="59">
        <v>25724013</v>
      </c>
      <c r="X15" s="59">
        <v>-5266714</v>
      </c>
      <c r="Y15" s="60">
        <v>-20.47</v>
      </c>
      <c r="Z15" s="61">
        <v>102896050</v>
      </c>
    </row>
    <row r="16" spans="1:26" ht="13.5">
      <c r="A16" s="68" t="s">
        <v>40</v>
      </c>
      <c r="B16" s="18">
        <v>27278259</v>
      </c>
      <c r="C16" s="18">
        <v>0</v>
      </c>
      <c r="D16" s="58">
        <v>29135927</v>
      </c>
      <c r="E16" s="59">
        <v>29135927</v>
      </c>
      <c r="F16" s="59">
        <v>645480</v>
      </c>
      <c r="G16" s="59">
        <v>1294521</v>
      </c>
      <c r="H16" s="59">
        <v>1325752</v>
      </c>
      <c r="I16" s="59">
        <v>3265753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3265753</v>
      </c>
      <c r="W16" s="59">
        <v>7283982</v>
      </c>
      <c r="X16" s="59">
        <v>-4018229</v>
      </c>
      <c r="Y16" s="60">
        <v>-55.17</v>
      </c>
      <c r="Z16" s="61">
        <v>29135927</v>
      </c>
    </row>
    <row r="17" spans="1:26" ht="13.5">
      <c r="A17" s="57" t="s">
        <v>41</v>
      </c>
      <c r="B17" s="18">
        <v>118176166</v>
      </c>
      <c r="C17" s="18">
        <v>0</v>
      </c>
      <c r="D17" s="58">
        <v>119243193</v>
      </c>
      <c r="E17" s="59">
        <v>119243193</v>
      </c>
      <c r="F17" s="59">
        <v>14280460</v>
      </c>
      <c r="G17" s="59">
        <v>10379431</v>
      </c>
      <c r="H17" s="59">
        <v>9486080</v>
      </c>
      <c r="I17" s="59">
        <v>34145971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34145971</v>
      </c>
      <c r="W17" s="59">
        <v>29810798</v>
      </c>
      <c r="X17" s="59">
        <v>4335173</v>
      </c>
      <c r="Y17" s="60">
        <v>14.54</v>
      </c>
      <c r="Z17" s="61">
        <v>119243193</v>
      </c>
    </row>
    <row r="18" spans="1:26" ht="13.5">
      <c r="A18" s="69" t="s">
        <v>42</v>
      </c>
      <c r="B18" s="70">
        <f>SUM(B11:B17)</f>
        <v>427372200</v>
      </c>
      <c r="C18" s="70">
        <f>SUM(C11:C17)</f>
        <v>0</v>
      </c>
      <c r="D18" s="71">
        <f aca="true" t="shared" si="1" ref="D18:Z18">SUM(D11:D17)</f>
        <v>421658708</v>
      </c>
      <c r="E18" s="72">
        <f t="shared" si="1"/>
        <v>421658708</v>
      </c>
      <c r="F18" s="72">
        <f t="shared" si="1"/>
        <v>28279241</v>
      </c>
      <c r="G18" s="72">
        <f t="shared" si="1"/>
        <v>28963740</v>
      </c>
      <c r="H18" s="72">
        <f t="shared" si="1"/>
        <v>36125697</v>
      </c>
      <c r="I18" s="72">
        <f t="shared" si="1"/>
        <v>93368678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93368678</v>
      </c>
      <c r="W18" s="72">
        <f t="shared" si="1"/>
        <v>105414678</v>
      </c>
      <c r="X18" s="72">
        <f t="shared" si="1"/>
        <v>-12046000</v>
      </c>
      <c r="Y18" s="66">
        <f>+IF(W18&lt;&gt;0,(X18/W18)*100,0)</f>
        <v>-11.427251146182888</v>
      </c>
      <c r="Z18" s="73">
        <f t="shared" si="1"/>
        <v>421658708</v>
      </c>
    </row>
    <row r="19" spans="1:26" ht="13.5">
      <c r="A19" s="69" t="s">
        <v>43</v>
      </c>
      <c r="B19" s="74">
        <f>+B10-B18</f>
        <v>-54143376</v>
      </c>
      <c r="C19" s="74">
        <f>+C10-C18</f>
        <v>0</v>
      </c>
      <c r="D19" s="75">
        <f aca="true" t="shared" si="2" ref="D19:Z19">+D10-D18</f>
        <v>355726</v>
      </c>
      <c r="E19" s="76">
        <f t="shared" si="2"/>
        <v>355726</v>
      </c>
      <c r="F19" s="76">
        <f t="shared" si="2"/>
        <v>103368666</v>
      </c>
      <c r="G19" s="76">
        <f t="shared" si="2"/>
        <v>-9732853</v>
      </c>
      <c r="H19" s="76">
        <f t="shared" si="2"/>
        <v>-10528356</v>
      </c>
      <c r="I19" s="76">
        <f t="shared" si="2"/>
        <v>83107457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83107457</v>
      </c>
      <c r="W19" s="76">
        <f>IF(E10=E18,0,W10-W18)</f>
        <v>88931</v>
      </c>
      <c r="X19" s="76">
        <f t="shared" si="2"/>
        <v>83018526</v>
      </c>
      <c r="Y19" s="77">
        <f>+IF(W19&lt;&gt;0,(X19/W19)*100,0)</f>
        <v>93351.61642172022</v>
      </c>
      <c r="Z19" s="78">
        <f t="shared" si="2"/>
        <v>355726</v>
      </c>
    </row>
    <row r="20" spans="1:26" ht="13.5">
      <c r="A20" s="57" t="s">
        <v>44</v>
      </c>
      <c r="B20" s="18">
        <v>37658684</v>
      </c>
      <c r="C20" s="18">
        <v>0</v>
      </c>
      <c r="D20" s="58">
        <v>42824000</v>
      </c>
      <c r="E20" s="59">
        <v>42824000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10706000</v>
      </c>
      <c r="X20" s="59">
        <v>-10706000</v>
      </c>
      <c r="Y20" s="60">
        <v>-100</v>
      </c>
      <c r="Z20" s="61">
        <v>42824000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-16484692</v>
      </c>
      <c r="C22" s="85">
        <f>SUM(C19:C21)</f>
        <v>0</v>
      </c>
      <c r="D22" s="86">
        <f aca="true" t="shared" si="3" ref="D22:Z22">SUM(D19:D21)</f>
        <v>43179726</v>
      </c>
      <c r="E22" s="87">
        <f t="shared" si="3"/>
        <v>43179726</v>
      </c>
      <c r="F22" s="87">
        <f t="shared" si="3"/>
        <v>103368666</v>
      </c>
      <c r="G22" s="87">
        <f t="shared" si="3"/>
        <v>-9732853</v>
      </c>
      <c r="H22" s="87">
        <f t="shared" si="3"/>
        <v>-10528356</v>
      </c>
      <c r="I22" s="87">
        <f t="shared" si="3"/>
        <v>83107457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83107457</v>
      </c>
      <c r="W22" s="87">
        <f t="shared" si="3"/>
        <v>10794931</v>
      </c>
      <c r="X22" s="87">
        <f t="shared" si="3"/>
        <v>72312526</v>
      </c>
      <c r="Y22" s="88">
        <f>+IF(W22&lt;&gt;0,(X22/W22)*100,0)</f>
        <v>669.8748329192656</v>
      </c>
      <c r="Z22" s="89">
        <f t="shared" si="3"/>
        <v>43179726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-16484692</v>
      </c>
      <c r="C24" s="74">
        <f>SUM(C22:C23)</f>
        <v>0</v>
      </c>
      <c r="D24" s="75">
        <f aca="true" t="shared" si="4" ref="D24:Z24">SUM(D22:D23)</f>
        <v>43179726</v>
      </c>
      <c r="E24" s="76">
        <f t="shared" si="4"/>
        <v>43179726</v>
      </c>
      <c r="F24" s="76">
        <f t="shared" si="4"/>
        <v>103368666</v>
      </c>
      <c r="G24" s="76">
        <f t="shared" si="4"/>
        <v>-9732853</v>
      </c>
      <c r="H24" s="76">
        <f t="shared" si="4"/>
        <v>-10528356</v>
      </c>
      <c r="I24" s="76">
        <f t="shared" si="4"/>
        <v>83107457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83107457</v>
      </c>
      <c r="W24" s="76">
        <f t="shared" si="4"/>
        <v>10794931</v>
      </c>
      <c r="X24" s="76">
        <f t="shared" si="4"/>
        <v>72312526</v>
      </c>
      <c r="Y24" s="77">
        <f>+IF(W24&lt;&gt;0,(X24/W24)*100,0)</f>
        <v>669.8748329192656</v>
      </c>
      <c r="Z24" s="78">
        <f t="shared" si="4"/>
        <v>43179726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42881048</v>
      </c>
      <c r="C27" s="21">
        <v>0</v>
      </c>
      <c r="D27" s="98">
        <v>43423629</v>
      </c>
      <c r="E27" s="99">
        <v>43423629</v>
      </c>
      <c r="F27" s="99">
        <v>919692</v>
      </c>
      <c r="G27" s="99">
        <v>3619933</v>
      </c>
      <c r="H27" s="99">
        <v>5591535</v>
      </c>
      <c r="I27" s="99">
        <v>10131160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10131160</v>
      </c>
      <c r="W27" s="99">
        <v>10855907</v>
      </c>
      <c r="X27" s="99">
        <v>-724747</v>
      </c>
      <c r="Y27" s="100">
        <v>-6.68</v>
      </c>
      <c r="Z27" s="101">
        <v>43423629</v>
      </c>
    </row>
    <row r="28" spans="1:26" ht="13.5">
      <c r="A28" s="102" t="s">
        <v>44</v>
      </c>
      <c r="B28" s="18">
        <v>34501213</v>
      </c>
      <c r="C28" s="18">
        <v>0</v>
      </c>
      <c r="D28" s="58">
        <v>39165816</v>
      </c>
      <c r="E28" s="59">
        <v>39165816</v>
      </c>
      <c r="F28" s="59">
        <v>442207</v>
      </c>
      <c r="G28" s="59">
        <v>1729255</v>
      </c>
      <c r="H28" s="59">
        <v>5643568</v>
      </c>
      <c r="I28" s="59">
        <v>7815030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7815030</v>
      </c>
      <c r="W28" s="59">
        <v>9791454</v>
      </c>
      <c r="X28" s="59">
        <v>-1976424</v>
      </c>
      <c r="Y28" s="60">
        <v>-20.19</v>
      </c>
      <c r="Z28" s="61">
        <v>39165816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6060840</v>
      </c>
      <c r="C30" s="18">
        <v>0</v>
      </c>
      <c r="D30" s="58">
        <v>2516591</v>
      </c>
      <c r="E30" s="59">
        <v>2516591</v>
      </c>
      <c r="F30" s="59">
        <v>477485</v>
      </c>
      <c r="G30" s="59">
        <v>1890678</v>
      </c>
      <c r="H30" s="59">
        <v>-52033</v>
      </c>
      <c r="I30" s="59">
        <v>2316130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2316130</v>
      </c>
      <c r="W30" s="59">
        <v>629148</v>
      </c>
      <c r="X30" s="59">
        <v>1686982</v>
      </c>
      <c r="Y30" s="60">
        <v>268.14</v>
      </c>
      <c r="Z30" s="61">
        <v>2516591</v>
      </c>
    </row>
    <row r="31" spans="1:26" ht="13.5">
      <c r="A31" s="57" t="s">
        <v>49</v>
      </c>
      <c r="B31" s="18">
        <v>2318995</v>
      </c>
      <c r="C31" s="18">
        <v>0</v>
      </c>
      <c r="D31" s="58">
        <v>1741222</v>
      </c>
      <c r="E31" s="59">
        <v>1741222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435306</v>
      </c>
      <c r="X31" s="59">
        <v>-435306</v>
      </c>
      <c r="Y31" s="60">
        <v>-100</v>
      </c>
      <c r="Z31" s="61">
        <v>1741222</v>
      </c>
    </row>
    <row r="32" spans="1:26" ht="13.5">
      <c r="A32" s="69" t="s">
        <v>50</v>
      </c>
      <c r="B32" s="21">
        <f>SUM(B28:B31)</f>
        <v>42881048</v>
      </c>
      <c r="C32" s="21">
        <f>SUM(C28:C31)</f>
        <v>0</v>
      </c>
      <c r="D32" s="98">
        <f aca="true" t="shared" si="5" ref="D32:Z32">SUM(D28:D31)</f>
        <v>43423629</v>
      </c>
      <c r="E32" s="99">
        <f t="shared" si="5"/>
        <v>43423629</v>
      </c>
      <c r="F32" s="99">
        <f t="shared" si="5"/>
        <v>919692</v>
      </c>
      <c r="G32" s="99">
        <f t="shared" si="5"/>
        <v>3619933</v>
      </c>
      <c r="H32" s="99">
        <f t="shared" si="5"/>
        <v>5591535</v>
      </c>
      <c r="I32" s="99">
        <f t="shared" si="5"/>
        <v>10131160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10131160</v>
      </c>
      <c r="W32" s="99">
        <f t="shared" si="5"/>
        <v>10855908</v>
      </c>
      <c r="X32" s="99">
        <f t="shared" si="5"/>
        <v>-724748</v>
      </c>
      <c r="Y32" s="100">
        <f>+IF(W32&lt;&gt;0,(X32/W32)*100,0)</f>
        <v>-6.676069841417226</v>
      </c>
      <c r="Z32" s="101">
        <f t="shared" si="5"/>
        <v>43423629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98286105</v>
      </c>
      <c r="C35" s="18">
        <v>0</v>
      </c>
      <c r="D35" s="58">
        <v>93878739</v>
      </c>
      <c r="E35" s="59">
        <v>93878739</v>
      </c>
      <c r="F35" s="59">
        <v>81902132</v>
      </c>
      <c r="G35" s="59">
        <v>95699069</v>
      </c>
      <c r="H35" s="59">
        <v>93774994</v>
      </c>
      <c r="I35" s="59">
        <v>93774994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93774994</v>
      </c>
      <c r="W35" s="59">
        <v>23469685</v>
      </c>
      <c r="X35" s="59">
        <v>70305309</v>
      </c>
      <c r="Y35" s="60">
        <v>299.56</v>
      </c>
      <c r="Z35" s="61">
        <v>93878739</v>
      </c>
    </row>
    <row r="36" spans="1:26" ht="13.5">
      <c r="A36" s="57" t="s">
        <v>53</v>
      </c>
      <c r="B36" s="18">
        <v>656119647</v>
      </c>
      <c r="C36" s="18">
        <v>0</v>
      </c>
      <c r="D36" s="58">
        <v>443178228</v>
      </c>
      <c r="E36" s="59">
        <v>443178228</v>
      </c>
      <c r="F36" s="59">
        <v>469097921</v>
      </c>
      <c r="G36" s="59">
        <v>447717854</v>
      </c>
      <c r="H36" s="59">
        <v>453309389</v>
      </c>
      <c r="I36" s="59">
        <v>453309389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453309389</v>
      </c>
      <c r="W36" s="59">
        <v>110794557</v>
      </c>
      <c r="X36" s="59">
        <v>342514832</v>
      </c>
      <c r="Y36" s="60">
        <v>309.14</v>
      </c>
      <c r="Z36" s="61">
        <v>443178228</v>
      </c>
    </row>
    <row r="37" spans="1:26" ht="13.5">
      <c r="A37" s="57" t="s">
        <v>54</v>
      </c>
      <c r="B37" s="18">
        <v>86936023</v>
      </c>
      <c r="C37" s="18">
        <v>0</v>
      </c>
      <c r="D37" s="58">
        <v>56930236</v>
      </c>
      <c r="E37" s="59">
        <v>56930236</v>
      </c>
      <c r="F37" s="59">
        <v>79419296</v>
      </c>
      <c r="G37" s="59">
        <v>54873127</v>
      </c>
      <c r="H37" s="59">
        <v>54873127</v>
      </c>
      <c r="I37" s="59">
        <v>54873127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54873127</v>
      </c>
      <c r="W37" s="59">
        <v>14232559</v>
      </c>
      <c r="X37" s="59">
        <v>40640568</v>
      </c>
      <c r="Y37" s="60">
        <v>285.55</v>
      </c>
      <c r="Z37" s="61">
        <v>56930236</v>
      </c>
    </row>
    <row r="38" spans="1:26" ht="13.5">
      <c r="A38" s="57" t="s">
        <v>55</v>
      </c>
      <c r="B38" s="18">
        <v>239775628</v>
      </c>
      <c r="C38" s="18">
        <v>0</v>
      </c>
      <c r="D38" s="58">
        <v>133603842</v>
      </c>
      <c r="E38" s="59">
        <v>133603842</v>
      </c>
      <c r="F38" s="59">
        <v>133603841</v>
      </c>
      <c r="G38" s="59">
        <v>146845386</v>
      </c>
      <c r="H38" s="59">
        <v>146845386</v>
      </c>
      <c r="I38" s="59">
        <v>146845386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146845386</v>
      </c>
      <c r="W38" s="59">
        <v>33400961</v>
      </c>
      <c r="X38" s="59">
        <v>113444425</v>
      </c>
      <c r="Y38" s="60">
        <v>339.64</v>
      </c>
      <c r="Z38" s="61">
        <v>133603842</v>
      </c>
    </row>
    <row r="39" spans="1:26" ht="13.5">
      <c r="A39" s="57" t="s">
        <v>56</v>
      </c>
      <c r="B39" s="18">
        <v>427694101</v>
      </c>
      <c r="C39" s="18">
        <v>0</v>
      </c>
      <c r="D39" s="58">
        <v>346522889</v>
      </c>
      <c r="E39" s="59">
        <v>346522889</v>
      </c>
      <c r="F39" s="59">
        <v>337976916</v>
      </c>
      <c r="G39" s="59">
        <v>341698410</v>
      </c>
      <c r="H39" s="59">
        <v>345365870</v>
      </c>
      <c r="I39" s="59">
        <v>345365870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345365870</v>
      </c>
      <c r="W39" s="59">
        <v>86630722</v>
      </c>
      <c r="X39" s="59">
        <v>258735148</v>
      </c>
      <c r="Y39" s="60">
        <v>298.66</v>
      </c>
      <c r="Z39" s="61">
        <v>346522889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17463807</v>
      </c>
      <c r="C42" s="18">
        <v>0</v>
      </c>
      <c r="D42" s="58">
        <v>56804000</v>
      </c>
      <c r="E42" s="59">
        <v>56804000</v>
      </c>
      <c r="F42" s="59">
        <v>12771444</v>
      </c>
      <c r="G42" s="59">
        <v>17680972</v>
      </c>
      <c r="H42" s="59">
        <v>3667460</v>
      </c>
      <c r="I42" s="59">
        <v>34119876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34119876</v>
      </c>
      <c r="W42" s="59">
        <v>23206000</v>
      </c>
      <c r="X42" s="59">
        <v>10913876</v>
      </c>
      <c r="Y42" s="60">
        <v>47.03</v>
      </c>
      <c r="Z42" s="61">
        <v>56804000</v>
      </c>
    </row>
    <row r="43" spans="1:26" ht="13.5">
      <c r="A43" s="57" t="s">
        <v>59</v>
      </c>
      <c r="B43" s="18">
        <v>-45899187</v>
      </c>
      <c r="C43" s="18">
        <v>0</v>
      </c>
      <c r="D43" s="58">
        <v>-41816000</v>
      </c>
      <c r="E43" s="59">
        <v>-41816000</v>
      </c>
      <c r="F43" s="59">
        <v>-919693</v>
      </c>
      <c r="G43" s="59">
        <v>-3884035</v>
      </c>
      <c r="H43" s="59">
        <v>-5591535</v>
      </c>
      <c r="I43" s="59">
        <v>-10395263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-10395263</v>
      </c>
      <c r="W43" s="59">
        <v>-9368041</v>
      </c>
      <c r="X43" s="59">
        <v>-1027222</v>
      </c>
      <c r="Y43" s="60">
        <v>10.97</v>
      </c>
      <c r="Z43" s="61">
        <v>-41816000</v>
      </c>
    </row>
    <row r="44" spans="1:26" ht="13.5">
      <c r="A44" s="57" t="s">
        <v>60</v>
      </c>
      <c r="B44" s="18">
        <v>29845507</v>
      </c>
      <c r="C44" s="18">
        <v>0</v>
      </c>
      <c r="D44" s="58">
        <v>-10216536</v>
      </c>
      <c r="E44" s="59">
        <v>-10216536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87501</v>
      </c>
      <c r="X44" s="59">
        <v>-87501</v>
      </c>
      <c r="Y44" s="60">
        <v>-100</v>
      </c>
      <c r="Z44" s="61">
        <v>-10216536</v>
      </c>
    </row>
    <row r="45" spans="1:26" ht="13.5">
      <c r="A45" s="69" t="s">
        <v>61</v>
      </c>
      <c r="B45" s="21">
        <v>16974605</v>
      </c>
      <c r="C45" s="21">
        <v>0</v>
      </c>
      <c r="D45" s="98">
        <v>22263866</v>
      </c>
      <c r="E45" s="99">
        <v>22263866</v>
      </c>
      <c r="F45" s="99">
        <v>29023392</v>
      </c>
      <c r="G45" s="99">
        <v>42820329</v>
      </c>
      <c r="H45" s="99">
        <v>40896254</v>
      </c>
      <c r="I45" s="99">
        <v>40896254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40896254</v>
      </c>
      <c r="W45" s="99">
        <v>31417862</v>
      </c>
      <c r="X45" s="99">
        <v>9478392</v>
      </c>
      <c r="Y45" s="100">
        <v>30.17</v>
      </c>
      <c r="Z45" s="101">
        <v>22263866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32029717</v>
      </c>
      <c r="C49" s="51">
        <v>0</v>
      </c>
      <c r="D49" s="128">
        <v>4011632</v>
      </c>
      <c r="E49" s="53">
        <v>2888401</v>
      </c>
      <c r="F49" s="53">
        <v>0</v>
      </c>
      <c r="G49" s="53">
        <v>0</v>
      </c>
      <c r="H49" s="53">
        <v>0</v>
      </c>
      <c r="I49" s="53">
        <v>65322405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104252155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100.00000036029357</v>
      </c>
      <c r="C58" s="5">
        <f>IF(C67=0,0,+(C76/C67)*100)</f>
        <v>0</v>
      </c>
      <c r="D58" s="6">
        <f aca="true" t="shared" si="6" ref="D58:Z58">IF(D67=0,0,+(D76/D67)*100)</f>
        <v>96.78673295477266</v>
      </c>
      <c r="E58" s="7">
        <f t="shared" si="6"/>
        <v>96.78673295477266</v>
      </c>
      <c r="F58" s="7">
        <f t="shared" si="6"/>
        <v>21.08477349081557</v>
      </c>
      <c r="G58" s="7">
        <f t="shared" si="6"/>
        <v>159.4291804211734</v>
      </c>
      <c r="H58" s="7">
        <f t="shared" si="6"/>
        <v>181.13340862422666</v>
      </c>
      <c r="I58" s="7">
        <f t="shared" si="6"/>
        <v>57.96802287198703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57.96802287198703</v>
      </c>
      <c r="W58" s="7">
        <f t="shared" si="6"/>
        <v>102.25067309296037</v>
      </c>
      <c r="X58" s="7">
        <f t="shared" si="6"/>
        <v>0</v>
      </c>
      <c r="Y58" s="7">
        <f t="shared" si="6"/>
        <v>0</v>
      </c>
      <c r="Z58" s="8">
        <f t="shared" si="6"/>
        <v>96.78673295477266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98.0993961077402</v>
      </c>
      <c r="E59" s="10">
        <f t="shared" si="7"/>
        <v>98.0993961077402</v>
      </c>
      <c r="F59" s="10">
        <f t="shared" si="7"/>
        <v>5.552170545992607</v>
      </c>
      <c r="G59" s="10">
        <f t="shared" si="7"/>
        <v>-78208.65734758604</v>
      </c>
      <c r="H59" s="10">
        <f t="shared" si="7"/>
        <v>-200810.20457280386</v>
      </c>
      <c r="I59" s="10">
        <f t="shared" si="7"/>
        <v>33.6829946888416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33.6829946888416</v>
      </c>
      <c r="W59" s="10">
        <f t="shared" si="7"/>
        <v>97.25805877381842</v>
      </c>
      <c r="X59" s="10">
        <f t="shared" si="7"/>
        <v>0</v>
      </c>
      <c r="Y59" s="10">
        <f t="shared" si="7"/>
        <v>0</v>
      </c>
      <c r="Z59" s="11">
        <f t="shared" si="7"/>
        <v>98.0993961077402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96.29847559389539</v>
      </c>
      <c r="E60" s="13">
        <f t="shared" si="7"/>
        <v>96.29847559389539</v>
      </c>
      <c r="F60" s="13">
        <f t="shared" si="7"/>
        <v>35.057139081221564</v>
      </c>
      <c r="G60" s="13">
        <f t="shared" si="7"/>
        <v>122.09644655491793</v>
      </c>
      <c r="H60" s="13">
        <f t="shared" si="7"/>
        <v>137.227760151329</v>
      </c>
      <c r="I60" s="13">
        <f t="shared" si="7"/>
        <v>71.41080149715108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71.41080149715108</v>
      </c>
      <c r="W60" s="13">
        <f t="shared" si="7"/>
        <v>103.14306606153355</v>
      </c>
      <c r="X60" s="13">
        <f t="shared" si="7"/>
        <v>0</v>
      </c>
      <c r="Y60" s="13">
        <f t="shared" si="7"/>
        <v>0</v>
      </c>
      <c r="Z60" s="14">
        <f t="shared" si="7"/>
        <v>96.29847559389539</v>
      </c>
    </row>
    <row r="61" spans="1:26" ht="13.5">
      <c r="A61" s="38" t="s">
        <v>113</v>
      </c>
      <c r="B61" s="12">
        <f t="shared" si="7"/>
        <v>96.46459353584954</v>
      </c>
      <c r="C61" s="12">
        <f t="shared" si="7"/>
        <v>0</v>
      </c>
      <c r="D61" s="3">
        <f t="shared" si="7"/>
        <v>93.05481154940318</v>
      </c>
      <c r="E61" s="13">
        <f t="shared" si="7"/>
        <v>93.05481154940318</v>
      </c>
      <c r="F61" s="13">
        <f t="shared" si="7"/>
        <v>95.58768277197588</v>
      </c>
      <c r="G61" s="13">
        <f t="shared" si="7"/>
        <v>77.4466571626301</v>
      </c>
      <c r="H61" s="13">
        <f t="shared" si="7"/>
        <v>112.54184689099674</v>
      </c>
      <c r="I61" s="13">
        <f t="shared" si="7"/>
        <v>95.40078038248045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95.40078038248045</v>
      </c>
      <c r="W61" s="13">
        <f t="shared" si="7"/>
        <v>98.40292667035237</v>
      </c>
      <c r="X61" s="13">
        <f t="shared" si="7"/>
        <v>0</v>
      </c>
      <c r="Y61" s="13">
        <f t="shared" si="7"/>
        <v>0</v>
      </c>
      <c r="Z61" s="14">
        <f t="shared" si="7"/>
        <v>93.05481154940318</v>
      </c>
    </row>
    <row r="62" spans="1:26" ht="13.5">
      <c r="A62" s="38" t="s">
        <v>114</v>
      </c>
      <c r="B62" s="12">
        <f t="shared" si="7"/>
        <v>96.66394550589197</v>
      </c>
      <c r="C62" s="12">
        <f t="shared" si="7"/>
        <v>0</v>
      </c>
      <c r="D62" s="3">
        <f t="shared" si="7"/>
        <v>100.47266601192082</v>
      </c>
      <c r="E62" s="13">
        <f t="shared" si="7"/>
        <v>100.47266601192082</v>
      </c>
      <c r="F62" s="13">
        <f t="shared" si="7"/>
        <v>103.21011986269745</v>
      </c>
      <c r="G62" s="13">
        <f t="shared" si="7"/>
        <v>163.6392116176763</v>
      </c>
      <c r="H62" s="13">
        <f t="shared" si="7"/>
        <v>132.62015993969587</v>
      </c>
      <c r="I62" s="13">
        <f t="shared" si="7"/>
        <v>130.32057407793542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130.32057407793542</v>
      </c>
      <c r="W62" s="13">
        <f t="shared" si="7"/>
        <v>93.68038724132158</v>
      </c>
      <c r="X62" s="13">
        <f t="shared" si="7"/>
        <v>0</v>
      </c>
      <c r="Y62" s="13">
        <f t="shared" si="7"/>
        <v>0</v>
      </c>
      <c r="Z62" s="14">
        <f t="shared" si="7"/>
        <v>100.47266601192082</v>
      </c>
    </row>
    <row r="63" spans="1:26" ht="13.5">
      <c r="A63" s="38" t="s">
        <v>115</v>
      </c>
      <c r="B63" s="12">
        <f t="shared" si="7"/>
        <v>80.79219358153115</v>
      </c>
      <c r="C63" s="12">
        <f t="shared" si="7"/>
        <v>0</v>
      </c>
      <c r="D63" s="3">
        <f t="shared" si="7"/>
        <v>103.9652161271379</v>
      </c>
      <c r="E63" s="13">
        <f t="shared" si="7"/>
        <v>103.9652161271379</v>
      </c>
      <c r="F63" s="13">
        <f t="shared" si="7"/>
        <v>5.268684612197458</v>
      </c>
      <c r="G63" s="13">
        <f t="shared" si="7"/>
        <v>21915.994497936725</v>
      </c>
      <c r="H63" s="13">
        <f t="shared" si="7"/>
        <v>22050.447157632785</v>
      </c>
      <c r="I63" s="13">
        <f t="shared" si="7"/>
        <v>33.30955140216593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33.30955140216593</v>
      </c>
      <c r="W63" s="13">
        <f t="shared" si="7"/>
        <v>130.6575819502167</v>
      </c>
      <c r="X63" s="13">
        <f t="shared" si="7"/>
        <v>0</v>
      </c>
      <c r="Y63" s="13">
        <f t="shared" si="7"/>
        <v>0</v>
      </c>
      <c r="Z63" s="14">
        <f t="shared" si="7"/>
        <v>103.9652161271379</v>
      </c>
    </row>
    <row r="64" spans="1:26" ht="13.5">
      <c r="A64" s="38" t="s">
        <v>116</v>
      </c>
      <c r="B64" s="12">
        <f t="shared" si="7"/>
        <v>72.97708023406354</v>
      </c>
      <c r="C64" s="12">
        <f t="shared" si="7"/>
        <v>0</v>
      </c>
      <c r="D64" s="3">
        <f t="shared" si="7"/>
        <v>108.87057983562418</v>
      </c>
      <c r="E64" s="13">
        <f t="shared" si="7"/>
        <v>108.87057983562418</v>
      </c>
      <c r="F64" s="13">
        <f t="shared" si="7"/>
        <v>4.264404690622197</v>
      </c>
      <c r="G64" s="13">
        <f t="shared" si="7"/>
        <v>0</v>
      </c>
      <c r="H64" s="13">
        <f t="shared" si="7"/>
        <v>-115306.0324825986</v>
      </c>
      <c r="I64" s="13">
        <f t="shared" si="7"/>
        <v>20.30465347209028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20.30465347209028</v>
      </c>
      <c r="W64" s="13">
        <f t="shared" si="7"/>
        <v>136.15885412139147</v>
      </c>
      <c r="X64" s="13">
        <f t="shared" si="7"/>
        <v>0</v>
      </c>
      <c r="Y64" s="13">
        <f t="shared" si="7"/>
        <v>0</v>
      </c>
      <c r="Z64" s="14">
        <f t="shared" si="7"/>
        <v>108.87057983562418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100.00001882101404</v>
      </c>
      <c r="C66" s="15">
        <f t="shared" si="7"/>
        <v>0</v>
      </c>
      <c r="D66" s="4">
        <f t="shared" si="7"/>
        <v>106.91235059760955</v>
      </c>
      <c r="E66" s="16">
        <f t="shared" si="7"/>
        <v>106.91235059760955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111.31474103585657</v>
      </c>
      <c r="X66" s="16">
        <f t="shared" si="7"/>
        <v>0</v>
      </c>
      <c r="Y66" s="16">
        <f t="shared" si="7"/>
        <v>0</v>
      </c>
      <c r="Z66" s="17">
        <f t="shared" si="7"/>
        <v>106.91235059760955</v>
      </c>
    </row>
    <row r="67" spans="1:26" ht="13.5" hidden="1">
      <c r="A67" s="40" t="s">
        <v>119</v>
      </c>
      <c r="B67" s="23">
        <v>277551434</v>
      </c>
      <c r="C67" s="23"/>
      <c r="D67" s="24">
        <v>305969621</v>
      </c>
      <c r="E67" s="25">
        <v>305969621</v>
      </c>
      <c r="F67" s="25">
        <v>110582293</v>
      </c>
      <c r="G67" s="25">
        <v>17608471</v>
      </c>
      <c r="H67" s="25">
        <v>18609599</v>
      </c>
      <c r="I67" s="25">
        <v>146800363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146800363</v>
      </c>
      <c r="W67" s="25">
        <v>76492406</v>
      </c>
      <c r="X67" s="25"/>
      <c r="Y67" s="24"/>
      <c r="Z67" s="26">
        <v>305969621</v>
      </c>
    </row>
    <row r="68" spans="1:26" ht="13.5" hidden="1">
      <c r="A68" s="36" t="s">
        <v>31</v>
      </c>
      <c r="B68" s="18">
        <v>46850016</v>
      </c>
      <c r="C68" s="18"/>
      <c r="D68" s="19">
        <v>53367301</v>
      </c>
      <c r="E68" s="20">
        <v>53367301</v>
      </c>
      <c r="F68" s="20">
        <v>53343030</v>
      </c>
      <c r="G68" s="20">
        <v>-8513</v>
      </c>
      <c r="H68" s="20">
        <v>-4155</v>
      </c>
      <c r="I68" s="20">
        <v>53330362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53330362</v>
      </c>
      <c r="W68" s="20">
        <v>13341825</v>
      </c>
      <c r="X68" s="20"/>
      <c r="Y68" s="19"/>
      <c r="Z68" s="22">
        <v>53367301</v>
      </c>
    </row>
    <row r="69" spans="1:26" ht="13.5" hidden="1">
      <c r="A69" s="37" t="s">
        <v>32</v>
      </c>
      <c r="B69" s="18">
        <v>225388208</v>
      </c>
      <c r="C69" s="18"/>
      <c r="D69" s="19">
        <v>247582320</v>
      </c>
      <c r="E69" s="20">
        <v>247582320</v>
      </c>
      <c r="F69" s="20">
        <v>56795978</v>
      </c>
      <c r="G69" s="20">
        <v>17188981</v>
      </c>
      <c r="H69" s="20">
        <v>18133734</v>
      </c>
      <c r="I69" s="20">
        <v>92118693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92118693</v>
      </c>
      <c r="W69" s="20">
        <v>61895581</v>
      </c>
      <c r="X69" s="20"/>
      <c r="Y69" s="19"/>
      <c r="Z69" s="22">
        <v>247582320</v>
      </c>
    </row>
    <row r="70" spans="1:26" ht="13.5" hidden="1">
      <c r="A70" s="38" t="s">
        <v>113</v>
      </c>
      <c r="B70" s="18">
        <v>162138924</v>
      </c>
      <c r="C70" s="18"/>
      <c r="D70" s="19">
        <v>167255188</v>
      </c>
      <c r="E70" s="20">
        <v>167255188</v>
      </c>
      <c r="F70" s="20">
        <v>14777156</v>
      </c>
      <c r="G70" s="20">
        <v>14313918</v>
      </c>
      <c r="H70" s="20">
        <v>14831747</v>
      </c>
      <c r="I70" s="20">
        <v>43922821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43922821</v>
      </c>
      <c r="W70" s="20">
        <v>41813797</v>
      </c>
      <c r="X70" s="20"/>
      <c r="Y70" s="19"/>
      <c r="Z70" s="22">
        <v>167255188</v>
      </c>
    </row>
    <row r="71" spans="1:26" ht="13.5" hidden="1">
      <c r="A71" s="38" t="s">
        <v>114</v>
      </c>
      <c r="B71" s="18">
        <v>42430422</v>
      </c>
      <c r="C71" s="18"/>
      <c r="D71" s="19">
        <v>40384118</v>
      </c>
      <c r="E71" s="20">
        <v>40384118</v>
      </c>
      <c r="F71" s="20">
        <v>3790170</v>
      </c>
      <c r="G71" s="20">
        <v>2856888</v>
      </c>
      <c r="H71" s="20">
        <v>3289990</v>
      </c>
      <c r="I71" s="20">
        <v>9937048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9937048</v>
      </c>
      <c r="W71" s="20">
        <v>10096030</v>
      </c>
      <c r="X71" s="20"/>
      <c r="Y71" s="19"/>
      <c r="Z71" s="22">
        <v>40384118</v>
      </c>
    </row>
    <row r="72" spans="1:26" ht="13.5" hidden="1">
      <c r="A72" s="38" t="s">
        <v>115</v>
      </c>
      <c r="B72" s="18">
        <v>23083979</v>
      </c>
      <c r="C72" s="18"/>
      <c r="D72" s="19">
        <v>26138550</v>
      </c>
      <c r="E72" s="20">
        <v>26138550</v>
      </c>
      <c r="F72" s="20">
        <v>24280140</v>
      </c>
      <c r="G72" s="20">
        <v>18175</v>
      </c>
      <c r="H72" s="20">
        <v>12859</v>
      </c>
      <c r="I72" s="20">
        <v>24311174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24311174</v>
      </c>
      <c r="W72" s="20">
        <v>6534638</v>
      </c>
      <c r="X72" s="20"/>
      <c r="Y72" s="19"/>
      <c r="Z72" s="22">
        <v>26138550</v>
      </c>
    </row>
    <row r="73" spans="1:26" ht="13.5" hidden="1">
      <c r="A73" s="38" t="s">
        <v>116</v>
      </c>
      <c r="B73" s="18">
        <v>12766448</v>
      </c>
      <c r="C73" s="18"/>
      <c r="D73" s="19">
        <v>13804464</v>
      </c>
      <c r="E73" s="20">
        <v>13804464</v>
      </c>
      <c r="F73" s="20">
        <v>13948512</v>
      </c>
      <c r="G73" s="20"/>
      <c r="H73" s="20">
        <v>-862</v>
      </c>
      <c r="I73" s="20">
        <v>13947650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13947650</v>
      </c>
      <c r="W73" s="20">
        <v>3451116</v>
      </c>
      <c r="X73" s="20"/>
      <c r="Y73" s="19"/>
      <c r="Z73" s="22">
        <v>13804464</v>
      </c>
    </row>
    <row r="74" spans="1:26" ht="13.5" hidden="1">
      <c r="A74" s="38" t="s">
        <v>117</v>
      </c>
      <c r="B74" s="18">
        <v>-15031565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5313210</v>
      </c>
      <c r="C75" s="27"/>
      <c r="D75" s="28">
        <v>5020000</v>
      </c>
      <c r="E75" s="29">
        <v>5020000</v>
      </c>
      <c r="F75" s="29">
        <v>443285</v>
      </c>
      <c r="G75" s="29">
        <v>428003</v>
      </c>
      <c r="H75" s="29">
        <v>480020</v>
      </c>
      <c r="I75" s="29">
        <v>1351308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1351308</v>
      </c>
      <c r="W75" s="29">
        <v>1255000</v>
      </c>
      <c r="X75" s="29"/>
      <c r="Y75" s="28"/>
      <c r="Z75" s="30">
        <v>5020000</v>
      </c>
    </row>
    <row r="76" spans="1:26" ht="13.5" hidden="1">
      <c r="A76" s="41" t="s">
        <v>120</v>
      </c>
      <c r="B76" s="31">
        <v>277551435</v>
      </c>
      <c r="C76" s="31"/>
      <c r="D76" s="32">
        <v>296138000</v>
      </c>
      <c r="E76" s="33">
        <v>296138000</v>
      </c>
      <c r="F76" s="33">
        <v>23316026</v>
      </c>
      <c r="G76" s="33">
        <v>28073041</v>
      </c>
      <c r="H76" s="33">
        <v>33708201</v>
      </c>
      <c r="I76" s="33">
        <v>85097268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85097268</v>
      </c>
      <c r="W76" s="33">
        <v>78214000</v>
      </c>
      <c r="X76" s="33"/>
      <c r="Y76" s="32"/>
      <c r="Z76" s="34">
        <v>296138000</v>
      </c>
    </row>
    <row r="77" spans="1:26" ht="13.5" hidden="1">
      <c r="A77" s="36" t="s">
        <v>31</v>
      </c>
      <c r="B77" s="18">
        <v>46850016</v>
      </c>
      <c r="C77" s="18"/>
      <c r="D77" s="19">
        <v>52353000</v>
      </c>
      <c r="E77" s="20">
        <v>52353000</v>
      </c>
      <c r="F77" s="20">
        <v>2961696</v>
      </c>
      <c r="G77" s="20">
        <v>6657903</v>
      </c>
      <c r="H77" s="20">
        <v>8343664</v>
      </c>
      <c r="I77" s="20">
        <v>17963263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17963263</v>
      </c>
      <c r="W77" s="20">
        <v>12976000</v>
      </c>
      <c r="X77" s="20"/>
      <c r="Y77" s="19"/>
      <c r="Z77" s="22">
        <v>52353000</v>
      </c>
    </row>
    <row r="78" spans="1:26" ht="13.5" hidden="1">
      <c r="A78" s="37" t="s">
        <v>32</v>
      </c>
      <c r="B78" s="18">
        <v>225388208</v>
      </c>
      <c r="C78" s="18"/>
      <c r="D78" s="19">
        <v>238418000</v>
      </c>
      <c r="E78" s="20">
        <v>238418000</v>
      </c>
      <c r="F78" s="20">
        <v>19911045</v>
      </c>
      <c r="G78" s="20">
        <v>20987135</v>
      </c>
      <c r="H78" s="20">
        <v>24884517</v>
      </c>
      <c r="I78" s="20">
        <v>65782697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65782697</v>
      </c>
      <c r="W78" s="20">
        <v>63841000</v>
      </c>
      <c r="X78" s="20"/>
      <c r="Y78" s="19"/>
      <c r="Z78" s="22">
        <v>238418000</v>
      </c>
    </row>
    <row r="79" spans="1:26" ht="13.5" hidden="1">
      <c r="A79" s="38" t="s">
        <v>113</v>
      </c>
      <c r="B79" s="18">
        <v>156406654</v>
      </c>
      <c r="C79" s="18"/>
      <c r="D79" s="19">
        <v>155639000</v>
      </c>
      <c r="E79" s="20">
        <v>155639000</v>
      </c>
      <c r="F79" s="20">
        <v>14125141</v>
      </c>
      <c r="G79" s="20">
        <v>11085651</v>
      </c>
      <c r="H79" s="20">
        <v>16691922</v>
      </c>
      <c r="I79" s="20">
        <v>41902714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41902714</v>
      </c>
      <c r="W79" s="20">
        <v>41146000</v>
      </c>
      <c r="X79" s="20"/>
      <c r="Y79" s="19"/>
      <c r="Z79" s="22">
        <v>155639000</v>
      </c>
    </row>
    <row r="80" spans="1:26" ht="13.5" hidden="1">
      <c r="A80" s="38" t="s">
        <v>114</v>
      </c>
      <c r="B80" s="18">
        <v>41014920</v>
      </c>
      <c r="C80" s="18"/>
      <c r="D80" s="19">
        <v>40575000</v>
      </c>
      <c r="E80" s="20">
        <v>40575000</v>
      </c>
      <c r="F80" s="20">
        <v>3911839</v>
      </c>
      <c r="G80" s="20">
        <v>4674989</v>
      </c>
      <c r="H80" s="20">
        <v>4363190</v>
      </c>
      <c r="I80" s="20">
        <v>12950018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12950018</v>
      </c>
      <c r="W80" s="20">
        <v>9458000</v>
      </c>
      <c r="X80" s="20"/>
      <c r="Y80" s="19"/>
      <c r="Z80" s="22">
        <v>40575000</v>
      </c>
    </row>
    <row r="81" spans="1:26" ht="13.5" hidden="1">
      <c r="A81" s="38" t="s">
        <v>115</v>
      </c>
      <c r="B81" s="18">
        <v>18650053</v>
      </c>
      <c r="C81" s="18"/>
      <c r="D81" s="19">
        <v>27175000</v>
      </c>
      <c r="E81" s="20">
        <v>27175000</v>
      </c>
      <c r="F81" s="20">
        <v>1279244</v>
      </c>
      <c r="G81" s="20">
        <v>3983232</v>
      </c>
      <c r="H81" s="20">
        <v>2835467</v>
      </c>
      <c r="I81" s="20">
        <v>8097943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8097943</v>
      </c>
      <c r="W81" s="20">
        <v>8538000</v>
      </c>
      <c r="X81" s="20"/>
      <c r="Y81" s="19"/>
      <c r="Z81" s="22">
        <v>27175000</v>
      </c>
    </row>
    <row r="82" spans="1:26" ht="13.5" hidden="1">
      <c r="A82" s="38" t="s">
        <v>116</v>
      </c>
      <c r="B82" s="18">
        <v>9316581</v>
      </c>
      <c r="C82" s="18"/>
      <c r="D82" s="19">
        <v>15029000</v>
      </c>
      <c r="E82" s="20">
        <v>15029000</v>
      </c>
      <c r="F82" s="20">
        <v>594821</v>
      </c>
      <c r="G82" s="20">
        <v>1243263</v>
      </c>
      <c r="H82" s="20">
        <v>993938</v>
      </c>
      <c r="I82" s="20">
        <v>2832022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2832022</v>
      </c>
      <c r="W82" s="20">
        <v>4699000</v>
      </c>
      <c r="X82" s="20"/>
      <c r="Y82" s="19"/>
      <c r="Z82" s="22">
        <v>15029000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5313211</v>
      </c>
      <c r="C84" s="27"/>
      <c r="D84" s="28">
        <v>5367000</v>
      </c>
      <c r="E84" s="29">
        <v>5367000</v>
      </c>
      <c r="F84" s="29">
        <v>443285</v>
      </c>
      <c r="G84" s="29">
        <v>428003</v>
      </c>
      <c r="H84" s="29">
        <v>480020</v>
      </c>
      <c r="I84" s="29">
        <v>1351308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1351308</v>
      </c>
      <c r="W84" s="29">
        <v>1397000</v>
      </c>
      <c r="X84" s="29"/>
      <c r="Y84" s="28"/>
      <c r="Z84" s="30">
        <v>5367000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87354681</v>
      </c>
      <c r="C5" s="18">
        <v>0</v>
      </c>
      <c r="D5" s="58">
        <v>93747001</v>
      </c>
      <c r="E5" s="59">
        <v>93747001</v>
      </c>
      <c r="F5" s="59">
        <v>96186156</v>
      </c>
      <c r="G5" s="59">
        <v>284990</v>
      </c>
      <c r="H5" s="59">
        <v>252902</v>
      </c>
      <c r="I5" s="59">
        <v>96724048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96724048</v>
      </c>
      <c r="W5" s="59">
        <v>23436750</v>
      </c>
      <c r="X5" s="59">
        <v>73287298</v>
      </c>
      <c r="Y5" s="60">
        <v>312.7</v>
      </c>
      <c r="Z5" s="61">
        <v>93747001</v>
      </c>
    </row>
    <row r="6" spans="1:26" ht="13.5">
      <c r="A6" s="57" t="s">
        <v>32</v>
      </c>
      <c r="B6" s="18">
        <v>179972723</v>
      </c>
      <c r="C6" s="18">
        <v>0</v>
      </c>
      <c r="D6" s="58">
        <v>192922602</v>
      </c>
      <c r="E6" s="59">
        <v>192922602</v>
      </c>
      <c r="F6" s="59">
        <v>70843507</v>
      </c>
      <c r="G6" s="59">
        <v>10405175</v>
      </c>
      <c r="H6" s="59">
        <v>11588963</v>
      </c>
      <c r="I6" s="59">
        <v>92837645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92837645</v>
      </c>
      <c r="W6" s="59">
        <v>48230651</v>
      </c>
      <c r="X6" s="59">
        <v>44606994</v>
      </c>
      <c r="Y6" s="60">
        <v>92.49</v>
      </c>
      <c r="Z6" s="61">
        <v>192922602</v>
      </c>
    </row>
    <row r="7" spans="1:26" ht="13.5">
      <c r="A7" s="57" t="s">
        <v>33</v>
      </c>
      <c r="B7" s="18">
        <v>2844201</v>
      </c>
      <c r="C7" s="18">
        <v>0</v>
      </c>
      <c r="D7" s="58">
        <v>1770000</v>
      </c>
      <c r="E7" s="59">
        <v>1770000</v>
      </c>
      <c r="F7" s="59">
        <v>2573</v>
      </c>
      <c r="G7" s="59">
        <v>271058</v>
      </c>
      <c r="H7" s="59">
        <v>153031</v>
      </c>
      <c r="I7" s="59">
        <v>426662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426662</v>
      </c>
      <c r="W7" s="59">
        <v>442500</v>
      </c>
      <c r="X7" s="59">
        <v>-15838</v>
      </c>
      <c r="Y7" s="60">
        <v>-3.58</v>
      </c>
      <c r="Z7" s="61">
        <v>1770000</v>
      </c>
    </row>
    <row r="8" spans="1:26" ht="13.5">
      <c r="A8" s="57" t="s">
        <v>34</v>
      </c>
      <c r="B8" s="18">
        <v>65905066</v>
      </c>
      <c r="C8" s="18">
        <v>0</v>
      </c>
      <c r="D8" s="58">
        <v>102051500</v>
      </c>
      <c r="E8" s="59">
        <v>102497173</v>
      </c>
      <c r="F8" s="59">
        <v>14249000</v>
      </c>
      <c r="G8" s="59">
        <v>890000</v>
      </c>
      <c r="H8" s="59">
        <v>14406112</v>
      </c>
      <c r="I8" s="59">
        <v>29545112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29545112</v>
      </c>
      <c r="W8" s="59">
        <v>25624293</v>
      </c>
      <c r="X8" s="59">
        <v>3920819</v>
      </c>
      <c r="Y8" s="60">
        <v>15.3</v>
      </c>
      <c r="Z8" s="61">
        <v>102497173</v>
      </c>
    </row>
    <row r="9" spans="1:26" ht="13.5">
      <c r="A9" s="57" t="s">
        <v>35</v>
      </c>
      <c r="B9" s="18">
        <v>21660616</v>
      </c>
      <c r="C9" s="18">
        <v>0</v>
      </c>
      <c r="D9" s="58">
        <v>13056455</v>
      </c>
      <c r="E9" s="59">
        <v>13606460</v>
      </c>
      <c r="F9" s="59">
        <v>1323076</v>
      </c>
      <c r="G9" s="59">
        <v>1488750</v>
      </c>
      <c r="H9" s="59">
        <v>1734816</v>
      </c>
      <c r="I9" s="59">
        <v>4546642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4546642</v>
      </c>
      <c r="W9" s="59">
        <v>3401615</v>
      </c>
      <c r="X9" s="59">
        <v>1145027</v>
      </c>
      <c r="Y9" s="60">
        <v>33.66</v>
      </c>
      <c r="Z9" s="61">
        <v>13606460</v>
      </c>
    </row>
    <row r="10" spans="1:26" ht="25.5">
      <c r="A10" s="62" t="s">
        <v>105</v>
      </c>
      <c r="B10" s="63">
        <f>SUM(B5:B9)</f>
        <v>357737287</v>
      </c>
      <c r="C10" s="63">
        <f>SUM(C5:C9)</f>
        <v>0</v>
      </c>
      <c r="D10" s="64">
        <f aca="true" t="shared" si="0" ref="D10:Z10">SUM(D5:D9)</f>
        <v>403547558</v>
      </c>
      <c r="E10" s="65">
        <f t="shared" si="0"/>
        <v>404543236</v>
      </c>
      <c r="F10" s="65">
        <f t="shared" si="0"/>
        <v>182604312</v>
      </c>
      <c r="G10" s="65">
        <f t="shared" si="0"/>
        <v>13339973</v>
      </c>
      <c r="H10" s="65">
        <f t="shared" si="0"/>
        <v>28135824</v>
      </c>
      <c r="I10" s="65">
        <f t="shared" si="0"/>
        <v>224080109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224080109</v>
      </c>
      <c r="W10" s="65">
        <f t="shared" si="0"/>
        <v>101135809</v>
      </c>
      <c r="X10" s="65">
        <f t="shared" si="0"/>
        <v>122944300</v>
      </c>
      <c r="Y10" s="66">
        <f>+IF(W10&lt;&gt;0,(X10/W10)*100,0)</f>
        <v>121.5635700308681</v>
      </c>
      <c r="Z10" s="67">
        <f t="shared" si="0"/>
        <v>404543236</v>
      </c>
    </row>
    <row r="11" spans="1:26" ht="13.5">
      <c r="A11" s="57" t="s">
        <v>36</v>
      </c>
      <c r="B11" s="18">
        <v>106926475</v>
      </c>
      <c r="C11" s="18">
        <v>0</v>
      </c>
      <c r="D11" s="58">
        <v>127523721</v>
      </c>
      <c r="E11" s="59">
        <v>128083721</v>
      </c>
      <c r="F11" s="59">
        <v>8999882</v>
      </c>
      <c r="G11" s="59">
        <v>9638591</v>
      </c>
      <c r="H11" s="59">
        <v>9833925</v>
      </c>
      <c r="I11" s="59">
        <v>28472398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28472398</v>
      </c>
      <c r="W11" s="59">
        <v>32020930</v>
      </c>
      <c r="X11" s="59">
        <v>-3548532</v>
      </c>
      <c r="Y11" s="60">
        <v>-11.08</v>
      </c>
      <c r="Z11" s="61">
        <v>128083721</v>
      </c>
    </row>
    <row r="12" spans="1:26" ht="13.5">
      <c r="A12" s="57" t="s">
        <v>37</v>
      </c>
      <c r="B12" s="18">
        <v>4043480</v>
      </c>
      <c r="C12" s="18">
        <v>0</v>
      </c>
      <c r="D12" s="58">
        <v>4414555</v>
      </c>
      <c r="E12" s="59">
        <v>4414555</v>
      </c>
      <c r="F12" s="59">
        <v>332425</v>
      </c>
      <c r="G12" s="59">
        <v>332425</v>
      </c>
      <c r="H12" s="59">
        <v>387656</v>
      </c>
      <c r="I12" s="59">
        <v>1052506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1052506</v>
      </c>
      <c r="W12" s="59">
        <v>1103639</v>
      </c>
      <c r="X12" s="59">
        <v>-51133</v>
      </c>
      <c r="Y12" s="60">
        <v>-4.63</v>
      </c>
      <c r="Z12" s="61">
        <v>4414555</v>
      </c>
    </row>
    <row r="13" spans="1:26" ht="13.5">
      <c r="A13" s="57" t="s">
        <v>106</v>
      </c>
      <c r="B13" s="18">
        <v>27207477</v>
      </c>
      <c r="C13" s="18">
        <v>0</v>
      </c>
      <c r="D13" s="58">
        <v>21095276</v>
      </c>
      <c r="E13" s="59">
        <v>21095281</v>
      </c>
      <c r="F13" s="59">
        <v>0</v>
      </c>
      <c r="G13" s="59">
        <v>3515882</v>
      </c>
      <c r="H13" s="59">
        <v>1757940</v>
      </c>
      <c r="I13" s="59">
        <v>5273822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5273822</v>
      </c>
      <c r="W13" s="59">
        <v>5273820</v>
      </c>
      <c r="X13" s="59">
        <v>2</v>
      </c>
      <c r="Y13" s="60">
        <v>0</v>
      </c>
      <c r="Z13" s="61">
        <v>21095281</v>
      </c>
    </row>
    <row r="14" spans="1:26" ht="13.5">
      <c r="A14" s="57" t="s">
        <v>38</v>
      </c>
      <c r="B14" s="18">
        <v>13558902</v>
      </c>
      <c r="C14" s="18">
        <v>0</v>
      </c>
      <c r="D14" s="58">
        <v>13844980</v>
      </c>
      <c r="E14" s="59">
        <v>13844980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3461245</v>
      </c>
      <c r="X14" s="59">
        <v>-3461245</v>
      </c>
      <c r="Y14" s="60">
        <v>-100</v>
      </c>
      <c r="Z14" s="61">
        <v>13844980</v>
      </c>
    </row>
    <row r="15" spans="1:26" ht="13.5">
      <c r="A15" s="57" t="s">
        <v>39</v>
      </c>
      <c r="B15" s="18">
        <v>73034423</v>
      </c>
      <c r="C15" s="18">
        <v>0</v>
      </c>
      <c r="D15" s="58">
        <v>80710057</v>
      </c>
      <c r="E15" s="59">
        <v>80710057</v>
      </c>
      <c r="F15" s="59">
        <v>1274574</v>
      </c>
      <c r="G15" s="59">
        <v>9570668</v>
      </c>
      <c r="H15" s="59">
        <v>8709645</v>
      </c>
      <c r="I15" s="59">
        <v>19554887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19554887</v>
      </c>
      <c r="W15" s="59">
        <v>20177514</v>
      </c>
      <c r="X15" s="59">
        <v>-622627</v>
      </c>
      <c r="Y15" s="60">
        <v>-3.09</v>
      </c>
      <c r="Z15" s="61">
        <v>80710057</v>
      </c>
    </row>
    <row r="16" spans="1:26" ht="13.5">
      <c r="A16" s="68" t="s">
        <v>40</v>
      </c>
      <c r="B16" s="18">
        <v>2331932</v>
      </c>
      <c r="C16" s="18">
        <v>0</v>
      </c>
      <c r="D16" s="58">
        <v>2630000</v>
      </c>
      <c r="E16" s="59">
        <v>2630000</v>
      </c>
      <c r="F16" s="59">
        <v>43900</v>
      </c>
      <c r="G16" s="59">
        <v>662281</v>
      </c>
      <c r="H16" s="59">
        <v>17815</v>
      </c>
      <c r="I16" s="59">
        <v>723996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723996</v>
      </c>
      <c r="W16" s="59">
        <v>657500</v>
      </c>
      <c r="X16" s="59">
        <v>66496</v>
      </c>
      <c r="Y16" s="60">
        <v>10.11</v>
      </c>
      <c r="Z16" s="61">
        <v>2630000</v>
      </c>
    </row>
    <row r="17" spans="1:26" ht="13.5">
      <c r="A17" s="57" t="s">
        <v>41</v>
      </c>
      <c r="B17" s="18">
        <v>116201126</v>
      </c>
      <c r="C17" s="18">
        <v>0</v>
      </c>
      <c r="D17" s="58">
        <v>153841219</v>
      </c>
      <c r="E17" s="59">
        <v>154526899</v>
      </c>
      <c r="F17" s="59">
        <v>2347643</v>
      </c>
      <c r="G17" s="59">
        <v>7625601</v>
      </c>
      <c r="H17" s="59">
        <v>21300465</v>
      </c>
      <c r="I17" s="59">
        <v>31273709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31273709</v>
      </c>
      <c r="W17" s="59">
        <v>38631725</v>
      </c>
      <c r="X17" s="59">
        <v>-7358016</v>
      </c>
      <c r="Y17" s="60">
        <v>-19.05</v>
      </c>
      <c r="Z17" s="61">
        <v>154526899</v>
      </c>
    </row>
    <row r="18" spans="1:26" ht="13.5">
      <c r="A18" s="69" t="s">
        <v>42</v>
      </c>
      <c r="B18" s="70">
        <f>SUM(B11:B17)</f>
        <v>343303815</v>
      </c>
      <c r="C18" s="70">
        <f>SUM(C11:C17)</f>
        <v>0</v>
      </c>
      <c r="D18" s="71">
        <f aca="true" t="shared" si="1" ref="D18:Z18">SUM(D11:D17)</f>
        <v>404059808</v>
      </c>
      <c r="E18" s="72">
        <f t="shared" si="1"/>
        <v>405305493</v>
      </c>
      <c r="F18" s="72">
        <f t="shared" si="1"/>
        <v>12998424</v>
      </c>
      <c r="G18" s="72">
        <f t="shared" si="1"/>
        <v>31345448</v>
      </c>
      <c r="H18" s="72">
        <f t="shared" si="1"/>
        <v>42007446</v>
      </c>
      <c r="I18" s="72">
        <f t="shared" si="1"/>
        <v>86351318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86351318</v>
      </c>
      <c r="W18" s="72">
        <f t="shared" si="1"/>
        <v>101326373</v>
      </c>
      <c r="X18" s="72">
        <f t="shared" si="1"/>
        <v>-14975055</v>
      </c>
      <c r="Y18" s="66">
        <f>+IF(W18&lt;&gt;0,(X18/W18)*100,0)</f>
        <v>-14.779029937250392</v>
      </c>
      <c r="Z18" s="73">
        <f t="shared" si="1"/>
        <v>405305493</v>
      </c>
    </row>
    <row r="19" spans="1:26" ht="13.5">
      <c r="A19" s="69" t="s">
        <v>43</v>
      </c>
      <c r="B19" s="74">
        <f>+B10-B18</f>
        <v>14433472</v>
      </c>
      <c r="C19" s="74">
        <f>+C10-C18</f>
        <v>0</v>
      </c>
      <c r="D19" s="75">
        <f aca="true" t="shared" si="2" ref="D19:Z19">+D10-D18</f>
        <v>-512250</v>
      </c>
      <c r="E19" s="76">
        <f t="shared" si="2"/>
        <v>-762257</v>
      </c>
      <c r="F19" s="76">
        <f t="shared" si="2"/>
        <v>169605888</v>
      </c>
      <c r="G19" s="76">
        <f t="shared" si="2"/>
        <v>-18005475</v>
      </c>
      <c r="H19" s="76">
        <f t="shared" si="2"/>
        <v>-13871622</v>
      </c>
      <c r="I19" s="76">
        <f t="shared" si="2"/>
        <v>137728791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137728791</v>
      </c>
      <c r="W19" s="76">
        <f>IF(E10=E18,0,W10-W18)</f>
        <v>-190564</v>
      </c>
      <c r="X19" s="76">
        <f t="shared" si="2"/>
        <v>137919355</v>
      </c>
      <c r="Y19" s="77">
        <f>+IF(W19&lt;&gt;0,(X19/W19)*100,0)</f>
        <v>-72374.29682416406</v>
      </c>
      <c r="Z19" s="78">
        <f t="shared" si="2"/>
        <v>-762257</v>
      </c>
    </row>
    <row r="20" spans="1:26" ht="13.5">
      <c r="A20" s="57" t="s">
        <v>44</v>
      </c>
      <c r="B20" s="18">
        <v>32825551</v>
      </c>
      <c r="C20" s="18">
        <v>0</v>
      </c>
      <c r="D20" s="58">
        <v>36446580</v>
      </c>
      <c r="E20" s="59">
        <v>51804532</v>
      </c>
      <c r="F20" s="59">
        <v>0</v>
      </c>
      <c r="G20" s="59">
        <v>0</v>
      </c>
      <c r="H20" s="59">
        <v>9279586</v>
      </c>
      <c r="I20" s="59">
        <v>9279586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9279586</v>
      </c>
      <c r="W20" s="59">
        <v>12951133</v>
      </c>
      <c r="X20" s="59">
        <v>-3671547</v>
      </c>
      <c r="Y20" s="60">
        <v>-28.35</v>
      </c>
      <c r="Z20" s="61">
        <v>51804532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47259023</v>
      </c>
      <c r="C22" s="85">
        <f>SUM(C19:C21)</f>
        <v>0</v>
      </c>
      <c r="D22" s="86">
        <f aca="true" t="shared" si="3" ref="D22:Z22">SUM(D19:D21)</f>
        <v>35934330</v>
      </c>
      <c r="E22" s="87">
        <f t="shared" si="3"/>
        <v>51042275</v>
      </c>
      <c r="F22" s="87">
        <f t="shared" si="3"/>
        <v>169605888</v>
      </c>
      <c r="G22" s="87">
        <f t="shared" si="3"/>
        <v>-18005475</v>
      </c>
      <c r="H22" s="87">
        <f t="shared" si="3"/>
        <v>-4592036</v>
      </c>
      <c r="I22" s="87">
        <f t="shared" si="3"/>
        <v>147008377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147008377</v>
      </c>
      <c r="W22" s="87">
        <f t="shared" si="3"/>
        <v>12760569</v>
      </c>
      <c r="X22" s="87">
        <f t="shared" si="3"/>
        <v>134247808</v>
      </c>
      <c r="Y22" s="88">
        <f>+IF(W22&lt;&gt;0,(X22/W22)*100,0)</f>
        <v>1052.0518951780286</v>
      </c>
      <c r="Z22" s="89">
        <f t="shared" si="3"/>
        <v>51042275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47259023</v>
      </c>
      <c r="C24" s="74">
        <f>SUM(C22:C23)</f>
        <v>0</v>
      </c>
      <c r="D24" s="75">
        <f aca="true" t="shared" si="4" ref="D24:Z24">SUM(D22:D23)</f>
        <v>35934330</v>
      </c>
      <c r="E24" s="76">
        <f t="shared" si="4"/>
        <v>51042275</v>
      </c>
      <c r="F24" s="76">
        <f t="shared" si="4"/>
        <v>169605888</v>
      </c>
      <c r="G24" s="76">
        <f t="shared" si="4"/>
        <v>-18005475</v>
      </c>
      <c r="H24" s="76">
        <f t="shared" si="4"/>
        <v>-4592036</v>
      </c>
      <c r="I24" s="76">
        <f t="shared" si="4"/>
        <v>147008377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147008377</v>
      </c>
      <c r="W24" s="76">
        <f t="shared" si="4"/>
        <v>12760569</v>
      </c>
      <c r="X24" s="76">
        <f t="shared" si="4"/>
        <v>134247808</v>
      </c>
      <c r="Y24" s="77">
        <f>+IF(W24&lt;&gt;0,(X24/W24)*100,0)</f>
        <v>1052.0518951780286</v>
      </c>
      <c r="Z24" s="78">
        <f t="shared" si="4"/>
        <v>51042275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40273018</v>
      </c>
      <c r="C27" s="21">
        <v>0</v>
      </c>
      <c r="D27" s="98">
        <v>52161018</v>
      </c>
      <c r="E27" s="99">
        <v>70593189</v>
      </c>
      <c r="F27" s="99">
        <v>28925</v>
      </c>
      <c r="G27" s="99">
        <v>3655783</v>
      </c>
      <c r="H27" s="99">
        <v>4503448</v>
      </c>
      <c r="I27" s="99">
        <v>8188156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8188156</v>
      </c>
      <c r="W27" s="99">
        <v>17648297</v>
      </c>
      <c r="X27" s="99">
        <v>-9460141</v>
      </c>
      <c r="Y27" s="100">
        <v>-53.6</v>
      </c>
      <c r="Z27" s="101">
        <v>70593189</v>
      </c>
    </row>
    <row r="28" spans="1:26" ht="13.5">
      <c r="A28" s="102" t="s">
        <v>44</v>
      </c>
      <c r="B28" s="18">
        <v>31564597</v>
      </c>
      <c r="C28" s="18">
        <v>0</v>
      </c>
      <c r="D28" s="58">
        <v>32025518</v>
      </c>
      <c r="E28" s="59">
        <v>42990283</v>
      </c>
      <c r="F28" s="59">
        <v>28925</v>
      </c>
      <c r="G28" s="59">
        <v>3617715</v>
      </c>
      <c r="H28" s="59">
        <v>4447876</v>
      </c>
      <c r="I28" s="59">
        <v>8094516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8094516</v>
      </c>
      <c r="W28" s="59">
        <v>10747571</v>
      </c>
      <c r="X28" s="59">
        <v>-2653055</v>
      </c>
      <c r="Y28" s="60">
        <v>-24.69</v>
      </c>
      <c r="Z28" s="61">
        <v>42990283</v>
      </c>
    </row>
    <row r="29" spans="1:26" ht="13.5">
      <c r="A29" s="57" t="s">
        <v>110</v>
      </c>
      <c r="B29" s="18">
        <v>141880</v>
      </c>
      <c r="C29" s="18">
        <v>0</v>
      </c>
      <c r="D29" s="58">
        <v>0</v>
      </c>
      <c r="E29" s="59">
        <v>2507122</v>
      </c>
      <c r="F29" s="59">
        <v>0</v>
      </c>
      <c r="G29" s="59">
        <v>0</v>
      </c>
      <c r="H29" s="59">
        <v>51839</v>
      </c>
      <c r="I29" s="59">
        <v>51839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51839</v>
      </c>
      <c r="W29" s="59">
        <v>626781</v>
      </c>
      <c r="X29" s="59">
        <v>-574942</v>
      </c>
      <c r="Y29" s="60">
        <v>-91.73</v>
      </c>
      <c r="Z29" s="61">
        <v>2507122</v>
      </c>
    </row>
    <row r="30" spans="1:26" ht="13.5">
      <c r="A30" s="57" t="s">
        <v>48</v>
      </c>
      <c r="B30" s="18">
        <v>8350184</v>
      </c>
      <c r="C30" s="18">
        <v>0</v>
      </c>
      <c r="D30" s="58">
        <v>16395000</v>
      </c>
      <c r="E30" s="59">
        <v>21355284</v>
      </c>
      <c r="F30" s="59">
        <v>0</v>
      </c>
      <c r="G30" s="59">
        <v>23736</v>
      </c>
      <c r="H30" s="59">
        <v>0</v>
      </c>
      <c r="I30" s="59">
        <v>23736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23736</v>
      </c>
      <c r="W30" s="59">
        <v>5338821</v>
      </c>
      <c r="X30" s="59">
        <v>-5315085</v>
      </c>
      <c r="Y30" s="60">
        <v>-99.56</v>
      </c>
      <c r="Z30" s="61">
        <v>21355284</v>
      </c>
    </row>
    <row r="31" spans="1:26" ht="13.5">
      <c r="A31" s="57" t="s">
        <v>49</v>
      </c>
      <c r="B31" s="18">
        <v>216353</v>
      </c>
      <c r="C31" s="18">
        <v>0</v>
      </c>
      <c r="D31" s="58">
        <v>3740500</v>
      </c>
      <c r="E31" s="59">
        <v>3740500</v>
      </c>
      <c r="F31" s="59">
        <v>0</v>
      </c>
      <c r="G31" s="59">
        <v>14332</v>
      </c>
      <c r="H31" s="59">
        <v>3733</v>
      </c>
      <c r="I31" s="59">
        <v>18065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18065</v>
      </c>
      <c r="W31" s="59">
        <v>935125</v>
      </c>
      <c r="X31" s="59">
        <v>-917060</v>
      </c>
      <c r="Y31" s="60">
        <v>-98.07</v>
      </c>
      <c r="Z31" s="61">
        <v>3740500</v>
      </c>
    </row>
    <row r="32" spans="1:26" ht="13.5">
      <c r="A32" s="69" t="s">
        <v>50</v>
      </c>
      <c r="B32" s="21">
        <f>SUM(B28:B31)</f>
        <v>40273014</v>
      </c>
      <c r="C32" s="21">
        <f>SUM(C28:C31)</f>
        <v>0</v>
      </c>
      <c r="D32" s="98">
        <f aca="true" t="shared" si="5" ref="D32:Z32">SUM(D28:D31)</f>
        <v>52161018</v>
      </c>
      <c r="E32" s="99">
        <f t="shared" si="5"/>
        <v>70593189</v>
      </c>
      <c r="F32" s="99">
        <f t="shared" si="5"/>
        <v>28925</v>
      </c>
      <c r="G32" s="99">
        <f t="shared" si="5"/>
        <v>3655783</v>
      </c>
      <c r="H32" s="99">
        <f t="shared" si="5"/>
        <v>4503448</v>
      </c>
      <c r="I32" s="99">
        <f t="shared" si="5"/>
        <v>8188156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8188156</v>
      </c>
      <c r="W32" s="99">
        <f t="shared" si="5"/>
        <v>17648298</v>
      </c>
      <c r="X32" s="99">
        <f t="shared" si="5"/>
        <v>-9460142</v>
      </c>
      <c r="Y32" s="100">
        <f>+IF(W32&lt;&gt;0,(X32/W32)*100,0)</f>
        <v>-53.60370728100806</v>
      </c>
      <c r="Z32" s="101">
        <f t="shared" si="5"/>
        <v>70593189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91462354</v>
      </c>
      <c r="C35" s="18">
        <v>0</v>
      </c>
      <c r="D35" s="58">
        <v>64187936</v>
      </c>
      <c r="E35" s="59">
        <v>64187935</v>
      </c>
      <c r="F35" s="59">
        <v>247793431</v>
      </c>
      <c r="G35" s="59">
        <v>243895746</v>
      </c>
      <c r="H35" s="59">
        <v>222923271</v>
      </c>
      <c r="I35" s="59">
        <v>222923271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222923271</v>
      </c>
      <c r="W35" s="59">
        <v>16046984</v>
      </c>
      <c r="X35" s="59">
        <v>206876287</v>
      </c>
      <c r="Y35" s="60">
        <v>1289.19</v>
      </c>
      <c r="Z35" s="61">
        <v>64187935</v>
      </c>
    </row>
    <row r="36" spans="1:26" ht="13.5">
      <c r="A36" s="57" t="s">
        <v>53</v>
      </c>
      <c r="B36" s="18">
        <v>715659584</v>
      </c>
      <c r="C36" s="18">
        <v>0</v>
      </c>
      <c r="D36" s="58">
        <v>721153448</v>
      </c>
      <c r="E36" s="59">
        <v>721153449</v>
      </c>
      <c r="F36" s="59">
        <v>667277410</v>
      </c>
      <c r="G36" s="59">
        <v>715843386</v>
      </c>
      <c r="H36" s="59">
        <v>718588893</v>
      </c>
      <c r="I36" s="59">
        <v>718588893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718588893</v>
      </c>
      <c r="W36" s="59">
        <v>180288362</v>
      </c>
      <c r="X36" s="59">
        <v>538300531</v>
      </c>
      <c r="Y36" s="60">
        <v>298.58</v>
      </c>
      <c r="Z36" s="61">
        <v>721153449</v>
      </c>
    </row>
    <row r="37" spans="1:26" ht="13.5">
      <c r="A37" s="57" t="s">
        <v>54</v>
      </c>
      <c r="B37" s="18">
        <v>66512854</v>
      </c>
      <c r="C37" s="18">
        <v>0</v>
      </c>
      <c r="D37" s="58">
        <v>66078868</v>
      </c>
      <c r="E37" s="59">
        <v>66078867</v>
      </c>
      <c r="F37" s="59">
        <v>37790879</v>
      </c>
      <c r="G37" s="59">
        <v>66038587</v>
      </c>
      <c r="H37" s="59">
        <v>51830147</v>
      </c>
      <c r="I37" s="59">
        <v>51830147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51830147</v>
      </c>
      <c r="W37" s="59">
        <v>16519717</v>
      </c>
      <c r="X37" s="59">
        <v>35310430</v>
      </c>
      <c r="Y37" s="60">
        <v>213.75</v>
      </c>
      <c r="Z37" s="61">
        <v>66078867</v>
      </c>
    </row>
    <row r="38" spans="1:26" ht="13.5">
      <c r="A38" s="57" t="s">
        <v>55</v>
      </c>
      <c r="B38" s="18">
        <v>199467041</v>
      </c>
      <c r="C38" s="18">
        <v>0</v>
      </c>
      <c r="D38" s="58">
        <v>194022769</v>
      </c>
      <c r="E38" s="59">
        <v>194022769</v>
      </c>
      <c r="F38" s="59">
        <v>201695503</v>
      </c>
      <c r="G38" s="59">
        <v>200723231</v>
      </c>
      <c r="H38" s="59">
        <v>201354967</v>
      </c>
      <c r="I38" s="59">
        <v>201354967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201354967</v>
      </c>
      <c r="W38" s="59">
        <v>48505692</v>
      </c>
      <c r="X38" s="59">
        <v>152849275</v>
      </c>
      <c r="Y38" s="60">
        <v>315.12</v>
      </c>
      <c r="Z38" s="61">
        <v>194022769</v>
      </c>
    </row>
    <row r="39" spans="1:26" ht="13.5">
      <c r="A39" s="57" t="s">
        <v>56</v>
      </c>
      <c r="B39" s="18">
        <v>541142043</v>
      </c>
      <c r="C39" s="18">
        <v>0</v>
      </c>
      <c r="D39" s="58">
        <v>525239747</v>
      </c>
      <c r="E39" s="59">
        <v>525239747</v>
      </c>
      <c r="F39" s="59">
        <v>675584456</v>
      </c>
      <c r="G39" s="59">
        <v>692977317</v>
      </c>
      <c r="H39" s="59">
        <v>688327050</v>
      </c>
      <c r="I39" s="59">
        <v>688327050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688327050</v>
      </c>
      <c r="W39" s="59">
        <v>131309937</v>
      </c>
      <c r="X39" s="59">
        <v>557017113</v>
      </c>
      <c r="Y39" s="60">
        <v>424.2</v>
      </c>
      <c r="Z39" s="61">
        <v>525239747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89954185</v>
      </c>
      <c r="C42" s="18">
        <v>0</v>
      </c>
      <c r="D42" s="58">
        <v>58919495</v>
      </c>
      <c r="E42" s="59">
        <v>58919495</v>
      </c>
      <c r="F42" s="59">
        <v>5554018</v>
      </c>
      <c r="G42" s="59">
        <v>7113348</v>
      </c>
      <c r="H42" s="59">
        <v>-87286</v>
      </c>
      <c r="I42" s="59">
        <v>12580080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12580080</v>
      </c>
      <c r="W42" s="59">
        <v>6173199</v>
      </c>
      <c r="X42" s="59">
        <v>6406881</v>
      </c>
      <c r="Y42" s="60">
        <v>103.79</v>
      </c>
      <c r="Z42" s="61">
        <v>58919495</v>
      </c>
    </row>
    <row r="43" spans="1:26" ht="13.5">
      <c r="A43" s="57" t="s">
        <v>59</v>
      </c>
      <c r="B43" s="18">
        <v>-79734719</v>
      </c>
      <c r="C43" s="18">
        <v>0</v>
      </c>
      <c r="D43" s="58">
        <v>-50335382</v>
      </c>
      <c r="E43" s="59">
        <v>-50335382</v>
      </c>
      <c r="F43" s="59">
        <v>-28925</v>
      </c>
      <c r="G43" s="59">
        <v>-18510918</v>
      </c>
      <c r="H43" s="59">
        <v>-4503447</v>
      </c>
      <c r="I43" s="59">
        <v>-23043290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-23043290</v>
      </c>
      <c r="W43" s="59">
        <v>-9872622</v>
      </c>
      <c r="X43" s="59">
        <v>-13170668</v>
      </c>
      <c r="Y43" s="60">
        <v>133.41</v>
      </c>
      <c r="Z43" s="61">
        <v>-50335382</v>
      </c>
    </row>
    <row r="44" spans="1:26" ht="13.5">
      <c r="A44" s="57" t="s">
        <v>60</v>
      </c>
      <c r="B44" s="18">
        <v>3369090</v>
      </c>
      <c r="C44" s="18">
        <v>0</v>
      </c>
      <c r="D44" s="58">
        <v>-481275</v>
      </c>
      <c r="E44" s="59">
        <v>-481275</v>
      </c>
      <c r="F44" s="59">
        <v>-963125</v>
      </c>
      <c r="G44" s="59">
        <v>0</v>
      </c>
      <c r="H44" s="59">
        <v>0</v>
      </c>
      <c r="I44" s="59">
        <v>-963125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-963125</v>
      </c>
      <c r="W44" s="59">
        <v>-1186925</v>
      </c>
      <c r="X44" s="59">
        <v>223800</v>
      </c>
      <c r="Y44" s="60">
        <v>-18.86</v>
      </c>
      <c r="Z44" s="61">
        <v>-481275</v>
      </c>
    </row>
    <row r="45" spans="1:26" ht="13.5">
      <c r="A45" s="69" t="s">
        <v>61</v>
      </c>
      <c r="B45" s="21">
        <v>42208490</v>
      </c>
      <c r="C45" s="21">
        <v>0</v>
      </c>
      <c r="D45" s="98">
        <v>27961642</v>
      </c>
      <c r="E45" s="99">
        <v>39885314</v>
      </c>
      <c r="F45" s="99">
        <v>36344446</v>
      </c>
      <c r="G45" s="99">
        <v>24946876</v>
      </c>
      <c r="H45" s="99">
        <v>20356143</v>
      </c>
      <c r="I45" s="99">
        <v>20356143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20356143</v>
      </c>
      <c r="W45" s="99">
        <v>26896128</v>
      </c>
      <c r="X45" s="99">
        <v>-6539985</v>
      </c>
      <c r="Y45" s="100">
        <v>-24.32</v>
      </c>
      <c r="Z45" s="101">
        <v>39885314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23477087</v>
      </c>
      <c r="C49" s="51">
        <v>0</v>
      </c>
      <c r="D49" s="128">
        <v>5479679</v>
      </c>
      <c r="E49" s="53">
        <v>15315361</v>
      </c>
      <c r="F49" s="53">
        <v>0</v>
      </c>
      <c r="G49" s="53">
        <v>0</v>
      </c>
      <c r="H49" s="53">
        <v>0</v>
      </c>
      <c r="I49" s="53">
        <v>3060184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40881774</v>
      </c>
      <c r="W49" s="53">
        <v>0</v>
      </c>
      <c r="X49" s="53">
        <v>0</v>
      </c>
      <c r="Y49" s="53">
        <v>0</v>
      </c>
      <c r="Z49" s="129">
        <v>88214085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319133</v>
      </c>
      <c r="C51" s="51">
        <v>0</v>
      </c>
      <c r="D51" s="128">
        <v>215500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534633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92.34677042229468</v>
      </c>
      <c r="C58" s="5">
        <f>IF(C67=0,0,+(C76/C67)*100)</f>
        <v>0</v>
      </c>
      <c r="D58" s="6">
        <f aca="true" t="shared" si="6" ref="D58:Z58">IF(D67=0,0,+(D76/D67)*100)</f>
        <v>95.0000000529344</v>
      </c>
      <c r="E58" s="7">
        <f t="shared" si="6"/>
        <v>95.0000000529344</v>
      </c>
      <c r="F58" s="7">
        <f t="shared" si="6"/>
        <v>12.23936656248267</v>
      </c>
      <c r="G58" s="7">
        <f t="shared" si="6"/>
        <v>204.4575700226772</v>
      </c>
      <c r="H58" s="7">
        <f t="shared" si="6"/>
        <v>268.87477561143766</v>
      </c>
      <c r="I58" s="7">
        <f t="shared" si="6"/>
        <v>38.49178336852677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38.49178336852677</v>
      </c>
      <c r="W58" s="7">
        <f t="shared" si="6"/>
        <v>101.44607184398045</v>
      </c>
      <c r="X58" s="7">
        <f t="shared" si="6"/>
        <v>0</v>
      </c>
      <c r="Y58" s="7">
        <f t="shared" si="6"/>
        <v>0</v>
      </c>
      <c r="Z58" s="8">
        <f t="shared" si="6"/>
        <v>95.0000000529344</v>
      </c>
    </row>
    <row r="59" spans="1:26" ht="13.5">
      <c r="A59" s="36" t="s">
        <v>31</v>
      </c>
      <c r="B59" s="9">
        <f aca="true" t="shared" si="7" ref="B59:Z66">IF(B68=0,0,+(B77/B68)*100)</f>
        <v>67.78494686055721</v>
      </c>
      <c r="C59" s="9">
        <f t="shared" si="7"/>
        <v>0</v>
      </c>
      <c r="D59" s="2">
        <f t="shared" si="7"/>
        <v>95.00000005528099</v>
      </c>
      <c r="E59" s="10">
        <f t="shared" si="7"/>
        <v>95.00000005528099</v>
      </c>
      <c r="F59" s="10">
        <f t="shared" si="7"/>
        <v>5.403957128844874</v>
      </c>
      <c r="G59" s="10">
        <f t="shared" si="7"/>
        <v>-17849.20221021916</v>
      </c>
      <c r="H59" s="10">
        <f t="shared" si="7"/>
        <v>-17886.865456215455</v>
      </c>
      <c r="I59" s="10">
        <f t="shared" si="7"/>
        <v>22.79362217046579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22.79362217046579</v>
      </c>
      <c r="W59" s="10">
        <f t="shared" si="7"/>
        <v>109.2695213771601</v>
      </c>
      <c r="X59" s="10">
        <f t="shared" si="7"/>
        <v>0</v>
      </c>
      <c r="Y59" s="10">
        <f t="shared" si="7"/>
        <v>0</v>
      </c>
      <c r="Z59" s="11">
        <f t="shared" si="7"/>
        <v>95.00000005528099</v>
      </c>
    </row>
    <row r="60" spans="1:26" ht="13.5">
      <c r="A60" s="37" t="s">
        <v>32</v>
      </c>
      <c r="B60" s="12">
        <f t="shared" si="7"/>
        <v>103.78559199773845</v>
      </c>
      <c r="C60" s="12">
        <f t="shared" si="7"/>
        <v>0</v>
      </c>
      <c r="D60" s="3">
        <f t="shared" si="7"/>
        <v>95.00000005183425</v>
      </c>
      <c r="E60" s="13">
        <f t="shared" si="7"/>
        <v>95.00000005183425</v>
      </c>
      <c r="F60" s="13">
        <f t="shared" si="7"/>
        <v>21.492342269278115</v>
      </c>
      <c r="G60" s="13">
        <f t="shared" si="7"/>
        <v>148.56417119366085</v>
      </c>
      <c r="H60" s="13">
        <f t="shared" si="7"/>
        <v>173.35826337524765</v>
      </c>
      <c r="I60" s="13">
        <f t="shared" si="7"/>
        <v>54.691947431454125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54.691947431454125</v>
      </c>
      <c r="W60" s="13">
        <f t="shared" si="7"/>
        <v>97.77824060011632</v>
      </c>
      <c r="X60" s="13">
        <f t="shared" si="7"/>
        <v>0</v>
      </c>
      <c r="Y60" s="13">
        <f t="shared" si="7"/>
        <v>0</v>
      </c>
      <c r="Z60" s="14">
        <f t="shared" si="7"/>
        <v>95.00000005183425</v>
      </c>
    </row>
    <row r="61" spans="1:26" ht="13.5">
      <c r="A61" s="38" t="s">
        <v>113</v>
      </c>
      <c r="B61" s="12">
        <f t="shared" si="7"/>
        <v>109.9383036059411</v>
      </c>
      <c r="C61" s="12">
        <f t="shared" si="7"/>
        <v>0</v>
      </c>
      <c r="D61" s="3">
        <f t="shared" si="7"/>
        <v>95.00000024410457</v>
      </c>
      <c r="E61" s="13">
        <f t="shared" si="7"/>
        <v>95.00000024410457</v>
      </c>
      <c r="F61" s="13">
        <f t="shared" si="7"/>
        <v>88.62954592789931</v>
      </c>
      <c r="G61" s="13">
        <f t="shared" si="7"/>
        <v>101.37124450713739</v>
      </c>
      <c r="H61" s="13">
        <f t="shared" si="7"/>
        <v>113.97092267633148</v>
      </c>
      <c r="I61" s="13">
        <f t="shared" si="7"/>
        <v>101.26044849600262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101.26044849600262</v>
      </c>
      <c r="W61" s="13">
        <f t="shared" si="7"/>
        <v>94.6720212924802</v>
      </c>
      <c r="X61" s="13">
        <f t="shared" si="7"/>
        <v>0</v>
      </c>
      <c r="Y61" s="13">
        <f t="shared" si="7"/>
        <v>0</v>
      </c>
      <c r="Z61" s="14">
        <f t="shared" si="7"/>
        <v>95.00000024410457</v>
      </c>
    </row>
    <row r="62" spans="1:26" ht="13.5">
      <c r="A62" s="38" t="s">
        <v>114</v>
      </c>
      <c r="B62" s="12">
        <f t="shared" si="7"/>
        <v>106.87376579436784</v>
      </c>
      <c r="C62" s="12">
        <f t="shared" si="7"/>
        <v>0</v>
      </c>
      <c r="D62" s="3">
        <f t="shared" si="7"/>
        <v>94.99999956317224</v>
      </c>
      <c r="E62" s="13">
        <f t="shared" si="7"/>
        <v>94.99999956317224</v>
      </c>
      <c r="F62" s="13">
        <f t="shared" si="7"/>
        <v>50.140517908384666</v>
      </c>
      <c r="G62" s="13">
        <f t="shared" si="7"/>
        <v>127.44766087047086</v>
      </c>
      <c r="H62" s="13">
        <f t="shared" si="7"/>
        <v>129.9135128522371</v>
      </c>
      <c r="I62" s="13">
        <f t="shared" si="7"/>
        <v>85.93026231780702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85.93026231780702</v>
      </c>
      <c r="W62" s="13">
        <f t="shared" si="7"/>
        <v>87.6127641774201</v>
      </c>
      <c r="X62" s="13">
        <f t="shared" si="7"/>
        <v>0</v>
      </c>
      <c r="Y62" s="13">
        <f t="shared" si="7"/>
        <v>0</v>
      </c>
      <c r="Z62" s="14">
        <f t="shared" si="7"/>
        <v>94.99999956317224</v>
      </c>
    </row>
    <row r="63" spans="1:26" ht="13.5">
      <c r="A63" s="38" t="s">
        <v>115</v>
      </c>
      <c r="B63" s="12">
        <f t="shared" si="7"/>
        <v>85.3669013959713</v>
      </c>
      <c r="C63" s="12">
        <f t="shared" si="7"/>
        <v>0</v>
      </c>
      <c r="D63" s="3">
        <f t="shared" si="7"/>
        <v>95</v>
      </c>
      <c r="E63" s="13">
        <f t="shared" si="7"/>
        <v>95</v>
      </c>
      <c r="F63" s="13">
        <f t="shared" si="7"/>
        <v>7.409439007257583</v>
      </c>
      <c r="G63" s="13">
        <f t="shared" si="7"/>
        <v>1749.709324225911</v>
      </c>
      <c r="H63" s="13">
        <f t="shared" si="7"/>
        <v>-535109.9246231156</v>
      </c>
      <c r="I63" s="13">
        <f t="shared" si="7"/>
        <v>27.44678456032046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27.44678456032046</v>
      </c>
      <c r="W63" s="13">
        <f t="shared" si="7"/>
        <v>109.17893826851545</v>
      </c>
      <c r="X63" s="13">
        <f t="shared" si="7"/>
        <v>0</v>
      </c>
      <c r="Y63" s="13">
        <f t="shared" si="7"/>
        <v>0</v>
      </c>
      <c r="Z63" s="14">
        <f t="shared" si="7"/>
        <v>95</v>
      </c>
    </row>
    <row r="64" spans="1:26" ht="13.5">
      <c r="A64" s="38" t="s">
        <v>116</v>
      </c>
      <c r="B64" s="12">
        <f t="shared" si="7"/>
        <v>91.27015774535545</v>
      </c>
      <c r="C64" s="12">
        <f t="shared" si="7"/>
        <v>0</v>
      </c>
      <c r="D64" s="3">
        <f t="shared" si="7"/>
        <v>95</v>
      </c>
      <c r="E64" s="13">
        <f t="shared" si="7"/>
        <v>95</v>
      </c>
      <c r="F64" s="13">
        <f t="shared" si="7"/>
        <v>7.439009800517299</v>
      </c>
      <c r="G64" s="13">
        <f t="shared" si="7"/>
        <v>4328.410458374357</v>
      </c>
      <c r="H64" s="13">
        <f t="shared" si="7"/>
        <v>4965.926220682552</v>
      </c>
      <c r="I64" s="13">
        <f t="shared" si="7"/>
        <v>25.06297652347288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25.06297652347288</v>
      </c>
      <c r="W64" s="13">
        <f t="shared" si="7"/>
        <v>108.57122996791058</v>
      </c>
      <c r="X64" s="13">
        <f t="shared" si="7"/>
        <v>0</v>
      </c>
      <c r="Y64" s="13">
        <f t="shared" si="7"/>
        <v>0</v>
      </c>
      <c r="Z64" s="14">
        <f t="shared" si="7"/>
        <v>95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263788807</v>
      </c>
      <c r="C67" s="23"/>
      <c r="D67" s="24">
        <v>283369603</v>
      </c>
      <c r="E67" s="25">
        <v>283369603</v>
      </c>
      <c r="F67" s="25">
        <v>166743139</v>
      </c>
      <c r="G67" s="25">
        <v>10372961</v>
      </c>
      <c r="H67" s="25">
        <v>11527994</v>
      </c>
      <c r="I67" s="25">
        <v>188644094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188644094</v>
      </c>
      <c r="W67" s="25">
        <v>70842400</v>
      </c>
      <c r="X67" s="25"/>
      <c r="Y67" s="24"/>
      <c r="Z67" s="26">
        <v>283369603</v>
      </c>
    </row>
    <row r="68" spans="1:26" ht="13.5" hidden="1">
      <c r="A68" s="36" t="s">
        <v>31</v>
      </c>
      <c r="B68" s="18">
        <v>83816084</v>
      </c>
      <c r="C68" s="18"/>
      <c r="D68" s="19">
        <v>90447001</v>
      </c>
      <c r="E68" s="20">
        <v>90447001</v>
      </c>
      <c r="F68" s="20">
        <v>95899632</v>
      </c>
      <c r="G68" s="20">
        <v>-32214</v>
      </c>
      <c r="H68" s="20">
        <v>-60969</v>
      </c>
      <c r="I68" s="20">
        <v>95806449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95806449</v>
      </c>
      <c r="W68" s="20">
        <v>22611750</v>
      </c>
      <c r="X68" s="20"/>
      <c r="Y68" s="19"/>
      <c r="Z68" s="22">
        <v>90447001</v>
      </c>
    </row>
    <row r="69" spans="1:26" ht="13.5" hidden="1">
      <c r="A69" s="37" t="s">
        <v>32</v>
      </c>
      <c r="B69" s="18">
        <v>179972723</v>
      </c>
      <c r="C69" s="18"/>
      <c r="D69" s="19">
        <v>192922602</v>
      </c>
      <c r="E69" s="20">
        <v>192922602</v>
      </c>
      <c r="F69" s="20">
        <v>70843507</v>
      </c>
      <c r="G69" s="20">
        <v>10405175</v>
      </c>
      <c r="H69" s="20">
        <v>11588963</v>
      </c>
      <c r="I69" s="20">
        <v>92837645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92837645</v>
      </c>
      <c r="W69" s="20">
        <v>48230650</v>
      </c>
      <c r="X69" s="20"/>
      <c r="Y69" s="19"/>
      <c r="Z69" s="22">
        <v>192922602</v>
      </c>
    </row>
    <row r="70" spans="1:26" ht="13.5" hidden="1">
      <c r="A70" s="38" t="s">
        <v>113</v>
      </c>
      <c r="B70" s="18">
        <v>94634380</v>
      </c>
      <c r="C70" s="18"/>
      <c r="D70" s="19">
        <v>102415125</v>
      </c>
      <c r="E70" s="20">
        <v>102415125</v>
      </c>
      <c r="F70" s="20">
        <v>9007292</v>
      </c>
      <c r="G70" s="20">
        <v>7876130</v>
      </c>
      <c r="H70" s="20">
        <v>8882248</v>
      </c>
      <c r="I70" s="20">
        <v>25765670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25765670</v>
      </c>
      <c r="W70" s="20">
        <v>25603781</v>
      </c>
      <c r="X70" s="20"/>
      <c r="Y70" s="19"/>
      <c r="Z70" s="22">
        <v>102415125</v>
      </c>
    </row>
    <row r="71" spans="1:26" ht="13.5" hidden="1">
      <c r="A71" s="38" t="s">
        <v>114</v>
      </c>
      <c r="B71" s="18">
        <v>35216984</v>
      </c>
      <c r="C71" s="18"/>
      <c r="D71" s="19">
        <v>34338477</v>
      </c>
      <c r="E71" s="20">
        <v>34338477</v>
      </c>
      <c r="F71" s="20">
        <v>5981444</v>
      </c>
      <c r="G71" s="20">
        <v>2333197</v>
      </c>
      <c r="H71" s="20">
        <v>2664789</v>
      </c>
      <c r="I71" s="20">
        <v>10979430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10979430</v>
      </c>
      <c r="W71" s="20">
        <v>8584619</v>
      </c>
      <c r="X71" s="20"/>
      <c r="Y71" s="19"/>
      <c r="Z71" s="22">
        <v>34338477</v>
      </c>
    </row>
    <row r="72" spans="1:26" ht="13.5" hidden="1">
      <c r="A72" s="38" t="s">
        <v>115</v>
      </c>
      <c r="B72" s="18">
        <v>32052808</v>
      </c>
      <c r="C72" s="18"/>
      <c r="D72" s="19">
        <v>35165200</v>
      </c>
      <c r="E72" s="20">
        <v>35165200</v>
      </c>
      <c r="F72" s="20">
        <v>34949650</v>
      </c>
      <c r="G72" s="20">
        <v>159284</v>
      </c>
      <c r="H72" s="20">
        <v>-796</v>
      </c>
      <c r="I72" s="20">
        <v>35108138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35108138</v>
      </c>
      <c r="W72" s="20">
        <v>8791300</v>
      </c>
      <c r="X72" s="20"/>
      <c r="Y72" s="19"/>
      <c r="Z72" s="22">
        <v>35165200</v>
      </c>
    </row>
    <row r="73" spans="1:26" ht="13.5" hidden="1">
      <c r="A73" s="38" t="s">
        <v>116</v>
      </c>
      <c r="B73" s="18">
        <v>18068551</v>
      </c>
      <c r="C73" s="18"/>
      <c r="D73" s="19">
        <v>21003800</v>
      </c>
      <c r="E73" s="20">
        <v>21003800</v>
      </c>
      <c r="F73" s="20">
        <v>20905121</v>
      </c>
      <c r="G73" s="20">
        <v>36564</v>
      </c>
      <c r="H73" s="20">
        <v>42722</v>
      </c>
      <c r="I73" s="20">
        <v>20984407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20984407</v>
      </c>
      <c r="W73" s="20">
        <v>5250950</v>
      </c>
      <c r="X73" s="20"/>
      <c r="Y73" s="19"/>
      <c r="Z73" s="22">
        <v>21003800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243600444</v>
      </c>
      <c r="C76" s="31"/>
      <c r="D76" s="32">
        <v>269201123</v>
      </c>
      <c r="E76" s="33">
        <v>269201123</v>
      </c>
      <c r="F76" s="33">
        <v>20408304</v>
      </c>
      <c r="G76" s="33">
        <v>21208304</v>
      </c>
      <c r="H76" s="33">
        <v>30995868</v>
      </c>
      <c r="I76" s="33">
        <v>72612476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72612476</v>
      </c>
      <c r="W76" s="33">
        <v>71866832</v>
      </c>
      <c r="X76" s="33"/>
      <c r="Y76" s="32"/>
      <c r="Z76" s="34">
        <v>269201123</v>
      </c>
    </row>
    <row r="77" spans="1:26" ht="13.5" hidden="1">
      <c r="A77" s="36" t="s">
        <v>31</v>
      </c>
      <c r="B77" s="18">
        <v>56814688</v>
      </c>
      <c r="C77" s="18"/>
      <c r="D77" s="19">
        <v>85924651</v>
      </c>
      <c r="E77" s="20">
        <v>85924651</v>
      </c>
      <c r="F77" s="20">
        <v>5182375</v>
      </c>
      <c r="G77" s="20">
        <v>5749942</v>
      </c>
      <c r="H77" s="20">
        <v>10905443</v>
      </c>
      <c r="I77" s="20">
        <v>21837760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21837760</v>
      </c>
      <c r="W77" s="20">
        <v>24707751</v>
      </c>
      <c r="X77" s="20"/>
      <c r="Y77" s="19"/>
      <c r="Z77" s="22">
        <v>85924651</v>
      </c>
    </row>
    <row r="78" spans="1:26" ht="13.5" hidden="1">
      <c r="A78" s="37" t="s">
        <v>32</v>
      </c>
      <c r="B78" s="18">
        <v>186785756</v>
      </c>
      <c r="C78" s="18"/>
      <c r="D78" s="19">
        <v>183276472</v>
      </c>
      <c r="E78" s="20">
        <v>183276472</v>
      </c>
      <c r="F78" s="20">
        <v>15225929</v>
      </c>
      <c r="G78" s="20">
        <v>15458362</v>
      </c>
      <c r="H78" s="20">
        <v>20090425</v>
      </c>
      <c r="I78" s="20">
        <v>50774716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50774716</v>
      </c>
      <c r="W78" s="20">
        <v>47159081</v>
      </c>
      <c r="X78" s="20"/>
      <c r="Y78" s="19"/>
      <c r="Z78" s="22">
        <v>183276472</v>
      </c>
    </row>
    <row r="79" spans="1:26" ht="13.5" hidden="1">
      <c r="A79" s="38" t="s">
        <v>113</v>
      </c>
      <c r="B79" s="18">
        <v>104039432</v>
      </c>
      <c r="C79" s="18"/>
      <c r="D79" s="19">
        <v>97294369</v>
      </c>
      <c r="E79" s="20">
        <v>97294369</v>
      </c>
      <c r="F79" s="20">
        <v>7983122</v>
      </c>
      <c r="G79" s="20">
        <v>7984131</v>
      </c>
      <c r="H79" s="20">
        <v>10123180</v>
      </c>
      <c r="I79" s="20">
        <v>26090433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26090433</v>
      </c>
      <c r="W79" s="20">
        <v>24239617</v>
      </c>
      <c r="X79" s="20"/>
      <c r="Y79" s="19"/>
      <c r="Z79" s="22">
        <v>97294369</v>
      </c>
    </row>
    <row r="80" spans="1:26" ht="13.5" hidden="1">
      <c r="A80" s="38" t="s">
        <v>114</v>
      </c>
      <c r="B80" s="18">
        <v>37637717</v>
      </c>
      <c r="C80" s="18"/>
      <c r="D80" s="19">
        <v>32621553</v>
      </c>
      <c r="E80" s="20">
        <v>32621553</v>
      </c>
      <c r="F80" s="20">
        <v>2999127</v>
      </c>
      <c r="G80" s="20">
        <v>2973605</v>
      </c>
      <c r="H80" s="20">
        <v>3461921</v>
      </c>
      <c r="I80" s="20">
        <v>9434653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9434653</v>
      </c>
      <c r="W80" s="20">
        <v>7521222</v>
      </c>
      <c r="X80" s="20"/>
      <c r="Y80" s="19"/>
      <c r="Z80" s="22">
        <v>32621553</v>
      </c>
    </row>
    <row r="81" spans="1:26" ht="13.5" hidden="1">
      <c r="A81" s="38" t="s">
        <v>115</v>
      </c>
      <c r="B81" s="18">
        <v>27362489</v>
      </c>
      <c r="C81" s="18"/>
      <c r="D81" s="19">
        <v>33406940</v>
      </c>
      <c r="E81" s="20">
        <v>33406940</v>
      </c>
      <c r="F81" s="20">
        <v>2589573</v>
      </c>
      <c r="G81" s="20">
        <v>2787007</v>
      </c>
      <c r="H81" s="20">
        <v>4259475</v>
      </c>
      <c r="I81" s="20">
        <v>9636055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9636055</v>
      </c>
      <c r="W81" s="20">
        <v>9598248</v>
      </c>
      <c r="X81" s="20"/>
      <c r="Y81" s="19"/>
      <c r="Z81" s="22">
        <v>33406940</v>
      </c>
    </row>
    <row r="82" spans="1:26" ht="13.5" hidden="1">
      <c r="A82" s="38" t="s">
        <v>116</v>
      </c>
      <c r="B82" s="18">
        <v>16491195</v>
      </c>
      <c r="C82" s="18"/>
      <c r="D82" s="19">
        <v>19953610</v>
      </c>
      <c r="E82" s="20">
        <v>19953610</v>
      </c>
      <c r="F82" s="20">
        <v>1555134</v>
      </c>
      <c r="G82" s="20">
        <v>1582640</v>
      </c>
      <c r="H82" s="20">
        <v>2121543</v>
      </c>
      <c r="I82" s="20">
        <v>5259317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5259317</v>
      </c>
      <c r="W82" s="20">
        <v>5701021</v>
      </c>
      <c r="X82" s="20"/>
      <c r="Y82" s="19"/>
      <c r="Z82" s="22">
        <v>19953610</v>
      </c>
    </row>
    <row r="83" spans="1:26" ht="13.5" hidden="1">
      <c r="A83" s="38" t="s">
        <v>117</v>
      </c>
      <c r="B83" s="18">
        <v>1254923</v>
      </c>
      <c r="C83" s="18"/>
      <c r="D83" s="19"/>
      <c r="E83" s="20"/>
      <c r="F83" s="20">
        <v>98973</v>
      </c>
      <c r="G83" s="20">
        <v>130979</v>
      </c>
      <c r="H83" s="20">
        <v>124306</v>
      </c>
      <c r="I83" s="20">
        <v>354258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354258</v>
      </c>
      <c r="W83" s="20">
        <v>98973</v>
      </c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142457835</v>
      </c>
      <c r="C5" s="18">
        <v>0</v>
      </c>
      <c r="D5" s="58">
        <v>155182140</v>
      </c>
      <c r="E5" s="59">
        <v>155182140</v>
      </c>
      <c r="F5" s="59">
        <v>150295610</v>
      </c>
      <c r="G5" s="59">
        <v>-1808369</v>
      </c>
      <c r="H5" s="59">
        <v>-830454</v>
      </c>
      <c r="I5" s="59">
        <v>147656787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147656787</v>
      </c>
      <c r="W5" s="59">
        <v>38795535</v>
      </c>
      <c r="X5" s="59">
        <v>108861252</v>
      </c>
      <c r="Y5" s="60">
        <v>280.6</v>
      </c>
      <c r="Z5" s="61">
        <v>155182140</v>
      </c>
    </row>
    <row r="6" spans="1:26" ht="13.5">
      <c r="A6" s="57" t="s">
        <v>32</v>
      </c>
      <c r="B6" s="18">
        <v>241302401</v>
      </c>
      <c r="C6" s="18">
        <v>0</v>
      </c>
      <c r="D6" s="58">
        <v>256196020</v>
      </c>
      <c r="E6" s="59">
        <v>256196020</v>
      </c>
      <c r="F6" s="59">
        <v>57513337</v>
      </c>
      <c r="G6" s="59">
        <v>19242198</v>
      </c>
      <c r="H6" s="59">
        <v>16745854</v>
      </c>
      <c r="I6" s="59">
        <v>93501389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93501389</v>
      </c>
      <c r="W6" s="59">
        <v>64049005</v>
      </c>
      <c r="X6" s="59">
        <v>29452384</v>
      </c>
      <c r="Y6" s="60">
        <v>45.98</v>
      </c>
      <c r="Z6" s="61">
        <v>256196020</v>
      </c>
    </row>
    <row r="7" spans="1:26" ht="13.5">
      <c r="A7" s="57" t="s">
        <v>33</v>
      </c>
      <c r="B7" s="18">
        <v>6588564</v>
      </c>
      <c r="C7" s="18">
        <v>0</v>
      </c>
      <c r="D7" s="58">
        <v>8309000</v>
      </c>
      <c r="E7" s="59">
        <v>8309000</v>
      </c>
      <c r="F7" s="59">
        <v>14020</v>
      </c>
      <c r="G7" s="59">
        <v>257049</v>
      </c>
      <c r="H7" s="59">
        <v>268261</v>
      </c>
      <c r="I7" s="59">
        <v>539330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539330</v>
      </c>
      <c r="W7" s="59">
        <v>2077250</v>
      </c>
      <c r="X7" s="59">
        <v>-1537920</v>
      </c>
      <c r="Y7" s="60">
        <v>-74.04</v>
      </c>
      <c r="Z7" s="61">
        <v>8309000</v>
      </c>
    </row>
    <row r="8" spans="1:26" ht="13.5">
      <c r="A8" s="57" t="s">
        <v>34</v>
      </c>
      <c r="B8" s="18">
        <v>83819450</v>
      </c>
      <c r="C8" s="18">
        <v>0</v>
      </c>
      <c r="D8" s="58">
        <v>81877000</v>
      </c>
      <c r="E8" s="59">
        <v>81877000</v>
      </c>
      <c r="F8" s="59">
        <v>17077724</v>
      </c>
      <c r="G8" s="59">
        <v>1435657</v>
      </c>
      <c r="H8" s="59">
        <v>2175249</v>
      </c>
      <c r="I8" s="59">
        <v>20688630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20688630</v>
      </c>
      <c r="W8" s="59">
        <v>20469250</v>
      </c>
      <c r="X8" s="59">
        <v>219380</v>
      </c>
      <c r="Y8" s="60">
        <v>1.07</v>
      </c>
      <c r="Z8" s="61">
        <v>81877000</v>
      </c>
    </row>
    <row r="9" spans="1:26" ht="13.5">
      <c r="A9" s="57" t="s">
        <v>35</v>
      </c>
      <c r="B9" s="18">
        <v>35350301</v>
      </c>
      <c r="C9" s="18">
        <v>0</v>
      </c>
      <c r="D9" s="58">
        <v>26558400</v>
      </c>
      <c r="E9" s="59">
        <v>26558400</v>
      </c>
      <c r="F9" s="59">
        <v>1947469</v>
      </c>
      <c r="G9" s="59">
        <v>2455278</v>
      </c>
      <c r="H9" s="59">
        <v>1922832</v>
      </c>
      <c r="I9" s="59">
        <v>6325579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6325579</v>
      </c>
      <c r="W9" s="59">
        <v>6639600</v>
      </c>
      <c r="X9" s="59">
        <v>-314021</v>
      </c>
      <c r="Y9" s="60">
        <v>-4.73</v>
      </c>
      <c r="Z9" s="61">
        <v>26558400</v>
      </c>
    </row>
    <row r="10" spans="1:26" ht="25.5">
      <c r="A10" s="62" t="s">
        <v>105</v>
      </c>
      <c r="B10" s="63">
        <f>SUM(B5:B9)</f>
        <v>509518551</v>
      </c>
      <c r="C10" s="63">
        <f>SUM(C5:C9)</f>
        <v>0</v>
      </c>
      <c r="D10" s="64">
        <f aca="true" t="shared" si="0" ref="D10:Z10">SUM(D5:D9)</f>
        <v>528122560</v>
      </c>
      <c r="E10" s="65">
        <f t="shared" si="0"/>
        <v>528122560</v>
      </c>
      <c r="F10" s="65">
        <f t="shared" si="0"/>
        <v>226848160</v>
      </c>
      <c r="G10" s="65">
        <f t="shared" si="0"/>
        <v>21581813</v>
      </c>
      <c r="H10" s="65">
        <f t="shared" si="0"/>
        <v>20281742</v>
      </c>
      <c r="I10" s="65">
        <f t="shared" si="0"/>
        <v>268711715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268711715</v>
      </c>
      <c r="W10" s="65">
        <f t="shared" si="0"/>
        <v>132030640</v>
      </c>
      <c r="X10" s="65">
        <f t="shared" si="0"/>
        <v>136681075</v>
      </c>
      <c r="Y10" s="66">
        <f>+IF(W10&lt;&gt;0,(X10/W10)*100,0)</f>
        <v>103.52223923174198</v>
      </c>
      <c r="Z10" s="67">
        <f t="shared" si="0"/>
        <v>528122560</v>
      </c>
    </row>
    <row r="11" spans="1:26" ht="13.5">
      <c r="A11" s="57" t="s">
        <v>36</v>
      </c>
      <c r="B11" s="18">
        <v>139324493</v>
      </c>
      <c r="C11" s="18">
        <v>0</v>
      </c>
      <c r="D11" s="58">
        <v>158308030</v>
      </c>
      <c r="E11" s="59">
        <v>158308030</v>
      </c>
      <c r="F11" s="59">
        <v>11995766</v>
      </c>
      <c r="G11" s="59">
        <v>11926946</v>
      </c>
      <c r="H11" s="59">
        <v>11780217</v>
      </c>
      <c r="I11" s="59">
        <v>35702929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35702929</v>
      </c>
      <c r="W11" s="59">
        <v>39577008</v>
      </c>
      <c r="X11" s="59">
        <v>-3874079</v>
      </c>
      <c r="Y11" s="60">
        <v>-9.79</v>
      </c>
      <c r="Z11" s="61">
        <v>158308030</v>
      </c>
    </row>
    <row r="12" spans="1:26" ht="13.5">
      <c r="A12" s="57" t="s">
        <v>37</v>
      </c>
      <c r="B12" s="18">
        <v>5907523</v>
      </c>
      <c r="C12" s="18">
        <v>0</v>
      </c>
      <c r="D12" s="58">
        <v>6347540</v>
      </c>
      <c r="E12" s="59">
        <v>6347540</v>
      </c>
      <c r="F12" s="59">
        <v>494078</v>
      </c>
      <c r="G12" s="59">
        <v>494078</v>
      </c>
      <c r="H12" s="59">
        <v>494078</v>
      </c>
      <c r="I12" s="59">
        <v>1482234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1482234</v>
      </c>
      <c r="W12" s="59">
        <v>1586885</v>
      </c>
      <c r="X12" s="59">
        <v>-104651</v>
      </c>
      <c r="Y12" s="60">
        <v>-6.59</v>
      </c>
      <c r="Z12" s="61">
        <v>6347540</v>
      </c>
    </row>
    <row r="13" spans="1:26" ht="13.5">
      <c r="A13" s="57" t="s">
        <v>106</v>
      </c>
      <c r="B13" s="18">
        <v>21777789</v>
      </c>
      <c r="C13" s="18">
        <v>0</v>
      </c>
      <c r="D13" s="58">
        <v>23655000</v>
      </c>
      <c r="E13" s="59">
        <v>23655000</v>
      </c>
      <c r="F13" s="59">
        <v>1972973</v>
      </c>
      <c r="G13" s="59">
        <v>1971660</v>
      </c>
      <c r="H13" s="59">
        <v>1971660</v>
      </c>
      <c r="I13" s="59">
        <v>5916293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5916293</v>
      </c>
      <c r="W13" s="59">
        <v>5913750</v>
      </c>
      <c r="X13" s="59">
        <v>2543</v>
      </c>
      <c r="Y13" s="60">
        <v>0.04</v>
      </c>
      <c r="Z13" s="61">
        <v>23655000</v>
      </c>
    </row>
    <row r="14" spans="1:26" ht="13.5">
      <c r="A14" s="57" t="s">
        <v>38</v>
      </c>
      <c r="B14" s="18">
        <v>14876042</v>
      </c>
      <c r="C14" s="18">
        <v>0</v>
      </c>
      <c r="D14" s="58">
        <v>17055300</v>
      </c>
      <c r="E14" s="59">
        <v>17055300</v>
      </c>
      <c r="F14" s="59">
        <v>0</v>
      </c>
      <c r="G14" s="59">
        <v>0</v>
      </c>
      <c r="H14" s="59">
        <v>1505641</v>
      </c>
      <c r="I14" s="59">
        <v>1505641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1505641</v>
      </c>
      <c r="W14" s="59">
        <v>4263825</v>
      </c>
      <c r="X14" s="59">
        <v>-2758184</v>
      </c>
      <c r="Y14" s="60">
        <v>-64.69</v>
      </c>
      <c r="Z14" s="61">
        <v>17055300</v>
      </c>
    </row>
    <row r="15" spans="1:26" ht="13.5">
      <c r="A15" s="57" t="s">
        <v>39</v>
      </c>
      <c r="B15" s="18">
        <v>140331986</v>
      </c>
      <c r="C15" s="18">
        <v>0</v>
      </c>
      <c r="D15" s="58">
        <v>142945550</v>
      </c>
      <c r="E15" s="59">
        <v>142945550</v>
      </c>
      <c r="F15" s="59">
        <v>140266</v>
      </c>
      <c r="G15" s="59">
        <v>18120396</v>
      </c>
      <c r="H15" s="59">
        <v>15932723</v>
      </c>
      <c r="I15" s="59">
        <v>34193385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34193385</v>
      </c>
      <c r="W15" s="59">
        <v>35736388</v>
      </c>
      <c r="X15" s="59">
        <v>-1543003</v>
      </c>
      <c r="Y15" s="60">
        <v>-4.32</v>
      </c>
      <c r="Z15" s="61">
        <v>142945550</v>
      </c>
    </row>
    <row r="16" spans="1:26" ht="13.5">
      <c r="A16" s="68" t="s">
        <v>40</v>
      </c>
      <c r="B16" s="18">
        <v>5610302</v>
      </c>
      <c r="C16" s="18">
        <v>0</v>
      </c>
      <c r="D16" s="58">
        <v>5642000</v>
      </c>
      <c r="E16" s="59">
        <v>5642000</v>
      </c>
      <c r="F16" s="59">
        <v>669186</v>
      </c>
      <c r="G16" s="59">
        <v>351533</v>
      </c>
      <c r="H16" s="59">
        <v>342733</v>
      </c>
      <c r="I16" s="59">
        <v>1363452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1363452</v>
      </c>
      <c r="W16" s="59">
        <v>1410500</v>
      </c>
      <c r="X16" s="59">
        <v>-47048</v>
      </c>
      <c r="Y16" s="60">
        <v>-3.34</v>
      </c>
      <c r="Z16" s="61">
        <v>5642000</v>
      </c>
    </row>
    <row r="17" spans="1:26" ht="13.5">
      <c r="A17" s="57" t="s">
        <v>41</v>
      </c>
      <c r="B17" s="18">
        <v>165421240</v>
      </c>
      <c r="C17" s="18">
        <v>0</v>
      </c>
      <c r="D17" s="58">
        <v>178535700</v>
      </c>
      <c r="E17" s="59">
        <v>178535700</v>
      </c>
      <c r="F17" s="59">
        <v>9682518</v>
      </c>
      <c r="G17" s="59">
        <v>10093737</v>
      </c>
      <c r="H17" s="59">
        <v>19567288</v>
      </c>
      <c r="I17" s="59">
        <v>39343543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39343543</v>
      </c>
      <c r="W17" s="59">
        <v>44633925</v>
      </c>
      <c r="X17" s="59">
        <v>-5290382</v>
      </c>
      <c r="Y17" s="60">
        <v>-11.85</v>
      </c>
      <c r="Z17" s="61">
        <v>178535700</v>
      </c>
    </row>
    <row r="18" spans="1:26" ht="13.5">
      <c r="A18" s="69" t="s">
        <v>42</v>
      </c>
      <c r="B18" s="70">
        <f>SUM(B11:B17)</f>
        <v>493249375</v>
      </c>
      <c r="C18" s="70">
        <f>SUM(C11:C17)</f>
        <v>0</v>
      </c>
      <c r="D18" s="71">
        <f aca="true" t="shared" si="1" ref="D18:Z18">SUM(D11:D17)</f>
        <v>532489120</v>
      </c>
      <c r="E18" s="72">
        <f t="shared" si="1"/>
        <v>532489120</v>
      </c>
      <c r="F18" s="72">
        <f t="shared" si="1"/>
        <v>24954787</v>
      </c>
      <c r="G18" s="72">
        <f t="shared" si="1"/>
        <v>42958350</v>
      </c>
      <c r="H18" s="72">
        <f t="shared" si="1"/>
        <v>51594340</v>
      </c>
      <c r="I18" s="72">
        <f t="shared" si="1"/>
        <v>119507477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119507477</v>
      </c>
      <c r="W18" s="72">
        <f t="shared" si="1"/>
        <v>133122281</v>
      </c>
      <c r="X18" s="72">
        <f t="shared" si="1"/>
        <v>-13614804</v>
      </c>
      <c r="Y18" s="66">
        <f>+IF(W18&lt;&gt;0,(X18/W18)*100,0)</f>
        <v>-10.227291703332517</v>
      </c>
      <c r="Z18" s="73">
        <f t="shared" si="1"/>
        <v>532489120</v>
      </c>
    </row>
    <row r="19" spans="1:26" ht="13.5">
      <c r="A19" s="69" t="s">
        <v>43</v>
      </c>
      <c r="B19" s="74">
        <f>+B10-B18</f>
        <v>16269176</v>
      </c>
      <c r="C19" s="74">
        <f>+C10-C18</f>
        <v>0</v>
      </c>
      <c r="D19" s="75">
        <f aca="true" t="shared" si="2" ref="D19:Z19">+D10-D18</f>
        <v>-4366560</v>
      </c>
      <c r="E19" s="76">
        <f t="shared" si="2"/>
        <v>-4366560</v>
      </c>
      <c r="F19" s="76">
        <f t="shared" si="2"/>
        <v>201893373</v>
      </c>
      <c r="G19" s="76">
        <f t="shared" si="2"/>
        <v>-21376537</v>
      </c>
      <c r="H19" s="76">
        <f t="shared" si="2"/>
        <v>-31312598</v>
      </c>
      <c r="I19" s="76">
        <f t="shared" si="2"/>
        <v>149204238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149204238</v>
      </c>
      <c r="W19" s="76">
        <f>IF(E10=E18,0,W10-W18)</f>
        <v>-1091641</v>
      </c>
      <c r="X19" s="76">
        <f t="shared" si="2"/>
        <v>150295879</v>
      </c>
      <c r="Y19" s="77">
        <f>+IF(W19&lt;&gt;0,(X19/W19)*100,0)</f>
        <v>-13767.88513806279</v>
      </c>
      <c r="Z19" s="78">
        <f t="shared" si="2"/>
        <v>-4366560</v>
      </c>
    </row>
    <row r="20" spans="1:26" ht="13.5">
      <c r="A20" s="57" t="s">
        <v>44</v>
      </c>
      <c r="B20" s="18">
        <v>41022993</v>
      </c>
      <c r="C20" s="18">
        <v>0</v>
      </c>
      <c r="D20" s="58">
        <v>42885000</v>
      </c>
      <c r="E20" s="59">
        <v>42885000</v>
      </c>
      <c r="F20" s="59">
        <v>2265680</v>
      </c>
      <c r="G20" s="59">
        <v>4340245</v>
      </c>
      <c r="H20" s="59">
        <v>2298760</v>
      </c>
      <c r="I20" s="59">
        <v>8904685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8904685</v>
      </c>
      <c r="W20" s="59">
        <v>10721250</v>
      </c>
      <c r="X20" s="59">
        <v>-1816565</v>
      </c>
      <c r="Y20" s="60">
        <v>-16.94</v>
      </c>
      <c r="Z20" s="61">
        <v>42885000</v>
      </c>
    </row>
    <row r="21" spans="1:26" ht="13.5">
      <c r="A21" s="57" t="s">
        <v>107</v>
      </c>
      <c r="B21" s="79">
        <v>0</v>
      </c>
      <c r="C21" s="79">
        <v>0</v>
      </c>
      <c r="D21" s="80">
        <v>-3717000</v>
      </c>
      <c r="E21" s="81">
        <v>-3717000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-929250</v>
      </c>
      <c r="X21" s="81">
        <v>929250</v>
      </c>
      <c r="Y21" s="82">
        <v>-100</v>
      </c>
      <c r="Z21" s="83">
        <v>-3717000</v>
      </c>
    </row>
    <row r="22" spans="1:26" ht="25.5">
      <c r="A22" s="84" t="s">
        <v>108</v>
      </c>
      <c r="B22" s="85">
        <f>SUM(B19:B21)</f>
        <v>57292169</v>
      </c>
      <c r="C22" s="85">
        <f>SUM(C19:C21)</f>
        <v>0</v>
      </c>
      <c r="D22" s="86">
        <f aca="true" t="shared" si="3" ref="D22:Z22">SUM(D19:D21)</f>
        <v>34801440</v>
      </c>
      <c r="E22" s="87">
        <f t="shared" si="3"/>
        <v>34801440</v>
      </c>
      <c r="F22" s="87">
        <f t="shared" si="3"/>
        <v>204159053</v>
      </c>
      <c r="G22" s="87">
        <f t="shared" si="3"/>
        <v>-17036292</v>
      </c>
      <c r="H22" s="87">
        <f t="shared" si="3"/>
        <v>-29013838</v>
      </c>
      <c r="I22" s="87">
        <f t="shared" si="3"/>
        <v>158108923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158108923</v>
      </c>
      <c r="W22" s="87">
        <f t="shared" si="3"/>
        <v>8700359</v>
      </c>
      <c r="X22" s="87">
        <f t="shared" si="3"/>
        <v>149408564</v>
      </c>
      <c r="Y22" s="88">
        <f>+IF(W22&lt;&gt;0,(X22/W22)*100,0)</f>
        <v>1717.2689540741937</v>
      </c>
      <c r="Z22" s="89">
        <f t="shared" si="3"/>
        <v>34801440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57292169</v>
      </c>
      <c r="C24" s="74">
        <f>SUM(C22:C23)</f>
        <v>0</v>
      </c>
      <c r="D24" s="75">
        <f aca="true" t="shared" si="4" ref="D24:Z24">SUM(D22:D23)</f>
        <v>34801440</v>
      </c>
      <c r="E24" s="76">
        <f t="shared" si="4"/>
        <v>34801440</v>
      </c>
      <c r="F24" s="76">
        <f t="shared" si="4"/>
        <v>204159053</v>
      </c>
      <c r="G24" s="76">
        <f t="shared" si="4"/>
        <v>-17036292</v>
      </c>
      <c r="H24" s="76">
        <f t="shared" si="4"/>
        <v>-29013838</v>
      </c>
      <c r="I24" s="76">
        <f t="shared" si="4"/>
        <v>158108923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158108923</v>
      </c>
      <c r="W24" s="76">
        <f t="shared" si="4"/>
        <v>8700359</v>
      </c>
      <c r="X24" s="76">
        <f t="shared" si="4"/>
        <v>149408564</v>
      </c>
      <c r="Y24" s="77">
        <f>+IF(W24&lt;&gt;0,(X24/W24)*100,0)</f>
        <v>1717.2689540741937</v>
      </c>
      <c r="Z24" s="78">
        <f t="shared" si="4"/>
        <v>34801440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75133722</v>
      </c>
      <c r="C27" s="21">
        <v>0</v>
      </c>
      <c r="D27" s="98">
        <v>75959000</v>
      </c>
      <c r="E27" s="99">
        <v>75959000</v>
      </c>
      <c r="F27" s="99">
        <v>3443193</v>
      </c>
      <c r="G27" s="99">
        <v>4337883</v>
      </c>
      <c r="H27" s="99">
        <v>4851927</v>
      </c>
      <c r="I27" s="99">
        <v>12633003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12633003</v>
      </c>
      <c r="W27" s="99">
        <v>18989750</v>
      </c>
      <c r="X27" s="99">
        <v>-6356747</v>
      </c>
      <c r="Y27" s="100">
        <v>-33.47</v>
      </c>
      <c r="Z27" s="101">
        <v>75959000</v>
      </c>
    </row>
    <row r="28" spans="1:26" ht="13.5">
      <c r="A28" s="102" t="s">
        <v>44</v>
      </c>
      <c r="B28" s="18">
        <v>37667684</v>
      </c>
      <c r="C28" s="18">
        <v>0</v>
      </c>
      <c r="D28" s="58">
        <v>42885000</v>
      </c>
      <c r="E28" s="59">
        <v>42885000</v>
      </c>
      <c r="F28" s="59">
        <v>3101587</v>
      </c>
      <c r="G28" s="59">
        <v>3487212</v>
      </c>
      <c r="H28" s="59">
        <v>2295050</v>
      </c>
      <c r="I28" s="59">
        <v>8883849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8883849</v>
      </c>
      <c r="W28" s="59">
        <v>10721250</v>
      </c>
      <c r="X28" s="59">
        <v>-1837401</v>
      </c>
      <c r="Y28" s="60">
        <v>-17.14</v>
      </c>
      <c r="Z28" s="61">
        <v>42885000</v>
      </c>
    </row>
    <row r="29" spans="1:26" ht="13.5">
      <c r="A29" s="57" t="s">
        <v>110</v>
      </c>
      <c r="B29" s="18">
        <v>0</v>
      </c>
      <c r="C29" s="18">
        <v>0</v>
      </c>
      <c r="D29" s="58">
        <v>3717000</v>
      </c>
      <c r="E29" s="59">
        <v>3717000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929250</v>
      </c>
      <c r="X29" s="59">
        <v>-929250</v>
      </c>
      <c r="Y29" s="60">
        <v>-100</v>
      </c>
      <c r="Z29" s="61">
        <v>3717000</v>
      </c>
    </row>
    <row r="30" spans="1:26" ht="13.5">
      <c r="A30" s="57" t="s">
        <v>48</v>
      </c>
      <c r="B30" s="18">
        <v>22553011</v>
      </c>
      <c r="C30" s="18">
        <v>0</v>
      </c>
      <c r="D30" s="58">
        <v>15487000</v>
      </c>
      <c r="E30" s="59">
        <v>15487000</v>
      </c>
      <c r="F30" s="59">
        <v>245345</v>
      </c>
      <c r="G30" s="59">
        <v>689374</v>
      </c>
      <c r="H30" s="59">
        <v>377802</v>
      </c>
      <c r="I30" s="59">
        <v>1312521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1312521</v>
      </c>
      <c r="W30" s="59">
        <v>3871750</v>
      </c>
      <c r="X30" s="59">
        <v>-2559229</v>
      </c>
      <c r="Y30" s="60">
        <v>-66.1</v>
      </c>
      <c r="Z30" s="61">
        <v>15487000</v>
      </c>
    </row>
    <row r="31" spans="1:26" ht="13.5">
      <c r="A31" s="57" t="s">
        <v>49</v>
      </c>
      <c r="B31" s="18">
        <v>14913027</v>
      </c>
      <c r="C31" s="18">
        <v>0</v>
      </c>
      <c r="D31" s="58">
        <v>13870000</v>
      </c>
      <c r="E31" s="59">
        <v>13870000</v>
      </c>
      <c r="F31" s="59">
        <v>96261</v>
      </c>
      <c r="G31" s="59">
        <v>161297</v>
      </c>
      <c r="H31" s="59">
        <v>2179075</v>
      </c>
      <c r="I31" s="59">
        <v>2436633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2436633</v>
      </c>
      <c r="W31" s="59">
        <v>3467500</v>
      </c>
      <c r="X31" s="59">
        <v>-1030867</v>
      </c>
      <c r="Y31" s="60">
        <v>-29.73</v>
      </c>
      <c r="Z31" s="61">
        <v>13870000</v>
      </c>
    </row>
    <row r="32" spans="1:26" ht="13.5">
      <c r="A32" s="69" t="s">
        <v>50</v>
      </c>
      <c r="B32" s="21">
        <f>SUM(B28:B31)</f>
        <v>75133722</v>
      </c>
      <c r="C32" s="21">
        <f>SUM(C28:C31)</f>
        <v>0</v>
      </c>
      <c r="D32" s="98">
        <f aca="true" t="shared" si="5" ref="D32:Z32">SUM(D28:D31)</f>
        <v>75959000</v>
      </c>
      <c r="E32" s="99">
        <f t="shared" si="5"/>
        <v>75959000</v>
      </c>
      <c r="F32" s="99">
        <f t="shared" si="5"/>
        <v>3443193</v>
      </c>
      <c r="G32" s="99">
        <f t="shared" si="5"/>
        <v>4337883</v>
      </c>
      <c r="H32" s="99">
        <f t="shared" si="5"/>
        <v>4851927</v>
      </c>
      <c r="I32" s="99">
        <f t="shared" si="5"/>
        <v>12633003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12633003</v>
      </c>
      <c r="W32" s="99">
        <f t="shared" si="5"/>
        <v>18989750</v>
      </c>
      <c r="X32" s="99">
        <f t="shared" si="5"/>
        <v>-6356747</v>
      </c>
      <c r="Y32" s="100">
        <f>+IF(W32&lt;&gt;0,(X32/W32)*100,0)</f>
        <v>-33.47462183546387</v>
      </c>
      <c r="Z32" s="101">
        <f t="shared" si="5"/>
        <v>75959000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131510480</v>
      </c>
      <c r="C35" s="18">
        <v>0</v>
      </c>
      <c r="D35" s="58">
        <v>109588547</v>
      </c>
      <c r="E35" s="59">
        <v>109588547</v>
      </c>
      <c r="F35" s="59">
        <v>197364234</v>
      </c>
      <c r="G35" s="59">
        <v>-30579237</v>
      </c>
      <c r="H35" s="59">
        <v>-23985114</v>
      </c>
      <c r="I35" s="59">
        <v>-23985114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-23985114</v>
      </c>
      <c r="W35" s="59">
        <v>27397137</v>
      </c>
      <c r="X35" s="59">
        <v>-51382251</v>
      </c>
      <c r="Y35" s="60">
        <v>-187.55</v>
      </c>
      <c r="Z35" s="61">
        <v>109588547</v>
      </c>
    </row>
    <row r="36" spans="1:26" ht="13.5">
      <c r="A36" s="57" t="s">
        <v>53</v>
      </c>
      <c r="B36" s="18">
        <v>913110337</v>
      </c>
      <c r="C36" s="18">
        <v>0</v>
      </c>
      <c r="D36" s="58">
        <v>957548383</v>
      </c>
      <c r="E36" s="59">
        <v>957548383</v>
      </c>
      <c r="F36" s="59">
        <v>1469978</v>
      </c>
      <c r="G36" s="59">
        <v>2365978</v>
      </c>
      <c r="H36" s="59">
        <v>2883734</v>
      </c>
      <c r="I36" s="59">
        <v>2883734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2883734</v>
      </c>
      <c r="W36" s="59">
        <v>239387096</v>
      </c>
      <c r="X36" s="59">
        <v>-236503362</v>
      </c>
      <c r="Y36" s="60">
        <v>-98.8</v>
      </c>
      <c r="Z36" s="61">
        <v>957548383</v>
      </c>
    </row>
    <row r="37" spans="1:26" ht="13.5">
      <c r="A37" s="57" t="s">
        <v>54</v>
      </c>
      <c r="B37" s="18">
        <v>106262914</v>
      </c>
      <c r="C37" s="18">
        <v>0</v>
      </c>
      <c r="D37" s="58">
        <v>93418447</v>
      </c>
      <c r="E37" s="59">
        <v>93418447</v>
      </c>
      <c r="F37" s="59">
        <v>-4747351</v>
      </c>
      <c r="G37" s="59">
        <v>-12283034</v>
      </c>
      <c r="H37" s="59">
        <v>-1310180</v>
      </c>
      <c r="I37" s="59">
        <v>-1310180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-1310180</v>
      </c>
      <c r="W37" s="59">
        <v>23354612</v>
      </c>
      <c r="X37" s="59">
        <v>-24664792</v>
      </c>
      <c r="Y37" s="60">
        <v>-105.61</v>
      </c>
      <c r="Z37" s="61">
        <v>93418447</v>
      </c>
    </row>
    <row r="38" spans="1:26" ht="13.5">
      <c r="A38" s="57" t="s">
        <v>55</v>
      </c>
      <c r="B38" s="18">
        <v>223267234</v>
      </c>
      <c r="C38" s="18">
        <v>0</v>
      </c>
      <c r="D38" s="58">
        <v>231274073</v>
      </c>
      <c r="E38" s="59">
        <v>231274073</v>
      </c>
      <c r="F38" s="59">
        <v>-866833</v>
      </c>
      <c r="G38" s="59">
        <v>-556703</v>
      </c>
      <c r="H38" s="59">
        <v>7649276</v>
      </c>
      <c r="I38" s="59">
        <v>7649276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7649276</v>
      </c>
      <c r="W38" s="59">
        <v>57818518</v>
      </c>
      <c r="X38" s="59">
        <v>-50169242</v>
      </c>
      <c r="Y38" s="60">
        <v>-86.77</v>
      </c>
      <c r="Z38" s="61">
        <v>231274073</v>
      </c>
    </row>
    <row r="39" spans="1:26" ht="13.5">
      <c r="A39" s="57" t="s">
        <v>56</v>
      </c>
      <c r="B39" s="18">
        <v>715090669</v>
      </c>
      <c r="C39" s="18">
        <v>0</v>
      </c>
      <c r="D39" s="58">
        <v>742444410</v>
      </c>
      <c r="E39" s="59">
        <v>742444410</v>
      </c>
      <c r="F39" s="59">
        <v>204448396</v>
      </c>
      <c r="G39" s="59">
        <v>-15373522</v>
      </c>
      <c r="H39" s="59">
        <v>-27440476</v>
      </c>
      <c r="I39" s="59">
        <v>-27440476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-27440476</v>
      </c>
      <c r="W39" s="59">
        <v>185611103</v>
      </c>
      <c r="X39" s="59">
        <v>-213051579</v>
      </c>
      <c r="Y39" s="60">
        <v>-114.78</v>
      </c>
      <c r="Z39" s="61">
        <v>742444410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79435662</v>
      </c>
      <c r="C42" s="18">
        <v>0</v>
      </c>
      <c r="D42" s="58">
        <v>79809272</v>
      </c>
      <c r="E42" s="59">
        <v>79809272</v>
      </c>
      <c r="F42" s="59">
        <v>18309525</v>
      </c>
      <c r="G42" s="59">
        <v>1795202</v>
      </c>
      <c r="H42" s="59">
        <v>22114171</v>
      </c>
      <c r="I42" s="59">
        <v>42218898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42218898</v>
      </c>
      <c r="W42" s="59">
        <v>100440787</v>
      </c>
      <c r="X42" s="59">
        <v>-58221889</v>
      </c>
      <c r="Y42" s="60">
        <v>-57.97</v>
      </c>
      <c r="Z42" s="61">
        <v>79809272</v>
      </c>
    </row>
    <row r="43" spans="1:26" ht="13.5">
      <c r="A43" s="57" t="s">
        <v>59</v>
      </c>
      <c r="B43" s="18">
        <v>-71686775</v>
      </c>
      <c r="C43" s="18">
        <v>0</v>
      </c>
      <c r="D43" s="58">
        <v>-78124950</v>
      </c>
      <c r="E43" s="59">
        <v>-78124950</v>
      </c>
      <c r="F43" s="59">
        <v>-3411356</v>
      </c>
      <c r="G43" s="59">
        <v>-4387617</v>
      </c>
      <c r="H43" s="59">
        <v>-4930634</v>
      </c>
      <c r="I43" s="59">
        <v>-12729607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-12729607</v>
      </c>
      <c r="W43" s="59">
        <v>-5314635</v>
      </c>
      <c r="X43" s="59">
        <v>-7414972</v>
      </c>
      <c r="Y43" s="60">
        <v>139.52</v>
      </c>
      <c r="Z43" s="61">
        <v>-78124950</v>
      </c>
    </row>
    <row r="44" spans="1:26" ht="13.5">
      <c r="A44" s="57" t="s">
        <v>60</v>
      </c>
      <c r="B44" s="18">
        <v>-17091008</v>
      </c>
      <c r="C44" s="18">
        <v>0</v>
      </c>
      <c r="D44" s="58">
        <v>-6190708</v>
      </c>
      <c r="E44" s="59">
        <v>-6190708</v>
      </c>
      <c r="F44" s="59">
        <v>-535928</v>
      </c>
      <c r="G44" s="59">
        <v>-209812</v>
      </c>
      <c r="H44" s="59">
        <v>-1016318</v>
      </c>
      <c r="I44" s="59">
        <v>-1762058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-1762058</v>
      </c>
      <c r="W44" s="59">
        <v>269361</v>
      </c>
      <c r="X44" s="59">
        <v>-2031419</v>
      </c>
      <c r="Y44" s="60">
        <v>-754.16</v>
      </c>
      <c r="Z44" s="61">
        <v>-6190708</v>
      </c>
    </row>
    <row r="45" spans="1:26" ht="13.5">
      <c r="A45" s="69" t="s">
        <v>61</v>
      </c>
      <c r="B45" s="21">
        <v>46160682</v>
      </c>
      <c r="C45" s="21">
        <v>0</v>
      </c>
      <c r="D45" s="98">
        <v>42963258</v>
      </c>
      <c r="E45" s="99">
        <v>42963258</v>
      </c>
      <c r="F45" s="99">
        <v>60522925</v>
      </c>
      <c r="G45" s="99">
        <v>57720698</v>
      </c>
      <c r="H45" s="99">
        <v>73887917</v>
      </c>
      <c r="I45" s="99">
        <v>73887917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73887917</v>
      </c>
      <c r="W45" s="99">
        <v>142865157</v>
      </c>
      <c r="X45" s="99">
        <v>-68977240</v>
      </c>
      <c r="Y45" s="100">
        <v>-48.28</v>
      </c>
      <c r="Z45" s="101">
        <v>42963258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51872942</v>
      </c>
      <c r="C49" s="51">
        <v>0</v>
      </c>
      <c r="D49" s="128">
        <v>10475608</v>
      </c>
      <c r="E49" s="53">
        <v>5554871</v>
      </c>
      <c r="F49" s="53">
        <v>0</v>
      </c>
      <c r="G49" s="53">
        <v>0</v>
      </c>
      <c r="H49" s="53">
        <v>0</v>
      </c>
      <c r="I49" s="53">
        <v>5304892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2361369</v>
      </c>
      <c r="W49" s="53">
        <v>1808742</v>
      </c>
      <c r="X49" s="53">
        <v>2217035</v>
      </c>
      <c r="Y49" s="53">
        <v>41969180</v>
      </c>
      <c r="Z49" s="129">
        <v>121564639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1678589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1678589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88.93665215321896</v>
      </c>
      <c r="C58" s="5">
        <f>IF(C67=0,0,+(C76/C67)*100)</f>
        <v>0</v>
      </c>
      <c r="D58" s="6">
        <f aca="true" t="shared" si="6" ref="D58:Z58">IF(D67=0,0,+(D76/D67)*100)</f>
        <v>93.5950964605912</v>
      </c>
      <c r="E58" s="7">
        <f t="shared" si="6"/>
        <v>93.5950964605912</v>
      </c>
      <c r="F58" s="7">
        <f t="shared" si="6"/>
        <v>13.554335999845241</v>
      </c>
      <c r="G58" s="7">
        <f t="shared" si="6"/>
        <v>201.45379663990224</v>
      </c>
      <c r="H58" s="7">
        <f t="shared" si="6"/>
        <v>342.11324789719345</v>
      </c>
      <c r="I58" s="7">
        <f t="shared" si="6"/>
        <v>48.9450011149214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48.9450011149214</v>
      </c>
      <c r="W58" s="7">
        <f t="shared" si="6"/>
        <v>139.57228193026143</v>
      </c>
      <c r="X58" s="7">
        <f t="shared" si="6"/>
        <v>0</v>
      </c>
      <c r="Y58" s="7">
        <f t="shared" si="6"/>
        <v>0</v>
      </c>
      <c r="Z58" s="8">
        <f t="shared" si="6"/>
        <v>93.5950964605912</v>
      </c>
    </row>
    <row r="59" spans="1:26" ht="13.5">
      <c r="A59" s="36" t="s">
        <v>31</v>
      </c>
      <c r="B59" s="9">
        <f aca="true" t="shared" si="7" ref="B59:Z66">IF(B68=0,0,+(B77/B68)*100)</f>
        <v>91.88030284585938</v>
      </c>
      <c r="C59" s="9">
        <f t="shared" si="7"/>
        <v>0</v>
      </c>
      <c r="D59" s="2">
        <f t="shared" si="7"/>
        <v>93.5948680640214</v>
      </c>
      <c r="E59" s="10">
        <f t="shared" si="7"/>
        <v>93.5948680640214</v>
      </c>
      <c r="F59" s="10">
        <f t="shared" si="7"/>
        <v>7.400746023565516</v>
      </c>
      <c r="G59" s="10">
        <f t="shared" si="7"/>
        <v>-788.7632638547486</v>
      </c>
      <c r="H59" s="10">
        <f t="shared" si="7"/>
        <v>-3066.881397828902</v>
      </c>
      <c r="I59" s="10">
        <f t="shared" si="7"/>
        <v>39.431862276006584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39.431862276006584</v>
      </c>
      <c r="W59" s="10">
        <f t="shared" si="7"/>
        <v>190.5931888788391</v>
      </c>
      <c r="X59" s="10">
        <f t="shared" si="7"/>
        <v>0</v>
      </c>
      <c r="Y59" s="10">
        <f t="shared" si="7"/>
        <v>0</v>
      </c>
      <c r="Z59" s="11">
        <f t="shared" si="7"/>
        <v>93.5948680640214</v>
      </c>
    </row>
    <row r="60" spans="1:26" ht="13.5">
      <c r="A60" s="37" t="s">
        <v>32</v>
      </c>
      <c r="B60" s="12">
        <f t="shared" si="7"/>
        <v>88.42236095280295</v>
      </c>
      <c r="C60" s="12">
        <f t="shared" si="7"/>
        <v>0</v>
      </c>
      <c r="D60" s="3">
        <f t="shared" si="7"/>
        <v>93.59523500794431</v>
      </c>
      <c r="E60" s="13">
        <f t="shared" si="7"/>
        <v>93.59523500794431</v>
      </c>
      <c r="F60" s="13">
        <f t="shared" si="7"/>
        <v>29.660221245726014</v>
      </c>
      <c r="G60" s="13">
        <f t="shared" si="7"/>
        <v>101.12577575597132</v>
      </c>
      <c r="H60" s="13">
        <f t="shared" si="7"/>
        <v>140.82156693830007</v>
      </c>
      <c r="I60" s="13">
        <f t="shared" si="7"/>
        <v>64.27624192834183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64.27624192834183</v>
      </c>
      <c r="W60" s="13">
        <f t="shared" si="7"/>
        <v>109.61813224108634</v>
      </c>
      <c r="X60" s="13">
        <f t="shared" si="7"/>
        <v>0</v>
      </c>
      <c r="Y60" s="13">
        <f t="shared" si="7"/>
        <v>0</v>
      </c>
      <c r="Z60" s="14">
        <f t="shared" si="7"/>
        <v>93.59523500794431</v>
      </c>
    </row>
    <row r="61" spans="1:26" ht="13.5">
      <c r="A61" s="38" t="s">
        <v>113</v>
      </c>
      <c r="B61" s="12">
        <f t="shared" si="7"/>
        <v>83.36908235526607</v>
      </c>
      <c r="C61" s="12">
        <f t="shared" si="7"/>
        <v>0</v>
      </c>
      <c r="D61" s="3">
        <f t="shared" si="7"/>
        <v>93.59482050199685</v>
      </c>
      <c r="E61" s="13">
        <f t="shared" si="7"/>
        <v>93.59482050199685</v>
      </c>
      <c r="F61" s="13">
        <f t="shared" si="7"/>
        <v>65.32337695413078</v>
      </c>
      <c r="G61" s="13">
        <f t="shared" si="7"/>
        <v>77.23580556149389</v>
      </c>
      <c r="H61" s="13">
        <f t="shared" si="7"/>
        <v>98.2235869427174</v>
      </c>
      <c r="I61" s="13">
        <f t="shared" si="7"/>
        <v>78.90006076787175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78.90006076787175</v>
      </c>
      <c r="W61" s="13">
        <f t="shared" si="7"/>
        <v>98.8678169961872</v>
      </c>
      <c r="X61" s="13">
        <f t="shared" si="7"/>
        <v>0</v>
      </c>
      <c r="Y61" s="13">
        <f t="shared" si="7"/>
        <v>0</v>
      </c>
      <c r="Z61" s="14">
        <f t="shared" si="7"/>
        <v>93.59482050199685</v>
      </c>
    </row>
    <row r="62" spans="1:26" ht="13.5">
      <c r="A62" s="38" t="s">
        <v>114</v>
      </c>
      <c r="B62" s="12">
        <f t="shared" si="7"/>
        <v>98.14118183914971</v>
      </c>
      <c r="C62" s="12">
        <f t="shared" si="7"/>
        <v>0</v>
      </c>
      <c r="D62" s="3">
        <f t="shared" si="7"/>
        <v>93.59478796543716</v>
      </c>
      <c r="E62" s="13">
        <f t="shared" si="7"/>
        <v>93.59478796543716</v>
      </c>
      <c r="F62" s="13">
        <f t="shared" si="7"/>
        <v>23.962367440584075</v>
      </c>
      <c r="G62" s="13">
        <f t="shared" si="7"/>
        <v>133.3892661056551</v>
      </c>
      <c r="H62" s="13">
        <f t="shared" si="7"/>
        <v>179.1927361660745</v>
      </c>
      <c r="I62" s="13">
        <f t="shared" si="7"/>
        <v>59.99553321008511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59.99553321008511</v>
      </c>
      <c r="W62" s="13">
        <f t="shared" si="7"/>
        <v>162.31948551426152</v>
      </c>
      <c r="X62" s="13">
        <f t="shared" si="7"/>
        <v>0</v>
      </c>
      <c r="Y62" s="13">
        <f t="shared" si="7"/>
        <v>0</v>
      </c>
      <c r="Z62" s="14">
        <f t="shared" si="7"/>
        <v>93.59478796543716</v>
      </c>
    </row>
    <row r="63" spans="1:26" ht="13.5">
      <c r="A63" s="38" t="s">
        <v>115</v>
      </c>
      <c r="B63" s="12">
        <f t="shared" si="7"/>
        <v>84.4883800798653</v>
      </c>
      <c r="C63" s="12">
        <f t="shared" si="7"/>
        <v>0</v>
      </c>
      <c r="D63" s="3">
        <f t="shared" si="7"/>
        <v>93.59698504387394</v>
      </c>
      <c r="E63" s="13">
        <f t="shared" si="7"/>
        <v>93.59698504387394</v>
      </c>
      <c r="F63" s="13">
        <f t="shared" si="7"/>
        <v>5.634535287043386</v>
      </c>
      <c r="G63" s="13">
        <f t="shared" si="7"/>
        <v>941.7814921583666</v>
      </c>
      <c r="H63" s="13">
        <f t="shared" si="7"/>
        <v>-8051.131971286582</v>
      </c>
      <c r="I63" s="13">
        <f t="shared" si="7"/>
        <v>35.413642222974865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35.413642222974865</v>
      </c>
      <c r="W63" s="13">
        <f t="shared" si="7"/>
        <v>93.59698504387394</v>
      </c>
      <c r="X63" s="13">
        <f t="shared" si="7"/>
        <v>0</v>
      </c>
      <c r="Y63" s="13">
        <f t="shared" si="7"/>
        <v>0</v>
      </c>
      <c r="Z63" s="14">
        <f t="shared" si="7"/>
        <v>93.59698504387394</v>
      </c>
    </row>
    <row r="64" spans="1:26" ht="13.5">
      <c r="A64" s="38" t="s">
        <v>116</v>
      </c>
      <c r="B64" s="12">
        <f t="shared" si="7"/>
        <v>95.17520498075729</v>
      </c>
      <c r="C64" s="12">
        <f t="shared" si="7"/>
        <v>0</v>
      </c>
      <c r="D64" s="3">
        <f t="shared" si="7"/>
        <v>93.594840805809</v>
      </c>
      <c r="E64" s="13">
        <f t="shared" si="7"/>
        <v>93.594840805809</v>
      </c>
      <c r="F64" s="13">
        <f t="shared" si="7"/>
        <v>5.434606859960354</v>
      </c>
      <c r="G64" s="13">
        <f t="shared" si="7"/>
        <v>-47678.51509382649</v>
      </c>
      <c r="H64" s="13">
        <f t="shared" si="7"/>
        <v>-1997.2626765636257</v>
      </c>
      <c r="I64" s="13">
        <f t="shared" si="7"/>
        <v>35.21377105740706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35.21377105740706</v>
      </c>
      <c r="W64" s="13">
        <f t="shared" si="7"/>
        <v>93.594840805809</v>
      </c>
      <c r="X64" s="13">
        <f t="shared" si="7"/>
        <v>0</v>
      </c>
      <c r="Y64" s="13">
        <f t="shared" si="7"/>
        <v>0</v>
      </c>
      <c r="Z64" s="14">
        <f t="shared" si="7"/>
        <v>93.594840805809</v>
      </c>
    </row>
    <row r="65" spans="1:26" ht="13.5">
      <c r="A65" s="38" t="s">
        <v>117</v>
      </c>
      <c r="B65" s="12">
        <f t="shared" si="7"/>
        <v>332.83705996514357</v>
      </c>
      <c r="C65" s="12">
        <f t="shared" si="7"/>
        <v>0</v>
      </c>
      <c r="D65" s="3">
        <f t="shared" si="7"/>
        <v>93.61969863110609</v>
      </c>
      <c r="E65" s="13">
        <f t="shared" si="7"/>
        <v>93.61969863110609</v>
      </c>
      <c r="F65" s="13">
        <f t="shared" si="7"/>
        <v>194.11779171277513</v>
      </c>
      <c r="G65" s="13">
        <f t="shared" si="7"/>
        <v>228.47388646045306</v>
      </c>
      <c r="H65" s="13">
        <f t="shared" si="7"/>
        <v>352.4970708200823</v>
      </c>
      <c r="I65" s="13">
        <f t="shared" si="7"/>
        <v>241.79195559636403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241.79195559636403</v>
      </c>
      <c r="W65" s="13">
        <f t="shared" si="7"/>
        <v>98.55647129567402</v>
      </c>
      <c r="X65" s="13">
        <f t="shared" si="7"/>
        <v>0</v>
      </c>
      <c r="Y65" s="13">
        <f t="shared" si="7"/>
        <v>0</v>
      </c>
      <c r="Z65" s="14">
        <f t="shared" si="7"/>
        <v>93.61969863110609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93.59489348370927</v>
      </c>
      <c r="E66" s="16">
        <f t="shared" si="7"/>
        <v>93.59489348370927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105.0077694235589</v>
      </c>
      <c r="X66" s="16">
        <f t="shared" si="7"/>
        <v>0</v>
      </c>
      <c r="Y66" s="16">
        <f t="shared" si="7"/>
        <v>0</v>
      </c>
      <c r="Z66" s="17">
        <f t="shared" si="7"/>
        <v>93.59489348370927</v>
      </c>
    </row>
    <row r="67" spans="1:26" ht="13.5" hidden="1">
      <c r="A67" s="40" t="s">
        <v>119</v>
      </c>
      <c r="B67" s="23">
        <v>384510291</v>
      </c>
      <c r="C67" s="23"/>
      <c r="D67" s="24">
        <v>411962020</v>
      </c>
      <c r="E67" s="25">
        <v>411962020</v>
      </c>
      <c r="F67" s="25">
        <v>207805185</v>
      </c>
      <c r="G67" s="25">
        <v>17488003</v>
      </c>
      <c r="H67" s="25">
        <v>15988394</v>
      </c>
      <c r="I67" s="25">
        <v>241281582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241281582</v>
      </c>
      <c r="W67" s="25">
        <v>102990505</v>
      </c>
      <c r="X67" s="25"/>
      <c r="Y67" s="24"/>
      <c r="Z67" s="26">
        <v>411962020</v>
      </c>
    </row>
    <row r="68" spans="1:26" ht="13.5" hidden="1">
      <c r="A68" s="36" t="s">
        <v>31</v>
      </c>
      <c r="B68" s="18">
        <v>139970479</v>
      </c>
      <c r="C68" s="18"/>
      <c r="D68" s="19">
        <v>152574000</v>
      </c>
      <c r="E68" s="20">
        <v>152574000</v>
      </c>
      <c r="F68" s="20">
        <v>150093382</v>
      </c>
      <c r="G68" s="20">
        <v>-1999513</v>
      </c>
      <c r="H68" s="20">
        <v>-1014602</v>
      </c>
      <c r="I68" s="20">
        <v>147079267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147079267</v>
      </c>
      <c r="W68" s="20">
        <v>38143500</v>
      </c>
      <c r="X68" s="20"/>
      <c r="Y68" s="19"/>
      <c r="Z68" s="22">
        <v>152574000</v>
      </c>
    </row>
    <row r="69" spans="1:26" ht="13.5" hidden="1">
      <c r="A69" s="37" t="s">
        <v>32</v>
      </c>
      <c r="B69" s="18">
        <v>241302401</v>
      </c>
      <c r="C69" s="18"/>
      <c r="D69" s="19">
        <v>256196020</v>
      </c>
      <c r="E69" s="20">
        <v>256196020</v>
      </c>
      <c r="F69" s="20">
        <v>57513337</v>
      </c>
      <c r="G69" s="20">
        <v>19242198</v>
      </c>
      <c r="H69" s="20">
        <v>16745854</v>
      </c>
      <c r="I69" s="20">
        <v>93501389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93501389</v>
      </c>
      <c r="W69" s="20">
        <v>64049005</v>
      </c>
      <c r="X69" s="20"/>
      <c r="Y69" s="19"/>
      <c r="Z69" s="22">
        <v>256196020</v>
      </c>
    </row>
    <row r="70" spans="1:26" ht="13.5" hidden="1">
      <c r="A70" s="38" t="s">
        <v>113</v>
      </c>
      <c r="B70" s="18">
        <v>172759505</v>
      </c>
      <c r="C70" s="18"/>
      <c r="D70" s="19">
        <v>182411500</v>
      </c>
      <c r="E70" s="20">
        <v>182411500</v>
      </c>
      <c r="F70" s="20">
        <v>18211038</v>
      </c>
      <c r="G70" s="20">
        <v>16184860</v>
      </c>
      <c r="H70" s="20">
        <v>14188986</v>
      </c>
      <c r="I70" s="20">
        <v>48584884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48584884</v>
      </c>
      <c r="W70" s="20">
        <v>45602875</v>
      </c>
      <c r="X70" s="20"/>
      <c r="Y70" s="19"/>
      <c r="Z70" s="22">
        <v>182411500</v>
      </c>
    </row>
    <row r="71" spans="1:26" ht="13.5" hidden="1">
      <c r="A71" s="38" t="s">
        <v>114</v>
      </c>
      <c r="B71" s="18">
        <v>43495056</v>
      </c>
      <c r="C71" s="18"/>
      <c r="D71" s="19">
        <v>45491640</v>
      </c>
      <c r="E71" s="20">
        <v>45491640</v>
      </c>
      <c r="F71" s="20">
        <v>14153276</v>
      </c>
      <c r="G71" s="20">
        <v>2731851</v>
      </c>
      <c r="H71" s="20">
        <v>2596425</v>
      </c>
      <c r="I71" s="20">
        <v>19481552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19481552</v>
      </c>
      <c r="W71" s="20">
        <v>11372910</v>
      </c>
      <c r="X71" s="20"/>
      <c r="Y71" s="19"/>
      <c r="Z71" s="22">
        <v>45491640</v>
      </c>
    </row>
    <row r="72" spans="1:26" ht="13.5" hidden="1">
      <c r="A72" s="38" t="s">
        <v>115</v>
      </c>
      <c r="B72" s="18">
        <v>10098004</v>
      </c>
      <c r="C72" s="18"/>
      <c r="D72" s="19">
        <v>10619060</v>
      </c>
      <c r="E72" s="20">
        <v>10619060</v>
      </c>
      <c r="F72" s="20">
        <v>10337392</v>
      </c>
      <c r="G72" s="20">
        <v>113433</v>
      </c>
      <c r="H72" s="20">
        <v>-25354</v>
      </c>
      <c r="I72" s="20">
        <v>10425471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10425471</v>
      </c>
      <c r="W72" s="20">
        <v>2654765</v>
      </c>
      <c r="X72" s="20"/>
      <c r="Y72" s="19"/>
      <c r="Z72" s="22">
        <v>10619060</v>
      </c>
    </row>
    <row r="73" spans="1:26" ht="13.5" hidden="1">
      <c r="A73" s="38" t="s">
        <v>116</v>
      </c>
      <c r="B73" s="18">
        <v>13312835</v>
      </c>
      <c r="C73" s="18"/>
      <c r="D73" s="19">
        <v>14281300</v>
      </c>
      <c r="E73" s="20">
        <v>14281300</v>
      </c>
      <c r="F73" s="20">
        <v>14608306</v>
      </c>
      <c r="G73" s="20">
        <v>-3677</v>
      </c>
      <c r="H73" s="20">
        <v>-127716</v>
      </c>
      <c r="I73" s="20">
        <v>14476913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14476913</v>
      </c>
      <c r="W73" s="20">
        <v>3570325</v>
      </c>
      <c r="X73" s="20"/>
      <c r="Y73" s="19"/>
      <c r="Z73" s="22">
        <v>14281300</v>
      </c>
    </row>
    <row r="74" spans="1:26" ht="13.5" hidden="1">
      <c r="A74" s="38" t="s">
        <v>117</v>
      </c>
      <c r="B74" s="18">
        <v>1637001</v>
      </c>
      <c r="C74" s="18"/>
      <c r="D74" s="19">
        <v>3392520</v>
      </c>
      <c r="E74" s="20">
        <v>3392520</v>
      </c>
      <c r="F74" s="20">
        <v>203325</v>
      </c>
      <c r="G74" s="20">
        <v>215731</v>
      </c>
      <c r="H74" s="20">
        <v>113513</v>
      </c>
      <c r="I74" s="20">
        <v>532569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532569</v>
      </c>
      <c r="W74" s="20">
        <v>848130</v>
      </c>
      <c r="X74" s="20"/>
      <c r="Y74" s="19"/>
      <c r="Z74" s="22">
        <v>3392520</v>
      </c>
    </row>
    <row r="75" spans="1:26" ht="13.5" hidden="1">
      <c r="A75" s="39" t="s">
        <v>118</v>
      </c>
      <c r="B75" s="27">
        <v>3237411</v>
      </c>
      <c r="C75" s="27"/>
      <c r="D75" s="28">
        <v>3192000</v>
      </c>
      <c r="E75" s="29">
        <v>3192000</v>
      </c>
      <c r="F75" s="29">
        <v>198466</v>
      </c>
      <c r="G75" s="29">
        <v>245318</v>
      </c>
      <c r="H75" s="29">
        <v>257142</v>
      </c>
      <c r="I75" s="29">
        <v>700926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700926</v>
      </c>
      <c r="W75" s="29">
        <v>798000</v>
      </c>
      <c r="X75" s="29"/>
      <c r="Y75" s="28"/>
      <c r="Z75" s="30">
        <v>3192000</v>
      </c>
    </row>
    <row r="76" spans="1:26" ht="13.5" hidden="1">
      <c r="A76" s="41" t="s">
        <v>120</v>
      </c>
      <c r="B76" s="31">
        <v>341970580</v>
      </c>
      <c r="C76" s="31"/>
      <c r="D76" s="32">
        <v>385576250</v>
      </c>
      <c r="E76" s="33">
        <v>385576250</v>
      </c>
      <c r="F76" s="33">
        <v>28166613</v>
      </c>
      <c r="G76" s="33">
        <v>35230246</v>
      </c>
      <c r="H76" s="33">
        <v>54698414</v>
      </c>
      <c r="I76" s="33">
        <v>118095273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118095273</v>
      </c>
      <c r="W76" s="33">
        <v>143746198</v>
      </c>
      <c r="X76" s="33"/>
      <c r="Y76" s="32"/>
      <c r="Z76" s="34">
        <v>385576250</v>
      </c>
    </row>
    <row r="77" spans="1:26" ht="13.5" hidden="1">
      <c r="A77" s="36" t="s">
        <v>31</v>
      </c>
      <c r="B77" s="18">
        <v>128605300</v>
      </c>
      <c r="C77" s="18"/>
      <c r="D77" s="19">
        <v>142801434</v>
      </c>
      <c r="E77" s="20">
        <v>142801434</v>
      </c>
      <c r="F77" s="20">
        <v>11108030</v>
      </c>
      <c r="G77" s="20">
        <v>15771424</v>
      </c>
      <c r="H77" s="20">
        <v>31116640</v>
      </c>
      <c r="I77" s="20">
        <v>57996094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57996094</v>
      </c>
      <c r="W77" s="20">
        <v>72698913</v>
      </c>
      <c r="X77" s="20"/>
      <c r="Y77" s="19"/>
      <c r="Z77" s="22">
        <v>142801434</v>
      </c>
    </row>
    <row r="78" spans="1:26" ht="13.5" hidden="1">
      <c r="A78" s="37" t="s">
        <v>32</v>
      </c>
      <c r="B78" s="18">
        <v>213365280</v>
      </c>
      <c r="C78" s="18"/>
      <c r="D78" s="19">
        <v>239787267</v>
      </c>
      <c r="E78" s="20">
        <v>239787267</v>
      </c>
      <c r="F78" s="20">
        <v>17058583</v>
      </c>
      <c r="G78" s="20">
        <v>19458822</v>
      </c>
      <c r="H78" s="20">
        <v>23581774</v>
      </c>
      <c r="I78" s="20">
        <v>60099179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60099179</v>
      </c>
      <c r="W78" s="20">
        <v>70209323</v>
      </c>
      <c r="X78" s="20"/>
      <c r="Y78" s="19"/>
      <c r="Z78" s="22">
        <v>239787267</v>
      </c>
    </row>
    <row r="79" spans="1:26" ht="13.5" hidden="1">
      <c r="A79" s="38" t="s">
        <v>113</v>
      </c>
      <c r="B79" s="18">
        <v>144028014</v>
      </c>
      <c r="C79" s="18"/>
      <c r="D79" s="19">
        <v>170727716</v>
      </c>
      <c r="E79" s="20">
        <v>170727716</v>
      </c>
      <c r="F79" s="20">
        <v>11896065</v>
      </c>
      <c r="G79" s="20">
        <v>12500507</v>
      </c>
      <c r="H79" s="20">
        <v>13936931</v>
      </c>
      <c r="I79" s="20">
        <v>38333503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38333503</v>
      </c>
      <c r="W79" s="20">
        <v>45086567</v>
      </c>
      <c r="X79" s="20"/>
      <c r="Y79" s="19"/>
      <c r="Z79" s="22">
        <v>170727716</v>
      </c>
    </row>
    <row r="80" spans="1:26" ht="13.5" hidden="1">
      <c r="A80" s="38" t="s">
        <v>114</v>
      </c>
      <c r="B80" s="18">
        <v>42686562</v>
      </c>
      <c r="C80" s="18"/>
      <c r="D80" s="19">
        <v>42577804</v>
      </c>
      <c r="E80" s="20">
        <v>42577804</v>
      </c>
      <c r="F80" s="20">
        <v>3391460</v>
      </c>
      <c r="G80" s="20">
        <v>3643996</v>
      </c>
      <c r="H80" s="20">
        <v>4652605</v>
      </c>
      <c r="I80" s="20">
        <v>11688061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11688061</v>
      </c>
      <c r="W80" s="20">
        <v>18460449</v>
      </c>
      <c r="X80" s="20"/>
      <c r="Y80" s="19"/>
      <c r="Z80" s="22">
        <v>42577804</v>
      </c>
    </row>
    <row r="81" spans="1:26" ht="13.5" hidden="1">
      <c r="A81" s="38" t="s">
        <v>115</v>
      </c>
      <c r="B81" s="18">
        <v>8531640</v>
      </c>
      <c r="C81" s="18"/>
      <c r="D81" s="19">
        <v>9939120</v>
      </c>
      <c r="E81" s="20">
        <v>9939120</v>
      </c>
      <c r="F81" s="20">
        <v>582464</v>
      </c>
      <c r="G81" s="20">
        <v>1068291</v>
      </c>
      <c r="H81" s="20">
        <v>2041284</v>
      </c>
      <c r="I81" s="20">
        <v>3692039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3692039</v>
      </c>
      <c r="W81" s="20">
        <v>2484780</v>
      </c>
      <c r="X81" s="20"/>
      <c r="Y81" s="19"/>
      <c r="Z81" s="22">
        <v>9939120</v>
      </c>
    </row>
    <row r="82" spans="1:26" ht="13.5" hidden="1">
      <c r="A82" s="38" t="s">
        <v>116</v>
      </c>
      <c r="B82" s="18">
        <v>12670518</v>
      </c>
      <c r="C82" s="18"/>
      <c r="D82" s="19">
        <v>13366560</v>
      </c>
      <c r="E82" s="20">
        <v>13366560</v>
      </c>
      <c r="F82" s="20">
        <v>793904</v>
      </c>
      <c r="G82" s="20">
        <v>1753139</v>
      </c>
      <c r="H82" s="20">
        <v>2550824</v>
      </c>
      <c r="I82" s="20">
        <v>5097867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5097867</v>
      </c>
      <c r="W82" s="20">
        <v>3341640</v>
      </c>
      <c r="X82" s="20"/>
      <c r="Y82" s="19"/>
      <c r="Z82" s="22">
        <v>13366560</v>
      </c>
    </row>
    <row r="83" spans="1:26" ht="13.5" hidden="1">
      <c r="A83" s="38" t="s">
        <v>117</v>
      </c>
      <c r="B83" s="18">
        <v>5448546</v>
      </c>
      <c r="C83" s="18"/>
      <c r="D83" s="19">
        <v>3176067</v>
      </c>
      <c r="E83" s="20">
        <v>3176067</v>
      </c>
      <c r="F83" s="20">
        <v>394690</v>
      </c>
      <c r="G83" s="20">
        <v>492889</v>
      </c>
      <c r="H83" s="20">
        <v>400130</v>
      </c>
      <c r="I83" s="20">
        <v>1287709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1287709</v>
      </c>
      <c r="W83" s="20">
        <v>835887</v>
      </c>
      <c r="X83" s="20"/>
      <c r="Y83" s="19"/>
      <c r="Z83" s="22">
        <v>3176067</v>
      </c>
    </row>
    <row r="84" spans="1:26" ht="13.5" hidden="1">
      <c r="A84" s="39" t="s">
        <v>118</v>
      </c>
      <c r="B84" s="27"/>
      <c r="C84" s="27"/>
      <c r="D84" s="28">
        <v>2987549</v>
      </c>
      <c r="E84" s="29">
        <v>2987549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837962</v>
      </c>
      <c r="X84" s="29"/>
      <c r="Y84" s="28"/>
      <c r="Z84" s="30">
        <v>2987549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3432586</v>
      </c>
      <c r="C7" s="18">
        <v>0</v>
      </c>
      <c r="D7" s="58">
        <v>2050635</v>
      </c>
      <c r="E7" s="59">
        <v>2050635</v>
      </c>
      <c r="F7" s="59">
        <v>159186</v>
      </c>
      <c r="G7" s="59">
        <v>640979</v>
      </c>
      <c r="H7" s="59">
        <v>464071</v>
      </c>
      <c r="I7" s="59">
        <v>1264236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1264236</v>
      </c>
      <c r="W7" s="59">
        <v>512659</v>
      </c>
      <c r="X7" s="59">
        <v>751577</v>
      </c>
      <c r="Y7" s="60">
        <v>146.6</v>
      </c>
      <c r="Z7" s="61">
        <v>2050635</v>
      </c>
    </row>
    <row r="8" spans="1:26" ht="13.5">
      <c r="A8" s="57" t="s">
        <v>34</v>
      </c>
      <c r="B8" s="18">
        <v>128949000</v>
      </c>
      <c r="C8" s="18">
        <v>0</v>
      </c>
      <c r="D8" s="58">
        <v>133413000</v>
      </c>
      <c r="E8" s="59">
        <v>133413000</v>
      </c>
      <c r="F8" s="59">
        <v>55279000</v>
      </c>
      <c r="G8" s="59">
        <v>1894000</v>
      </c>
      <c r="H8" s="59">
        <v>0</v>
      </c>
      <c r="I8" s="59">
        <v>57173000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57173000</v>
      </c>
      <c r="W8" s="59">
        <v>33353250</v>
      </c>
      <c r="X8" s="59">
        <v>23819750</v>
      </c>
      <c r="Y8" s="60">
        <v>71.42</v>
      </c>
      <c r="Z8" s="61">
        <v>133413000</v>
      </c>
    </row>
    <row r="9" spans="1:26" ht="13.5">
      <c r="A9" s="57" t="s">
        <v>35</v>
      </c>
      <c r="B9" s="18">
        <v>157763922</v>
      </c>
      <c r="C9" s="18">
        <v>0</v>
      </c>
      <c r="D9" s="58">
        <v>40939143</v>
      </c>
      <c r="E9" s="59">
        <v>40939143</v>
      </c>
      <c r="F9" s="59">
        <v>2802706</v>
      </c>
      <c r="G9" s="59">
        <v>2402775</v>
      </c>
      <c r="H9" s="59">
        <v>1366507</v>
      </c>
      <c r="I9" s="59">
        <v>6571988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6571988</v>
      </c>
      <c r="W9" s="59">
        <v>10234786</v>
      </c>
      <c r="X9" s="59">
        <v>-3662798</v>
      </c>
      <c r="Y9" s="60">
        <v>-35.79</v>
      </c>
      <c r="Z9" s="61">
        <v>40939143</v>
      </c>
    </row>
    <row r="10" spans="1:26" ht="25.5">
      <c r="A10" s="62" t="s">
        <v>105</v>
      </c>
      <c r="B10" s="63">
        <f>SUM(B5:B9)</f>
        <v>290145508</v>
      </c>
      <c r="C10" s="63">
        <f>SUM(C5:C9)</f>
        <v>0</v>
      </c>
      <c r="D10" s="64">
        <f aca="true" t="shared" si="0" ref="D10:Z10">SUM(D5:D9)</f>
        <v>176402778</v>
      </c>
      <c r="E10" s="65">
        <f t="shared" si="0"/>
        <v>176402778</v>
      </c>
      <c r="F10" s="65">
        <f t="shared" si="0"/>
        <v>58240892</v>
      </c>
      <c r="G10" s="65">
        <f t="shared" si="0"/>
        <v>4937754</v>
      </c>
      <c r="H10" s="65">
        <f t="shared" si="0"/>
        <v>1830578</v>
      </c>
      <c r="I10" s="65">
        <f t="shared" si="0"/>
        <v>65009224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65009224</v>
      </c>
      <c r="W10" s="65">
        <f t="shared" si="0"/>
        <v>44100695</v>
      </c>
      <c r="X10" s="65">
        <f t="shared" si="0"/>
        <v>20908529</v>
      </c>
      <c r="Y10" s="66">
        <f>+IF(W10&lt;&gt;0,(X10/W10)*100,0)</f>
        <v>47.41088320716941</v>
      </c>
      <c r="Z10" s="67">
        <f t="shared" si="0"/>
        <v>176402778</v>
      </c>
    </row>
    <row r="11" spans="1:26" ht="13.5">
      <c r="A11" s="57" t="s">
        <v>36</v>
      </c>
      <c r="B11" s="18">
        <v>91463262</v>
      </c>
      <c r="C11" s="18">
        <v>0</v>
      </c>
      <c r="D11" s="58">
        <v>91951705</v>
      </c>
      <c r="E11" s="59">
        <v>91951705</v>
      </c>
      <c r="F11" s="59">
        <v>6663317</v>
      </c>
      <c r="G11" s="59">
        <v>6854321</v>
      </c>
      <c r="H11" s="59">
        <v>6846319</v>
      </c>
      <c r="I11" s="59">
        <v>20363957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20363957</v>
      </c>
      <c r="W11" s="59">
        <v>22987926</v>
      </c>
      <c r="X11" s="59">
        <v>-2623969</v>
      </c>
      <c r="Y11" s="60">
        <v>-11.41</v>
      </c>
      <c r="Z11" s="61">
        <v>91951705</v>
      </c>
    </row>
    <row r="12" spans="1:26" ht="13.5">
      <c r="A12" s="57" t="s">
        <v>37</v>
      </c>
      <c r="B12" s="18">
        <v>6747342</v>
      </c>
      <c r="C12" s="18">
        <v>0</v>
      </c>
      <c r="D12" s="58">
        <v>6953824</v>
      </c>
      <c r="E12" s="59">
        <v>6953824</v>
      </c>
      <c r="F12" s="59">
        <v>537374</v>
      </c>
      <c r="G12" s="59">
        <v>542433</v>
      </c>
      <c r="H12" s="59">
        <v>591818</v>
      </c>
      <c r="I12" s="59">
        <v>1671625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1671625</v>
      </c>
      <c r="W12" s="59">
        <v>1738456</v>
      </c>
      <c r="X12" s="59">
        <v>-66831</v>
      </c>
      <c r="Y12" s="60">
        <v>-3.84</v>
      </c>
      <c r="Z12" s="61">
        <v>6953824</v>
      </c>
    </row>
    <row r="13" spans="1:26" ht="13.5">
      <c r="A13" s="57" t="s">
        <v>106</v>
      </c>
      <c r="B13" s="18">
        <v>5143592</v>
      </c>
      <c r="C13" s="18">
        <v>0</v>
      </c>
      <c r="D13" s="58">
        <v>8135841</v>
      </c>
      <c r="E13" s="59">
        <v>8135841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2033960</v>
      </c>
      <c r="X13" s="59">
        <v>-2033960</v>
      </c>
      <c r="Y13" s="60">
        <v>-100</v>
      </c>
      <c r="Z13" s="61">
        <v>8135841</v>
      </c>
    </row>
    <row r="14" spans="1:26" ht="13.5">
      <c r="A14" s="57" t="s">
        <v>38</v>
      </c>
      <c r="B14" s="18">
        <v>285709</v>
      </c>
      <c r="C14" s="18">
        <v>0</v>
      </c>
      <c r="D14" s="58">
        <v>584840</v>
      </c>
      <c r="E14" s="59">
        <v>584840</v>
      </c>
      <c r="F14" s="59">
        <v>0</v>
      </c>
      <c r="G14" s="59">
        <v>0</v>
      </c>
      <c r="H14" s="59">
        <v>122820</v>
      </c>
      <c r="I14" s="59">
        <v>122820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122820</v>
      </c>
      <c r="W14" s="59">
        <v>146210</v>
      </c>
      <c r="X14" s="59">
        <v>-23390</v>
      </c>
      <c r="Y14" s="60">
        <v>-16</v>
      </c>
      <c r="Z14" s="61">
        <v>584840</v>
      </c>
    </row>
    <row r="15" spans="1:26" ht="13.5">
      <c r="A15" s="57" t="s">
        <v>39</v>
      </c>
      <c r="B15" s="18">
        <v>3119135</v>
      </c>
      <c r="C15" s="18">
        <v>0</v>
      </c>
      <c r="D15" s="58">
        <v>4940900</v>
      </c>
      <c r="E15" s="59">
        <v>4940900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1235225</v>
      </c>
      <c r="X15" s="59">
        <v>-1235225</v>
      </c>
      <c r="Y15" s="60">
        <v>-100</v>
      </c>
      <c r="Z15" s="61">
        <v>4940900</v>
      </c>
    </row>
    <row r="16" spans="1:26" ht="13.5">
      <c r="A16" s="68" t="s">
        <v>40</v>
      </c>
      <c r="B16" s="18">
        <v>11523713</v>
      </c>
      <c r="C16" s="18">
        <v>0</v>
      </c>
      <c r="D16" s="58">
        <v>3775000</v>
      </c>
      <c r="E16" s="59">
        <v>3775000</v>
      </c>
      <c r="F16" s="59">
        <v>102203</v>
      </c>
      <c r="G16" s="59">
        <v>275312</v>
      </c>
      <c r="H16" s="59">
        <v>209431</v>
      </c>
      <c r="I16" s="59">
        <v>586946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586946</v>
      </c>
      <c r="W16" s="59">
        <v>943750</v>
      </c>
      <c r="X16" s="59">
        <v>-356804</v>
      </c>
      <c r="Y16" s="60">
        <v>-37.81</v>
      </c>
      <c r="Z16" s="61">
        <v>3775000</v>
      </c>
    </row>
    <row r="17" spans="1:26" ht="13.5">
      <c r="A17" s="57" t="s">
        <v>41</v>
      </c>
      <c r="B17" s="18">
        <v>157196043</v>
      </c>
      <c r="C17" s="18">
        <v>0</v>
      </c>
      <c r="D17" s="58">
        <v>58705310</v>
      </c>
      <c r="E17" s="59">
        <v>58705310</v>
      </c>
      <c r="F17" s="59">
        <v>1025362</v>
      </c>
      <c r="G17" s="59">
        <v>2433940</v>
      </c>
      <c r="H17" s="59">
        <v>2831885</v>
      </c>
      <c r="I17" s="59">
        <v>6291187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6291187</v>
      </c>
      <c r="W17" s="59">
        <v>14676328</v>
      </c>
      <c r="X17" s="59">
        <v>-8385141</v>
      </c>
      <c r="Y17" s="60">
        <v>-57.13</v>
      </c>
      <c r="Z17" s="61">
        <v>58705310</v>
      </c>
    </row>
    <row r="18" spans="1:26" ht="13.5">
      <c r="A18" s="69" t="s">
        <v>42</v>
      </c>
      <c r="B18" s="70">
        <f>SUM(B11:B17)</f>
        <v>275478796</v>
      </c>
      <c r="C18" s="70">
        <f>SUM(C11:C17)</f>
        <v>0</v>
      </c>
      <c r="D18" s="71">
        <f aca="true" t="shared" si="1" ref="D18:Z18">SUM(D11:D17)</f>
        <v>175047420</v>
      </c>
      <c r="E18" s="72">
        <f t="shared" si="1"/>
        <v>175047420</v>
      </c>
      <c r="F18" s="72">
        <f t="shared" si="1"/>
        <v>8328256</v>
      </c>
      <c r="G18" s="72">
        <f t="shared" si="1"/>
        <v>10106006</v>
      </c>
      <c r="H18" s="72">
        <f t="shared" si="1"/>
        <v>10602273</v>
      </c>
      <c r="I18" s="72">
        <f t="shared" si="1"/>
        <v>29036535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29036535</v>
      </c>
      <c r="W18" s="72">
        <f t="shared" si="1"/>
        <v>43761855</v>
      </c>
      <c r="X18" s="72">
        <f t="shared" si="1"/>
        <v>-14725320</v>
      </c>
      <c r="Y18" s="66">
        <f>+IF(W18&lt;&gt;0,(X18/W18)*100,0)</f>
        <v>-33.64875643411368</v>
      </c>
      <c r="Z18" s="73">
        <f t="shared" si="1"/>
        <v>175047420</v>
      </c>
    </row>
    <row r="19" spans="1:26" ht="13.5">
      <c r="A19" s="69" t="s">
        <v>43</v>
      </c>
      <c r="B19" s="74">
        <f>+B10-B18</f>
        <v>14666712</v>
      </c>
      <c r="C19" s="74">
        <f>+C10-C18</f>
        <v>0</v>
      </c>
      <c r="D19" s="75">
        <f aca="true" t="shared" si="2" ref="D19:Z19">+D10-D18</f>
        <v>1355358</v>
      </c>
      <c r="E19" s="76">
        <f t="shared" si="2"/>
        <v>1355358</v>
      </c>
      <c r="F19" s="76">
        <f t="shared" si="2"/>
        <v>49912636</v>
      </c>
      <c r="G19" s="76">
        <f t="shared" si="2"/>
        <v>-5168252</v>
      </c>
      <c r="H19" s="76">
        <f t="shared" si="2"/>
        <v>-8771695</v>
      </c>
      <c r="I19" s="76">
        <f t="shared" si="2"/>
        <v>35972689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35972689</v>
      </c>
      <c r="W19" s="76">
        <f>IF(E10=E18,0,W10-W18)</f>
        <v>338840</v>
      </c>
      <c r="X19" s="76">
        <f t="shared" si="2"/>
        <v>35633849</v>
      </c>
      <c r="Y19" s="77">
        <f>+IF(W19&lt;&gt;0,(X19/W19)*100,0)</f>
        <v>10516.423385668752</v>
      </c>
      <c r="Z19" s="78">
        <f t="shared" si="2"/>
        <v>1355358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14666712</v>
      </c>
      <c r="C22" s="85">
        <f>SUM(C19:C21)</f>
        <v>0</v>
      </c>
      <c r="D22" s="86">
        <f aca="true" t="shared" si="3" ref="D22:Z22">SUM(D19:D21)</f>
        <v>1355358</v>
      </c>
      <c r="E22" s="87">
        <f t="shared" si="3"/>
        <v>1355358</v>
      </c>
      <c r="F22" s="87">
        <f t="shared" si="3"/>
        <v>49912636</v>
      </c>
      <c r="G22" s="87">
        <f t="shared" si="3"/>
        <v>-5168252</v>
      </c>
      <c r="H22" s="87">
        <f t="shared" si="3"/>
        <v>-8771695</v>
      </c>
      <c r="I22" s="87">
        <f t="shared" si="3"/>
        <v>35972689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35972689</v>
      </c>
      <c r="W22" s="87">
        <f t="shared" si="3"/>
        <v>338840</v>
      </c>
      <c r="X22" s="87">
        <f t="shared" si="3"/>
        <v>35633849</v>
      </c>
      <c r="Y22" s="88">
        <f>+IF(W22&lt;&gt;0,(X22/W22)*100,0)</f>
        <v>10516.423385668752</v>
      </c>
      <c r="Z22" s="89">
        <f t="shared" si="3"/>
        <v>1355358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14666712</v>
      </c>
      <c r="C24" s="74">
        <f>SUM(C22:C23)</f>
        <v>0</v>
      </c>
      <c r="D24" s="75">
        <f aca="true" t="shared" si="4" ref="D24:Z24">SUM(D22:D23)</f>
        <v>1355358</v>
      </c>
      <c r="E24" s="76">
        <f t="shared" si="4"/>
        <v>1355358</v>
      </c>
      <c r="F24" s="76">
        <f t="shared" si="4"/>
        <v>49912636</v>
      </c>
      <c r="G24" s="76">
        <f t="shared" si="4"/>
        <v>-5168252</v>
      </c>
      <c r="H24" s="76">
        <f t="shared" si="4"/>
        <v>-8771695</v>
      </c>
      <c r="I24" s="76">
        <f t="shared" si="4"/>
        <v>35972689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35972689</v>
      </c>
      <c r="W24" s="76">
        <f t="shared" si="4"/>
        <v>338840</v>
      </c>
      <c r="X24" s="76">
        <f t="shared" si="4"/>
        <v>35633849</v>
      </c>
      <c r="Y24" s="77">
        <f>+IF(W24&lt;&gt;0,(X24/W24)*100,0)</f>
        <v>10516.423385668752</v>
      </c>
      <c r="Z24" s="78">
        <f t="shared" si="4"/>
        <v>1355358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875756</v>
      </c>
      <c r="C27" s="21">
        <v>0</v>
      </c>
      <c r="D27" s="98">
        <v>8875000</v>
      </c>
      <c r="E27" s="99">
        <v>8875000</v>
      </c>
      <c r="F27" s="99">
        <v>0</v>
      </c>
      <c r="G27" s="99">
        <v>0</v>
      </c>
      <c r="H27" s="99">
        <v>3542</v>
      </c>
      <c r="I27" s="99">
        <v>3542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3542</v>
      </c>
      <c r="W27" s="99">
        <v>2218750</v>
      </c>
      <c r="X27" s="99">
        <v>-2215208</v>
      </c>
      <c r="Y27" s="100">
        <v>-99.84</v>
      </c>
      <c r="Z27" s="101">
        <v>8875000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875756</v>
      </c>
      <c r="C31" s="18">
        <v>0</v>
      </c>
      <c r="D31" s="58">
        <v>8875000</v>
      </c>
      <c r="E31" s="59">
        <v>8875000</v>
      </c>
      <c r="F31" s="59">
        <v>0</v>
      </c>
      <c r="G31" s="59">
        <v>0</v>
      </c>
      <c r="H31" s="59">
        <v>3542</v>
      </c>
      <c r="I31" s="59">
        <v>3542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3542</v>
      </c>
      <c r="W31" s="59">
        <v>2218750</v>
      </c>
      <c r="X31" s="59">
        <v>-2215208</v>
      </c>
      <c r="Y31" s="60">
        <v>-99.84</v>
      </c>
      <c r="Z31" s="61">
        <v>8875000</v>
      </c>
    </row>
    <row r="32" spans="1:26" ht="13.5">
      <c r="A32" s="69" t="s">
        <v>50</v>
      </c>
      <c r="B32" s="21">
        <f>SUM(B28:B31)</f>
        <v>875756</v>
      </c>
      <c r="C32" s="21">
        <f>SUM(C28:C31)</f>
        <v>0</v>
      </c>
      <c r="D32" s="98">
        <f aca="true" t="shared" si="5" ref="D32:Z32">SUM(D28:D31)</f>
        <v>8875000</v>
      </c>
      <c r="E32" s="99">
        <f t="shared" si="5"/>
        <v>8875000</v>
      </c>
      <c r="F32" s="99">
        <f t="shared" si="5"/>
        <v>0</v>
      </c>
      <c r="G32" s="99">
        <f t="shared" si="5"/>
        <v>0</v>
      </c>
      <c r="H32" s="99">
        <f t="shared" si="5"/>
        <v>3542</v>
      </c>
      <c r="I32" s="99">
        <f t="shared" si="5"/>
        <v>3542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3542</v>
      </c>
      <c r="W32" s="99">
        <f t="shared" si="5"/>
        <v>2218750</v>
      </c>
      <c r="X32" s="99">
        <f t="shared" si="5"/>
        <v>-2215208</v>
      </c>
      <c r="Y32" s="100">
        <f>+IF(W32&lt;&gt;0,(X32/W32)*100,0)</f>
        <v>-99.84036056338029</v>
      </c>
      <c r="Z32" s="101">
        <f t="shared" si="5"/>
        <v>8875000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95900696</v>
      </c>
      <c r="C35" s="18">
        <v>0</v>
      </c>
      <c r="D35" s="58">
        <v>53866000</v>
      </c>
      <c r="E35" s="59">
        <v>53866000</v>
      </c>
      <c r="F35" s="59">
        <v>81962885</v>
      </c>
      <c r="G35" s="59">
        <v>81962885</v>
      </c>
      <c r="H35" s="59">
        <v>81962885</v>
      </c>
      <c r="I35" s="59">
        <v>81962885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81962885</v>
      </c>
      <c r="W35" s="59">
        <v>13466500</v>
      </c>
      <c r="X35" s="59">
        <v>68496385</v>
      </c>
      <c r="Y35" s="60">
        <v>508.64</v>
      </c>
      <c r="Z35" s="61">
        <v>53866000</v>
      </c>
    </row>
    <row r="36" spans="1:26" ht="13.5">
      <c r="A36" s="57" t="s">
        <v>53</v>
      </c>
      <c r="B36" s="18">
        <v>554947327</v>
      </c>
      <c r="C36" s="18">
        <v>0</v>
      </c>
      <c r="D36" s="58">
        <v>629283000</v>
      </c>
      <c r="E36" s="59">
        <v>629283000</v>
      </c>
      <c r="F36" s="59">
        <v>628315736</v>
      </c>
      <c r="G36" s="59">
        <v>628315736</v>
      </c>
      <c r="H36" s="59">
        <v>628315736</v>
      </c>
      <c r="I36" s="59">
        <v>628315736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628315736</v>
      </c>
      <c r="W36" s="59">
        <v>157320750</v>
      </c>
      <c r="X36" s="59">
        <v>470994986</v>
      </c>
      <c r="Y36" s="60">
        <v>299.39</v>
      </c>
      <c r="Z36" s="61">
        <v>629283000</v>
      </c>
    </row>
    <row r="37" spans="1:26" ht="13.5">
      <c r="A37" s="57" t="s">
        <v>54</v>
      </c>
      <c r="B37" s="18">
        <v>73660576</v>
      </c>
      <c r="C37" s="18">
        <v>0</v>
      </c>
      <c r="D37" s="58">
        <v>45243000</v>
      </c>
      <c r="E37" s="59">
        <v>45243000</v>
      </c>
      <c r="F37" s="59">
        <v>55616264</v>
      </c>
      <c r="G37" s="59">
        <v>55616264</v>
      </c>
      <c r="H37" s="59">
        <v>55616264</v>
      </c>
      <c r="I37" s="59">
        <v>55616264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55616264</v>
      </c>
      <c r="W37" s="59">
        <v>11310750</v>
      </c>
      <c r="X37" s="59">
        <v>44305514</v>
      </c>
      <c r="Y37" s="60">
        <v>391.71</v>
      </c>
      <c r="Z37" s="61">
        <v>45243000</v>
      </c>
    </row>
    <row r="38" spans="1:26" ht="13.5">
      <c r="A38" s="57" t="s">
        <v>55</v>
      </c>
      <c r="B38" s="18">
        <v>105298111</v>
      </c>
      <c r="C38" s="18">
        <v>0</v>
      </c>
      <c r="D38" s="58">
        <v>89124000</v>
      </c>
      <c r="E38" s="59">
        <v>89124000</v>
      </c>
      <c r="F38" s="59">
        <v>95261284</v>
      </c>
      <c r="G38" s="59">
        <v>95261284</v>
      </c>
      <c r="H38" s="59">
        <v>95261284</v>
      </c>
      <c r="I38" s="59">
        <v>95261284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95261284</v>
      </c>
      <c r="W38" s="59">
        <v>22281000</v>
      </c>
      <c r="X38" s="59">
        <v>72980284</v>
      </c>
      <c r="Y38" s="60">
        <v>327.54</v>
      </c>
      <c r="Z38" s="61">
        <v>89124000</v>
      </c>
    </row>
    <row r="39" spans="1:26" ht="13.5">
      <c r="A39" s="57" t="s">
        <v>56</v>
      </c>
      <c r="B39" s="18">
        <v>471889336</v>
      </c>
      <c r="C39" s="18">
        <v>0</v>
      </c>
      <c r="D39" s="58">
        <v>548782000</v>
      </c>
      <c r="E39" s="59">
        <v>548782000</v>
      </c>
      <c r="F39" s="59">
        <v>559401073</v>
      </c>
      <c r="G39" s="59">
        <v>559401073</v>
      </c>
      <c r="H39" s="59">
        <v>559401073</v>
      </c>
      <c r="I39" s="59">
        <v>559401073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559401073</v>
      </c>
      <c r="W39" s="59">
        <v>137195500</v>
      </c>
      <c r="X39" s="59">
        <v>422205573</v>
      </c>
      <c r="Y39" s="60">
        <v>307.74</v>
      </c>
      <c r="Z39" s="61">
        <v>548782000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34595984</v>
      </c>
      <c r="C42" s="18">
        <v>0</v>
      </c>
      <c r="D42" s="58">
        <v>17893</v>
      </c>
      <c r="E42" s="59">
        <v>17893</v>
      </c>
      <c r="F42" s="59">
        <v>-38256741</v>
      </c>
      <c r="G42" s="59">
        <v>-94286050</v>
      </c>
      <c r="H42" s="59">
        <v>-11554212</v>
      </c>
      <c r="I42" s="59">
        <v>-144097003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-144097003</v>
      </c>
      <c r="W42" s="59">
        <v>22255</v>
      </c>
      <c r="X42" s="59">
        <v>-144119258</v>
      </c>
      <c r="Y42" s="60">
        <v>-647581.48</v>
      </c>
      <c r="Z42" s="61">
        <v>17893</v>
      </c>
    </row>
    <row r="43" spans="1:26" ht="13.5">
      <c r="A43" s="57" t="s">
        <v>59</v>
      </c>
      <c r="B43" s="18">
        <v>-252517</v>
      </c>
      <c r="C43" s="18">
        <v>0</v>
      </c>
      <c r="D43" s="58">
        <v>8000</v>
      </c>
      <c r="E43" s="59">
        <v>8000</v>
      </c>
      <c r="F43" s="59">
        <v>0</v>
      </c>
      <c r="G43" s="59">
        <v>90419133</v>
      </c>
      <c r="H43" s="59">
        <v>86293987</v>
      </c>
      <c r="I43" s="59">
        <v>176713120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176713120</v>
      </c>
      <c r="W43" s="59">
        <v>0</v>
      </c>
      <c r="X43" s="59">
        <v>176713120</v>
      </c>
      <c r="Y43" s="60">
        <v>0</v>
      </c>
      <c r="Z43" s="61">
        <v>8000</v>
      </c>
    </row>
    <row r="44" spans="1:26" ht="13.5">
      <c r="A44" s="57" t="s">
        <v>60</v>
      </c>
      <c r="B44" s="18">
        <v>1822104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78938189</v>
      </c>
      <c r="C45" s="21">
        <v>0</v>
      </c>
      <c r="D45" s="98">
        <v>25893</v>
      </c>
      <c r="E45" s="99">
        <v>25893</v>
      </c>
      <c r="F45" s="99">
        <v>14686601</v>
      </c>
      <c r="G45" s="99">
        <v>10819684</v>
      </c>
      <c r="H45" s="99">
        <v>85559459</v>
      </c>
      <c r="I45" s="99">
        <v>85559459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85559459</v>
      </c>
      <c r="W45" s="99">
        <v>22255</v>
      </c>
      <c r="X45" s="99">
        <v>85537204</v>
      </c>
      <c r="Y45" s="100">
        <v>384350.5</v>
      </c>
      <c r="Z45" s="101">
        <v>25893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616138</v>
      </c>
      <c r="C49" s="51">
        <v>0</v>
      </c>
      <c r="D49" s="128">
        <v>421045</v>
      </c>
      <c r="E49" s="53">
        <v>609048</v>
      </c>
      <c r="F49" s="53">
        <v>0</v>
      </c>
      <c r="G49" s="53">
        <v>0</v>
      </c>
      <c r="H49" s="53">
        <v>0</v>
      </c>
      <c r="I49" s="53">
        <v>8833767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10479998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2312391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2312391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2216000</v>
      </c>
      <c r="E5" s="59">
        <v>2216000</v>
      </c>
      <c r="F5" s="59">
        <v>2590381</v>
      </c>
      <c r="G5" s="59">
        <v>10304</v>
      </c>
      <c r="H5" s="59">
        <v>10304</v>
      </c>
      <c r="I5" s="59">
        <v>2610989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2610989</v>
      </c>
      <c r="W5" s="59">
        <v>554000</v>
      </c>
      <c r="X5" s="59">
        <v>2056989</v>
      </c>
      <c r="Y5" s="60">
        <v>371.3</v>
      </c>
      <c r="Z5" s="61">
        <v>2216000</v>
      </c>
    </row>
    <row r="6" spans="1:26" ht="13.5">
      <c r="A6" s="57" t="s">
        <v>32</v>
      </c>
      <c r="B6" s="18">
        <v>0</v>
      </c>
      <c r="C6" s="18">
        <v>0</v>
      </c>
      <c r="D6" s="58">
        <v>14439700</v>
      </c>
      <c r="E6" s="59">
        <v>14439700</v>
      </c>
      <c r="F6" s="59">
        <v>1428249</v>
      </c>
      <c r="G6" s="59">
        <v>1087147</v>
      </c>
      <c r="H6" s="59">
        <v>1087148</v>
      </c>
      <c r="I6" s="59">
        <v>3602544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3602544</v>
      </c>
      <c r="W6" s="59">
        <v>3609925</v>
      </c>
      <c r="X6" s="59">
        <v>-7381</v>
      </c>
      <c r="Y6" s="60">
        <v>-0.2</v>
      </c>
      <c r="Z6" s="61">
        <v>14439700</v>
      </c>
    </row>
    <row r="7" spans="1:26" ht="13.5">
      <c r="A7" s="57" t="s">
        <v>33</v>
      </c>
      <c r="B7" s="18">
        <v>0</v>
      </c>
      <c r="C7" s="18">
        <v>0</v>
      </c>
      <c r="D7" s="58">
        <v>432600</v>
      </c>
      <c r="E7" s="59">
        <v>432600</v>
      </c>
      <c r="F7" s="59">
        <v>7601</v>
      </c>
      <c r="G7" s="59">
        <v>13791</v>
      </c>
      <c r="H7" s="59">
        <v>13791</v>
      </c>
      <c r="I7" s="59">
        <v>35183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35183</v>
      </c>
      <c r="W7" s="59">
        <v>108150</v>
      </c>
      <c r="X7" s="59">
        <v>-72967</v>
      </c>
      <c r="Y7" s="60">
        <v>-67.47</v>
      </c>
      <c r="Z7" s="61">
        <v>432600</v>
      </c>
    </row>
    <row r="8" spans="1:26" ht="13.5">
      <c r="A8" s="57" t="s">
        <v>34</v>
      </c>
      <c r="B8" s="18">
        <v>0</v>
      </c>
      <c r="C8" s="18">
        <v>0</v>
      </c>
      <c r="D8" s="58">
        <v>15285600</v>
      </c>
      <c r="E8" s="59">
        <v>15285600</v>
      </c>
      <c r="F8" s="59">
        <v>4410125</v>
      </c>
      <c r="G8" s="59">
        <v>-24453</v>
      </c>
      <c r="H8" s="59">
        <v>865547</v>
      </c>
      <c r="I8" s="59">
        <v>5251219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5251219</v>
      </c>
      <c r="W8" s="59">
        <v>3821400</v>
      </c>
      <c r="X8" s="59">
        <v>1429819</v>
      </c>
      <c r="Y8" s="60">
        <v>37.42</v>
      </c>
      <c r="Z8" s="61">
        <v>15285600</v>
      </c>
    </row>
    <row r="9" spans="1:26" ht="13.5">
      <c r="A9" s="57" t="s">
        <v>35</v>
      </c>
      <c r="B9" s="18">
        <v>0</v>
      </c>
      <c r="C9" s="18">
        <v>0</v>
      </c>
      <c r="D9" s="58">
        <v>3824100</v>
      </c>
      <c r="E9" s="59">
        <v>3824100</v>
      </c>
      <c r="F9" s="59">
        <v>538507</v>
      </c>
      <c r="G9" s="59">
        <v>500285</v>
      </c>
      <c r="H9" s="59">
        <v>500286</v>
      </c>
      <c r="I9" s="59">
        <v>1539078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1539078</v>
      </c>
      <c r="W9" s="59">
        <v>956025</v>
      </c>
      <c r="X9" s="59">
        <v>583053</v>
      </c>
      <c r="Y9" s="60">
        <v>60.99</v>
      </c>
      <c r="Z9" s="61">
        <v>3824100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36198000</v>
      </c>
      <c r="E10" s="65">
        <f t="shared" si="0"/>
        <v>36198000</v>
      </c>
      <c r="F10" s="65">
        <f t="shared" si="0"/>
        <v>8974863</v>
      </c>
      <c r="G10" s="65">
        <f t="shared" si="0"/>
        <v>1587074</v>
      </c>
      <c r="H10" s="65">
        <f t="shared" si="0"/>
        <v>2477076</v>
      </c>
      <c r="I10" s="65">
        <f t="shared" si="0"/>
        <v>13039013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13039013</v>
      </c>
      <c r="W10" s="65">
        <f t="shared" si="0"/>
        <v>9049500</v>
      </c>
      <c r="X10" s="65">
        <f t="shared" si="0"/>
        <v>3989513</v>
      </c>
      <c r="Y10" s="66">
        <f>+IF(W10&lt;&gt;0,(X10/W10)*100,0)</f>
        <v>44.08545223493011</v>
      </c>
      <c r="Z10" s="67">
        <f t="shared" si="0"/>
        <v>36198000</v>
      </c>
    </row>
    <row r="11" spans="1:26" ht="13.5">
      <c r="A11" s="57" t="s">
        <v>36</v>
      </c>
      <c r="B11" s="18">
        <v>0</v>
      </c>
      <c r="C11" s="18">
        <v>0</v>
      </c>
      <c r="D11" s="58">
        <v>12808900</v>
      </c>
      <c r="E11" s="59">
        <v>12808900</v>
      </c>
      <c r="F11" s="59">
        <v>869846</v>
      </c>
      <c r="G11" s="59">
        <v>804798</v>
      </c>
      <c r="H11" s="59">
        <v>804798</v>
      </c>
      <c r="I11" s="59">
        <v>2479442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2479442</v>
      </c>
      <c r="W11" s="59">
        <v>3202225</v>
      </c>
      <c r="X11" s="59">
        <v>-722783</v>
      </c>
      <c r="Y11" s="60">
        <v>-22.57</v>
      </c>
      <c r="Z11" s="61">
        <v>12808900</v>
      </c>
    </row>
    <row r="12" spans="1:26" ht="13.5">
      <c r="A12" s="57" t="s">
        <v>37</v>
      </c>
      <c r="B12" s="18">
        <v>0</v>
      </c>
      <c r="C12" s="18">
        <v>0</v>
      </c>
      <c r="D12" s="58">
        <v>2109000</v>
      </c>
      <c r="E12" s="59">
        <v>2109000</v>
      </c>
      <c r="F12" s="59">
        <v>173279</v>
      </c>
      <c r="G12" s="59">
        <v>173278</v>
      </c>
      <c r="H12" s="59">
        <v>173279</v>
      </c>
      <c r="I12" s="59">
        <v>519836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519836</v>
      </c>
      <c r="W12" s="59">
        <v>527250</v>
      </c>
      <c r="X12" s="59">
        <v>-7414</v>
      </c>
      <c r="Y12" s="60">
        <v>-1.41</v>
      </c>
      <c r="Z12" s="61">
        <v>2109000</v>
      </c>
    </row>
    <row r="13" spans="1:26" ht="13.5">
      <c r="A13" s="57" t="s">
        <v>106</v>
      </c>
      <c r="B13" s="18">
        <v>0</v>
      </c>
      <c r="C13" s="18">
        <v>0</v>
      </c>
      <c r="D13" s="58">
        <v>9526400</v>
      </c>
      <c r="E13" s="59">
        <v>9526400</v>
      </c>
      <c r="F13" s="59">
        <v>14310</v>
      </c>
      <c r="G13" s="59">
        <v>1666451</v>
      </c>
      <c r="H13" s="59">
        <v>1666450</v>
      </c>
      <c r="I13" s="59">
        <v>3347211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3347211</v>
      </c>
      <c r="W13" s="59">
        <v>2381600</v>
      </c>
      <c r="X13" s="59">
        <v>965611</v>
      </c>
      <c r="Y13" s="60">
        <v>40.54</v>
      </c>
      <c r="Z13" s="61">
        <v>9526400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5848000</v>
      </c>
      <c r="E15" s="59">
        <v>5848000</v>
      </c>
      <c r="F15" s="59">
        <v>709307</v>
      </c>
      <c r="G15" s="59">
        <v>783728</v>
      </c>
      <c r="H15" s="59">
        <v>783729</v>
      </c>
      <c r="I15" s="59">
        <v>2276764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2276764</v>
      </c>
      <c r="W15" s="59">
        <v>1462000</v>
      </c>
      <c r="X15" s="59">
        <v>814764</v>
      </c>
      <c r="Y15" s="60">
        <v>55.73</v>
      </c>
      <c r="Z15" s="61">
        <v>5848000</v>
      </c>
    </row>
    <row r="16" spans="1:26" ht="13.5">
      <c r="A16" s="68" t="s">
        <v>40</v>
      </c>
      <c r="B16" s="18">
        <v>0</v>
      </c>
      <c r="C16" s="18">
        <v>0</v>
      </c>
      <c r="D16" s="58">
        <v>3576000</v>
      </c>
      <c r="E16" s="59">
        <v>3576000</v>
      </c>
      <c r="F16" s="59">
        <v>149842</v>
      </c>
      <c r="G16" s="59">
        <v>242321</v>
      </c>
      <c r="H16" s="59">
        <v>242323</v>
      </c>
      <c r="I16" s="59">
        <v>634486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634486</v>
      </c>
      <c r="W16" s="59">
        <v>894000</v>
      </c>
      <c r="X16" s="59">
        <v>-259514</v>
      </c>
      <c r="Y16" s="60">
        <v>-29.03</v>
      </c>
      <c r="Z16" s="61">
        <v>3576000</v>
      </c>
    </row>
    <row r="17" spans="1:26" ht="13.5">
      <c r="A17" s="57" t="s">
        <v>41</v>
      </c>
      <c r="B17" s="18">
        <v>0</v>
      </c>
      <c r="C17" s="18">
        <v>0</v>
      </c>
      <c r="D17" s="58">
        <v>12663800</v>
      </c>
      <c r="E17" s="59">
        <v>12663800</v>
      </c>
      <c r="F17" s="59">
        <v>436873</v>
      </c>
      <c r="G17" s="59">
        <v>947830</v>
      </c>
      <c r="H17" s="59">
        <v>947834</v>
      </c>
      <c r="I17" s="59">
        <v>2332537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2332537</v>
      </c>
      <c r="W17" s="59">
        <v>3165950</v>
      </c>
      <c r="X17" s="59">
        <v>-833413</v>
      </c>
      <c r="Y17" s="60">
        <v>-26.32</v>
      </c>
      <c r="Z17" s="61">
        <v>12663800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46532100</v>
      </c>
      <c r="E18" s="72">
        <f t="shared" si="1"/>
        <v>46532100</v>
      </c>
      <c r="F18" s="72">
        <f t="shared" si="1"/>
        <v>2353457</v>
      </c>
      <c r="G18" s="72">
        <f t="shared" si="1"/>
        <v>4618406</v>
      </c>
      <c r="H18" s="72">
        <f t="shared" si="1"/>
        <v>4618413</v>
      </c>
      <c r="I18" s="72">
        <f t="shared" si="1"/>
        <v>11590276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11590276</v>
      </c>
      <c r="W18" s="72">
        <f t="shared" si="1"/>
        <v>11633025</v>
      </c>
      <c r="X18" s="72">
        <f t="shared" si="1"/>
        <v>-42749</v>
      </c>
      <c r="Y18" s="66">
        <f>+IF(W18&lt;&gt;0,(X18/W18)*100,0)</f>
        <v>-0.36747965383036657</v>
      </c>
      <c r="Z18" s="73">
        <f t="shared" si="1"/>
        <v>46532100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-10334100</v>
      </c>
      <c r="E19" s="76">
        <f t="shared" si="2"/>
        <v>-10334100</v>
      </c>
      <c r="F19" s="76">
        <f t="shared" si="2"/>
        <v>6621406</v>
      </c>
      <c r="G19" s="76">
        <f t="shared" si="2"/>
        <v>-3031332</v>
      </c>
      <c r="H19" s="76">
        <f t="shared" si="2"/>
        <v>-2141337</v>
      </c>
      <c r="I19" s="76">
        <f t="shared" si="2"/>
        <v>1448737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1448737</v>
      </c>
      <c r="W19" s="76">
        <f>IF(E10=E18,0,W10-W18)</f>
        <v>-2583525</v>
      </c>
      <c r="X19" s="76">
        <f t="shared" si="2"/>
        <v>4032262</v>
      </c>
      <c r="Y19" s="77">
        <f>+IF(W19&lt;&gt;0,(X19/W19)*100,0)</f>
        <v>-156.0759814594401</v>
      </c>
      <c r="Z19" s="78">
        <f t="shared" si="2"/>
        <v>-10334100</v>
      </c>
    </row>
    <row r="20" spans="1:26" ht="13.5">
      <c r="A20" s="57" t="s">
        <v>44</v>
      </c>
      <c r="B20" s="18">
        <v>0</v>
      </c>
      <c r="C20" s="18">
        <v>0</v>
      </c>
      <c r="D20" s="58">
        <v>11943000</v>
      </c>
      <c r="E20" s="59">
        <v>11943000</v>
      </c>
      <c r="F20" s="59">
        <v>2201641</v>
      </c>
      <c r="G20" s="59">
        <v>890000</v>
      </c>
      <c r="H20" s="59">
        <v>0</v>
      </c>
      <c r="I20" s="59">
        <v>3091641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3091641</v>
      </c>
      <c r="W20" s="59">
        <v>2985750</v>
      </c>
      <c r="X20" s="59">
        <v>105891</v>
      </c>
      <c r="Y20" s="60">
        <v>3.55</v>
      </c>
      <c r="Z20" s="61">
        <v>11943000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1608900</v>
      </c>
      <c r="E22" s="87">
        <f t="shared" si="3"/>
        <v>1608900</v>
      </c>
      <c r="F22" s="87">
        <f t="shared" si="3"/>
        <v>8823047</v>
      </c>
      <c r="G22" s="87">
        <f t="shared" si="3"/>
        <v>-2141332</v>
      </c>
      <c r="H22" s="87">
        <f t="shared" si="3"/>
        <v>-2141337</v>
      </c>
      <c r="I22" s="87">
        <f t="shared" si="3"/>
        <v>4540378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4540378</v>
      </c>
      <c r="W22" s="87">
        <f t="shared" si="3"/>
        <v>402225</v>
      </c>
      <c r="X22" s="87">
        <f t="shared" si="3"/>
        <v>4138153</v>
      </c>
      <c r="Y22" s="88">
        <f>+IF(W22&lt;&gt;0,(X22/W22)*100,0)</f>
        <v>1028.8154639816023</v>
      </c>
      <c r="Z22" s="89">
        <f t="shared" si="3"/>
        <v>1608900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1608900</v>
      </c>
      <c r="E24" s="76">
        <f t="shared" si="4"/>
        <v>1608900</v>
      </c>
      <c r="F24" s="76">
        <f t="shared" si="4"/>
        <v>8823047</v>
      </c>
      <c r="G24" s="76">
        <f t="shared" si="4"/>
        <v>-2141332</v>
      </c>
      <c r="H24" s="76">
        <f t="shared" si="4"/>
        <v>-2141337</v>
      </c>
      <c r="I24" s="76">
        <f t="shared" si="4"/>
        <v>4540378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4540378</v>
      </c>
      <c r="W24" s="76">
        <f t="shared" si="4"/>
        <v>402225</v>
      </c>
      <c r="X24" s="76">
        <f t="shared" si="4"/>
        <v>4138153</v>
      </c>
      <c r="Y24" s="77">
        <f>+IF(W24&lt;&gt;0,(X24/W24)*100,0)</f>
        <v>1028.8154639816023</v>
      </c>
      <c r="Z24" s="78">
        <f t="shared" si="4"/>
        <v>1608900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15718000</v>
      </c>
      <c r="E27" s="99">
        <v>15718000</v>
      </c>
      <c r="F27" s="99">
        <v>44810</v>
      </c>
      <c r="G27" s="99">
        <v>2175614</v>
      </c>
      <c r="H27" s="99">
        <v>693689</v>
      </c>
      <c r="I27" s="99">
        <v>2914113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2914113</v>
      </c>
      <c r="W27" s="99">
        <v>3929500</v>
      </c>
      <c r="X27" s="99">
        <v>-1015387</v>
      </c>
      <c r="Y27" s="100">
        <v>-25.84</v>
      </c>
      <c r="Z27" s="101">
        <v>15718000</v>
      </c>
    </row>
    <row r="28" spans="1:26" ht="13.5">
      <c r="A28" s="102" t="s">
        <v>44</v>
      </c>
      <c r="B28" s="18">
        <v>0</v>
      </c>
      <c r="C28" s="18">
        <v>0</v>
      </c>
      <c r="D28" s="58">
        <v>9849992</v>
      </c>
      <c r="E28" s="59">
        <v>9849992</v>
      </c>
      <c r="F28" s="59">
        <v>0</v>
      </c>
      <c r="G28" s="59">
        <v>1905019</v>
      </c>
      <c r="H28" s="59">
        <v>0</v>
      </c>
      <c r="I28" s="59">
        <v>1905019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1905019</v>
      </c>
      <c r="W28" s="59">
        <v>2462498</v>
      </c>
      <c r="X28" s="59">
        <v>-557479</v>
      </c>
      <c r="Y28" s="60">
        <v>-22.64</v>
      </c>
      <c r="Z28" s="61">
        <v>9849992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5868008</v>
      </c>
      <c r="E31" s="59">
        <v>5868008</v>
      </c>
      <c r="F31" s="59">
        <v>44810</v>
      </c>
      <c r="G31" s="59">
        <v>270595</v>
      </c>
      <c r="H31" s="59">
        <v>693689</v>
      </c>
      <c r="I31" s="59">
        <v>1009094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1009094</v>
      </c>
      <c r="W31" s="59">
        <v>1467002</v>
      </c>
      <c r="X31" s="59">
        <v>-457908</v>
      </c>
      <c r="Y31" s="60">
        <v>-31.21</v>
      </c>
      <c r="Z31" s="61">
        <v>5868008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15718000</v>
      </c>
      <c r="E32" s="99">
        <f t="shared" si="5"/>
        <v>15718000</v>
      </c>
      <c r="F32" s="99">
        <f t="shared" si="5"/>
        <v>44810</v>
      </c>
      <c r="G32" s="99">
        <f t="shared" si="5"/>
        <v>2175614</v>
      </c>
      <c r="H32" s="99">
        <f t="shared" si="5"/>
        <v>693689</v>
      </c>
      <c r="I32" s="99">
        <f t="shared" si="5"/>
        <v>2914113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2914113</v>
      </c>
      <c r="W32" s="99">
        <f t="shared" si="5"/>
        <v>3929500</v>
      </c>
      <c r="X32" s="99">
        <f t="shared" si="5"/>
        <v>-1015387</v>
      </c>
      <c r="Y32" s="100">
        <f>+IF(W32&lt;&gt;0,(X32/W32)*100,0)</f>
        <v>-25.840106883827456</v>
      </c>
      <c r="Z32" s="101">
        <f t="shared" si="5"/>
        <v>15718000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12564000</v>
      </c>
      <c r="E35" s="59">
        <v>12564000</v>
      </c>
      <c r="F35" s="59">
        <v>14729468</v>
      </c>
      <c r="G35" s="59">
        <v>13473719</v>
      </c>
      <c r="H35" s="59">
        <v>13473719</v>
      </c>
      <c r="I35" s="59">
        <v>13473719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13473719</v>
      </c>
      <c r="W35" s="59">
        <v>3141000</v>
      </c>
      <c r="X35" s="59">
        <v>10332719</v>
      </c>
      <c r="Y35" s="60">
        <v>328.96</v>
      </c>
      <c r="Z35" s="61">
        <v>12564000</v>
      </c>
    </row>
    <row r="36" spans="1:26" ht="13.5">
      <c r="A36" s="57" t="s">
        <v>53</v>
      </c>
      <c r="B36" s="18">
        <v>0</v>
      </c>
      <c r="C36" s="18">
        <v>0</v>
      </c>
      <c r="D36" s="58">
        <v>148151000</v>
      </c>
      <c r="E36" s="59">
        <v>148151000</v>
      </c>
      <c r="F36" s="59">
        <v>143772442</v>
      </c>
      <c r="G36" s="59">
        <v>151427431</v>
      </c>
      <c r="H36" s="59">
        <v>151427431</v>
      </c>
      <c r="I36" s="59">
        <v>151427431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151427431</v>
      </c>
      <c r="W36" s="59">
        <v>37037750</v>
      </c>
      <c r="X36" s="59">
        <v>114389681</v>
      </c>
      <c r="Y36" s="60">
        <v>308.85</v>
      </c>
      <c r="Z36" s="61">
        <v>148151000</v>
      </c>
    </row>
    <row r="37" spans="1:26" ht="13.5">
      <c r="A37" s="57" t="s">
        <v>54</v>
      </c>
      <c r="B37" s="18">
        <v>0</v>
      </c>
      <c r="C37" s="18">
        <v>0</v>
      </c>
      <c r="D37" s="58">
        <v>10303000</v>
      </c>
      <c r="E37" s="59">
        <v>10303000</v>
      </c>
      <c r="F37" s="59">
        <v>6099343</v>
      </c>
      <c r="G37" s="59">
        <v>7208183</v>
      </c>
      <c r="H37" s="59">
        <v>7208183</v>
      </c>
      <c r="I37" s="59">
        <v>7208183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7208183</v>
      </c>
      <c r="W37" s="59">
        <v>2575750</v>
      </c>
      <c r="X37" s="59">
        <v>4632433</v>
      </c>
      <c r="Y37" s="60">
        <v>179.85</v>
      </c>
      <c r="Z37" s="61">
        <v>10303000</v>
      </c>
    </row>
    <row r="38" spans="1:26" ht="13.5">
      <c r="A38" s="57" t="s">
        <v>55</v>
      </c>
      <c r="B38" s="18">
        <v>0</v>
      </c>
      <c r="C38" s="18">
        <v>0</v>
      </c>
      <c r="D38" s="58">
        <v>7913000</v>
      </c>
      <c r="E38" s="59">
        <v>7913000</v>
      </c>
      <c r="F38" s="59">
        <v>8412478</v>
      </c>
      <c r="G38" s="59">
        <v>8350710</v>
      </c>
      <c r="H38" s="59">
        <v>8350710</v>
      </c>
      <c r="I38" s="59">
        <v>8350710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8350710</v>
      </c>
      <c r="W38" s="59">
        <v>1978250</v>
      </c>
      <c r="X38" s="59">
        <v>6372460</v>
      </c>
      <c r="Y38" s="60">
        <v>322.13</v>
      </c>
      <c r="Z38" s="61">
        <v>7913000</v>
      </c>
    </row>
    <row r="39" spans="1:26" ht="13.5">
      <c r="A39" s="57" t="s">
        <v>56</v>
      </c>
      <c r="B39" s="18">
        <v>0</v>
      </c>
      <c r="C39" s="18">
        <v>0</v>
      </c>
      <c r="D39" s="58">
        <v>142499000</v>
      </c>
      <c r="E39" s="59">
        <v>142499000</v>
      </c>
      <c r="F39" s="59">
        <v>143990089</v>
      </c>
      <c r="G39" s="59">
        <v>149342257</v>
      </c>
      <c r="H39" s="59">
        <v>149342257</v>
      </c>
      <c r="I39" s="59">
        <v>149342257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149342257</v>
      </c>
      <c r="W39" s="59">
        <v>35624750</v>
      </c>
      <c r="X39" s="59">
        <v>113717507</v>
      </c>
      <c r="Y39" s="60">
        <v>319.21</v>
      </c>
      <c r="Z39" s="61">
        <v>142499000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13552607</v>
      </c>
      <c r="E42" s="59">
        <v>13552607</v>
      </c>
      <c r="F42" s="59">
        <v>7033986</v>
      </c>
      <c r="G42" s="59">
        <v>355232</v>
      </c>
      <c r="H42" s="59">
        <v>677211</v>
      </c>
      <c r="I42" s="59">
        <v>8066429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8066429</v>
      </c>
      <c r="W42" s="59">
        <v>12189353</v>
      </c>
      <c r="X42" s="59">
        <v>-4122924</v>
      </c>
      <c r="Y42" s="60">
        <v>-33.82</v>
      </c>
      <c r="Z42" s="61">
        <v>13552607</v>
      </c>
    </row>
    <row r="43" spans="1:26" ht="13.5">
      <c r="A43" s="57" t="s">
        <v>59</v>
      </c>
      <c r="B43" s="18">
        <v>0</v>
      </c>
      <c r="C43" s="18">
        <v>0</v>
      </c>
      <c r="D43" s="58">
        <v>-11943000</v>
      </c>
      <c r="E43" s="59">
        <v>-11943000</v>
      </c>
      <c r="F43" s="59">
        <v>-44810</v>
      </c>
      <c r="G43" s="59">
        <v>-2175615</v>
      </c>
      <c r="H43" s="59">
        <v>-693688</v>
      </c>
      <c r="I43" s="59">
        <v>-2914113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-2914113</v>
      </c>
      <c r="W43" s="59">
        <v>-57500</v>
      </c>
      <c r="X43" s="59">
        <v>-2856613</v>
      </c>
      <c r="Y43" s="60">
        <v>4968.02</v>
      </c>
      <c r="Z43" s="61">
        <v>-11943000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6070</v>
      </c>
      <c r="G44" s="59">
        <v>5150</v>
      </c>
      <c r="H44" s="59">
        <v>16610</v>
      </c>
      <c r="I44" s="59">
        <v>27830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27830</v>
      </c>
      <c r="W44" s="59">
        <v>0</v>
      </c>
      <c r="X44" s="59">
        <v>27830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1609607</v>
      </c>
      <c r="E45" s="99">
        <v>1609607</v>
      </c>
      <c r="F45" s="99">
        <v>14954804</v>
      </c>
      <c r="G45" s="99">
        <v>13139571</v>
      </c>
      <c r="H45" s="99">
        <v>13139704</v>
      </c>
      <c r="I45" s="99">
        <v>13139704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13139704</v>
      </c>
      <c r="W45" s="99">
        <v>12131853</v>
      </c>
      <c r="X45" s="99">
        <v>1007851</v>
      </c>
      <c r="Y45" s="100">
        <v>8.31</v>
      </c>
      <c r="Z45" s="101">
        <v>1609607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3681359</v>
      </c>
      <c r="C49" s="51">
        <v>0</v>
      </c>
      <c r="D49" s="128">
        <v>89273</v>
      </c>
      <c r="E49" s="53">
        <v>99816</v>
      </c>
      <c r="F49" s="53">
        <v>0</v>
      </c>
      <c r="G49" s="53">
        <v>0</v>
      </c>
      <c r="H49" s="53">
        <v>0</v>
      </c>
      <c r="I49" s="53">
        <v>97610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93756</v>
      </c>
      <c r="W49" s="53">
        <v>101237</v>
      </c>
      <c r="X49" s="53">
        <v>97391</v>
      </c>
      <c r="Y49" s="53">
        <v>2985862</v>
      </c>
      <c r="Z49" s="129">
        <v>7246304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165336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165336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100.00537185149815</v>
      </c>
      <c r="E58" s="7">
        <f t="shared" si="6"/>
        <v>100.00537185149815</v>
      </c>
      <c r="F58" s="7">
        <f t="shared" si="6"/>
        <v>23.915220074461686</v>
      </c>
      <c r="G58" s="7">
        <f t="shared" si="6"/>
        <v>119.65930248764398</v>
      </c>
      <c r="H58" s="7">
        <f t="shared" si="6"/>
        <v>125.35305768909481</v>
      </c>
      <c r="I58" s="7">
        <f t="shared" si="6"/>
        <v>59.100635365906925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59.100635365906925</v>
      </c>
      <c r="W58" s="7">
        <f t="shared" si="6"/>
        <v>98.83311448012415</v>
      </c>
      <c r="X58" s="7">
        <f t="shared" si="6"/>
        <v>0</v>
      </c>
      <c r="Y58" s="7">
        <f t="shared" si="6"/>
        <v>0</v>
      </c>
      <c r="Z58" s="8">
        <f t="shared" si="6"/>
        <v>100.00537185149815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100.00018552875696</v>
      </c>
      <c r="E59" s="10">
        <f t="shared" si="7"/>
        <v>100.00018552875696</v>
      </c>
      <c r="F59" s="10">
        <f t="shared" si="7"/>
        <v>4.135955289974718</v>
      </c>
      <c r="G59" s="10">
        <f t="shared" si="7"/>
        <v>6237.1672212978365</v>
      </c>
      <c r="H59" s="10">
        <f t="shared" si="7"/>
        <v>9165.370216306157</v>
      </c>
      <c r="I59" s="10">
        <f t="shared" si="7"/>
        <v>32.60353761946648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32.60353761946648</v>
      </c>
      <c r="W59" s="10">
        <f t="shared" si="7"/>
        <v>100.00018552875696</v>
      </c>
      <c r="X59" s="10">
        <f t="shared" si="7"/>
        <v>0</v>
      </c>
      <c r="Y59" s="10">
        <f t="shared" si="7"/>
        <v>0</v>
      </c>
      <c r="Z59" s="11">
        <f t="shared" si="7"/>
        <v>100.00018552875696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100.00617741365818</v>
      </c>
      <c r="E60" s="13">
        <f t="shared" si="7"/>
        <v>100.00617741365818</v>
      </c>
      <c r="F60" s="13">
        <f t="shared" si="7"/>
        <v>58.968499190267245</v>
      </c>
      <c r="G60" s="13">
        <f t="shared" si="7"/>
        <v>93.09844942772229</v>
      </c>
      <c r="H60" s="13">
        <f t="shared" si="7"/>
        <v>87.17046805034825</v>
      </c>
      <c r="I60" s="13">
        <f t="shared" si="7"/>
        <v>77.77853650087272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77.77853650087272</v>
      </c>
      <c r="W60" s="13">
        <f t="shared" si="7"/>
        <v>98.64603835259736</v>
      </c>
      <c r="X60" s="13">
        <f t="shared" si="7"/>
        <v>0</v>
      </c>
      <c r="Y60" s="13">
        <f t="shared" si="7"/>
        <v>0</v>
      </c>
      <c r="Z60" s="14">
        <f t="shared" si="7"/>
        <v>100.00617741365818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100.00322510350838</v>
      </c>
      <c r="E61" s="13">
        <f t="shared" si="7"/>
        <v>100.00322510350838</v>
      </c>
      <c r="F61" s="13">
        <f t="shared" si="7"/>
        <v>70.89960741020982</v>
      </c>
      <c r="G61" s="13">
        <f t="shared" si="7"/>
        <v>92.24174005350432</v>
      </c>
      <c r="H61" s="13">
        <f t="shared" si="7"/>
        <v>91.31697899801732</v>
      </c>
      <c r="I61" s="13">
        <f t="shared" si="7"/>
        <v>84.46748871375708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84.46748871375708</v>
      </c>
      <c r="W61" s="13">
        <f t="shared" si="7"/>
        <v>98.16295489213336</v>
      </c>
      <c r="X61" s="13">
        <f t="shared" si="7"/>
        <v>0</v>
      </c>
      <c r="Y61" s="13">
        <f t="shared" si="7"/>
        <v>0</v>
      </c>
      <c r="Z61" s="14">
        <f t="shared" si="7"/>
        <v>100.00322510350838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37.858196479496506</v>
      </c>
      <c r="G62" s="13">
        <f t="shared" si="7"/>
        <v>52.080679279717</v>
      </c>
      <c r="H62" s="13">
        <f t="shared" si="7"/>
        <v>49.47175691930295</v>
      </c>
      <c r="I62" s="13">
        <f t="shared" si="7"/>
        <v>45.919129473446795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45.919129473446795</v>
      </c>
      <c r="W62" s="13">
        <f t="shared" si="7"/>
        <v>98.64029666254636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100.01075382182394</v>
      </c>
      <c r="E63" s="13">
        <f t="shared" si="7"/>
        <v>100.01075382182394</v>
      </c>
      <c r="F63" s="13">
        <f t="shared" si="7"/>
        <v>33.257504976235936</v>
      </c>
      <c r="G63" s="13">
        <f t="shared" si="7"/>
        <v>327.88542236818097</v>
      </c>
      <c r="H63" s="13">
        <f t="shared" si="7"/>
        <v>282.78718435264926</v>
      </c>
      <c r="I63" s="13">
        <f t="shared" si="7"/>
        <v>82.80378365268008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82.80378365268008</v>
      </c>
      <c r="W63" s="13">
        <f t="shared" si="7"/>
        <v>99.53104902477597</v>
      </c>
      <c r="X63" s="13">
        <f t="shared" si="7"/>
        <v>0</v>
      </c>
      <c r="Y63" s="13">
        <f t="shared" si="7"/>
        <v>0</v>
      </c>
      <c r="Z63" s="14">
        <f t="shared" si="7"/>
        <v>100.01075382182394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99.99976033553025</v>
      </c>
      <c r="E64" s="13">
        <f t="shared" si="7"/>
        <v>99.99976033553025</v>
      </c>
      <c r="F64" s="13">
        <f t="shared" si="7"/>
        <v>68.96154180805708</v>
      </c>
      <c r="G64" s="13">
        <f t="shared" si="7"/>
        <v>79.27774710104914</v>
      </c>
      <c r="H64" s="13">
        <f t="shared" si="7"/>
        <v>71.39796504351155</v>
      </c>
      <c r="I64" s="13">
        <f t="shared" si="7"/>
        <v>73.1907111656945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73.1907111656945</v>
      </c>
      <c r="W64" s="13">
        <f t="shared" si="7"/>
        <v>100.21545835829839</v>
      </c>
      <c r="X64" s="13">
        <f t="shared" si="7"/>
        <v>0</v>
      </c>
      <c r="Y64" s="13">
        <f t="shared" si="7"/>
        <v>0</v>
      </c>
      <c r="Z64" s="14">
        <f t="shared" si="7"/>
        <v>99.99976033553025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100.50965250965251</v>
      </c>
      <c r="E65" s="13">
        <f t="shared" si="7"/>
        <v>100.50965250965251</v>
      </c>
      <c r="F65" s="13">
        <f t="shared" si="7"/>
        <v>48.15307243193248</v>
      </c>
      <c r="G65" s="13">
        <f t="shared" si="7"/>
        <v>512.1845810678935</v>
      </c>
      <c r="H65" s="13">
        <f t="shared" si="7"/>
        <v>93.08614441037079</v>
      </c>
      <c r="I65" s="13">
        <f t="shared" si="7"/>
        <v>122.74389621003168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122.74389621003168</v>
      </c>
      <c r="W65" s="13">
        <f t="shared" si="7"/>
        <v>100.50965250965251</v>
      </c>
      <c r="X65" s="13">
        <f t="shared" si="7"/>
        <v>0</v>
      </c>
      <c r="Y65" s="13">
        <f t="shared" si="7"/>
        <v>0</v>
      </c>
      <c r="Z65" s="14">
        <f t="shared" si="7"/>
        <v>100.50965250965251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100.00252684775744</v>
      </c>
      <c r="E66" s="16">
        <f t="shared" si="7"/>
        <v>100.00252684775744</v>
      </c>
      <c r="F66" s="16">
        <f t="shared" si="7"/>
        <v>100</v>
      </c>
      <c r="G66" s="16">
        <f t="shared" si="7"/>
        <v>100</v>
      </c>
      <c r="H66" s="16">
        <f t="shared" si="7"/>
        <v>53.864725463657315</v>
      </c>
      <c r="I66" s="16">
        <f t="shared" si="7"/>
        <v>81.99957182616143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81.99957182616143</v>
      </c>
      <c r="W66" s="16">
        <f t="shared" si="7"/>
        <v>100.00252684775744</v>
      </c>
      <c r="X66" s="16">
        <f t="shared" si="7"/>
        <v>0</v>
      </c>
      <c r="Y66" s="16">
        <f t="shared" si="7"/>
        <v>0</v>
      </c>
      <c r="Z66" s="17">
        <f t="shared" si="7"/>
        <v>100.00252684775744</v>
      </c>
    </row>
    <row r="67" spans="1:26" ht="13.5" hidden="1">
      <c r="A67" s="40" t="s">
        <v>119</v>
      </c>
      <c r="B67" s="23"/>
      <c r="C67" s="23"/>
      <c r="D67" s="24">
        <v>16754000</v>
      </c>
      <c r="E67" s="25">
        <v>16754000</v>
      </c>
      <c r="F67" s="25">
        <v>4034021</v>
      </c>
      <c r="G67" s="25">
        <v>1119292</v>
      </c>
      <c r="H67" s="25">
        <v>1119293</v>
      </c>
      <c r="I67" s="25">
        <v>6272606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6272606</v>
      </c>
      <c r="W67" s="25">
        <v>4188500</v>
      </c>
      <c r="X67" s="25"/>
      <c r="Y67" s="24"/>
      <c r="Z67" s="26">
        <v>16754000</v>
      </c>
    </row>
    <row r="68" spans="1:26" ht="13.5" hidden="1">
      <c r="A68" s="36" t="s">
        <v>31</v>
      </c>
      <c r="B68" s="18"/>
      <c r="C68" s="18"/>
      <c r="D68" s="19">
        <v>2156000</v>
      </c>
      <c r="E68" s="20">
        <v>2156000</v>
      </c>
      <c r="F68" s="20">
        <v>2590381</v>
      </c>
      <c r="G68" s="20">
        <v>4808</v>
      </c>
      <c r="H68" s="20">
        <v>4808</v>
      </c>
      <c r="I68" s="20">
        <v>2599997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2599997</v>
      </c>
      <c r="W68" s="20">
        <v>539000</v>
      </c>
      <c r="X68" s="20"/>
      <c r="Y68" s="19"/>
      <c r="Z68" s="22">
        <v>2156000</v>
      </c>
    </row>
    <row r="69" spans="1:26" ht="13.5" hidden="1">
      <c r="A69" s="37" t="s">
        <v>32</v>
      </c>
      <c r="B69" s="18"/>
      <c r="C69" s="18"/>
      <c r="D69" s="19">
        <v>14439700</v>
      </c>
      <c r="E69" s="20">
        <v>14439700</v>
      </c>
      <c r="F69" s="20">
        <v>1428249</v>
      </c>
      <c r="G69" s="20">
        <v>1087147</v>
      </c>
      <c r="H69" s="20">
        <v>1087148</v>
      </c>
      <c r="I69" s="20">
        <v>3602544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3602544</v>
      </c>
      <c r="W69" s="20">
        <v>3609925</v>
      </c>
      <c r="X69" s="20"/>
      <c r="Y69" s="19"/>
      <c r="Z69" s="22">
        <v>14439700</v>
      </c>
    </row>
    <row r="70" spans="1:26" ht="13.5" hidden="1">
      <c r="A70" s="38" t="s">
        <v>113</v>
      </c>
      <c r="B70" s="18"/>
      <c r="C70" s="18"/>
      <c r="D70" s="19">
        <v>9178000</v>
      </c>
      <c r="E70" s="20">
        <v>9178000</v>
      </c>
      <c r="F70" s="20">
        <v>806185</v>
      </c>
      <c r="G70" s="20">
        <v>747977</v>
      </c>
      <c r="H70" s="20">
        <v>747977</v>
      </c>
      <c r="I70" s="20">
        <v>2302139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2302139</v>
      </c>
      <c r="W70" s="20">
        <v>2294500</v>
      </c>
      <c r="X70" s="20"/>
      <c r="Y70" s="19"/>
      <c r="Z70" s="22">
        <v>9178000</v>
      </c>
    </row>
    <row r="71" spans="1:26" ht="13.5" hidden="1">
      <c r="A71" s="38" t="s">
        <v>114</v>
      </c>
      <c r="B71" s="18"/>
      <c r="C71" s="18"/>
      <c r="D71" s="19">
        <v>1618000</v>
      </c>
      <c r="E71" s="20">
        <v>1618000</v>
      </c>
      <c r="F71" s="20">
        <v>203380</v>
      </c>
      <c r="G71" s="20">
        <v>168767</v>
      </c>
      <c r="H71" s="20">
        <v>168767</v>
      </c>
      <c r="I71" s="20">
        <v>540914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540914</v>
      </c>
      <c r="W71" s="20">
        <v>404500</v>
      </c>
      <c r="X71" s="20"/>
      <c r="Y71" s="19"/>
      <c r="Z71" s="22">
        <v>1618000</v>
      </c>
    </row>
    <row r="72" spans="1:26" ht="13.5" hidden="1">
      <c r="A72" s="38" t="s">
        <v>115</v>
      </c>
      <c r="B72" s="18"/>
      <c r="C72" s="18"/>
      <c r="D72" s="19">
        <v>1897000</v>
      </c>
      <c r="E72" s="20">
        <v>1897000</v>
      </c>
      <c r="F72" s="20">
        <v>246170</v>
      </c>
      <c r="G72" s="20">
        <v>27405</v>
      </c>
      <c r="H72" s="20">
        <v>27404</v>
      </c>
      <c r="I72" s="20">
        <v>300979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300979</v>
      </c>
      <c r="W72" s="20">
        <v>474250</v>
      </c>
      <c r="X72" s="20"/>
      <c r="Y72" s="19"/>
      <c r="Z72" s="22">
        <v>1897000</v>
      </c>
    </row>
    <row r="73" spans="1:26" ht="13.5" hidden="1">
      <c r="A73" s="38" t="s">
        <v>116</v>
      </c>
      <c r="B73" s="18"/>
      <c r="C73" s="18"/>
      <c r="D73" s="19">
        <v>1669000</v>
      </c>
      <c r="E73" s="20">
        <v>1669000</v>
      </c>
      <c r="F73" s="20">
        <v>137916</v>
      </c>
      <c r="G73" s="20">
        <v>135825</v>
      </c>
      <c r="H73" s="20">
        <v>135826</v>
      </c>
      <c r="I73" s="20">
        <v>409567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409567</v>
      </c>
      <c r="W73" s="20">
        <v>417250</v>
      </c>
      <c r="X73" s="20"/>
      <c r="Y73" s="19"/>
      <c r="Z73" s="22">
        <v>1669000</v>
      </c>
    </row>
    <row r="74" spans="1:26" ht="13.5" hidden="1">
      <c r="A74" s="38" t="s">
        <v>117</v>
      </c>
      <c r="B74" s="18"/>
      <c r="C74" s="18"/>
      <c r="D74" s="19">
        <v>77700</v>
      </c>
      <c r="E74" s="20">
        <v>77700</v>
      </c>
      <c r="F74" s="20">
        <v>34598</v>
      </c>
      <c r="G74" s="20">
        <v>7173</v>
      </c>
      <c r="H74" s="20">
        <v>7174</v>
      </c>
      <c r="I74" s="20">
        <v>48945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48945</v>
      </c>
      <c r="W74" s="20">
        <v>19425</v>
      </c>
      <c r="X74" s="20"/>
      <c r="Y74" s="19"/>
      <c r="Z74" s="22">
        <v>77700</v>
      </c>
    </row>
    <row r="75" spans="1:26" ht="13.5" hidden="1">
      <c r="A75" s="39" t="s">
        <v>118</v>
      </c>
      <c r="B75" s="27"/>
      <c r="C75" s="27"/>
      <c r="D75" s="28">
        <v>158300</v>
      </c>
      <c r="E75" s="29">
        <v>158300</v>
      </c>
      <c r="F75" s="29">
        <v>15391</v>
      </c>
      <c r="G75" s="29">
        <v>27337</v>
      </c>
      <c r="H75" s="29">
        <v>27337</v>
      </c>
      <c r="I75" s="29">
        <v>70065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70065</v>
      </c>
      <c r="W75" s="29">
        <v>39575</v>
      </c>
      <c r="X75" s="29"/>
      <c r="Y75" s="28"/>
      <c r="Z75" s="30">
        <v>158300</v>
      </c>
    </row>
    <row r="76" spans="1:26" ht="13.5" hidden="1">
      <c r="A76" s="41" t="s">
        <v>120</v>
      </c>
      <c r="B76" s="31"/>
      <c r="C76" s="31"/>
      <c r="D76" s="32">
        <v>16754900</v>
      </c>
      <c r="E76" s="33">
        <v>16754900</v>
      </c>
      <c r="F76" s="33">
        <v>964745</v>
      </c>
      <c r="G76" s="33">
        <v>1339337</v>
      </c>
      <c r="H76" s="33">
        <v>1403068</v>
      </c>
      <c r="I76" s="33">
        <v>3707150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3707150</v>
      </c>
      <c r="W76" s="33">
        <v>4139625</v>
      </c>
      <c r="X76" s="33"/>
      <c r="Y76" s="32"/>
      <c r="Z76" s="34">
        <v>16754900</v>
      </c>
    </row>
    <row r="77" spans="1:26" ht="13.5" hidden="1">
      <c r="A77" s="36" t="s">
        <v>31</v>
      </c>
      <c r="B77" s="18"/>
      <c r="C77" s="18"/>
      <c r="D77" s="19">
        <v>2156004</v>
      </c>
      <c r="E77" s="20">
        <v>2156004</v>
      </c>
      <c r="F77" s="20">
        <v>107137</v>
      </c>
      <c r="G77" s="20">
        <v>299883</v>
      </c>
      <c r="H77" s="20">
        <v>440671</v>
      </c>
      <c r="I77" s="20">
        <v>847691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847691</v>
      </c>
      <c r="W77" s="20">
        <v>539001</v>
      </c>
      <c r="X77" s="20"/>
      <c r="Y77" s="19"/>
      <c r="Z77" s="22">
        <v>2156004</v>
      </c>
    </row>
    <row r="78" spans="1:26" ht="13.5" hidden="1">
      <c r="A78" s="37" t="s">
        <v>32</v>
      </c>
      <c r="B78" s="18"/>
      <c r="C78" s="18"/>
      <c r="D78" s="19">
        <v>14440592</v>
      </c>
      <c r="E78" s="20">
        <v>14440592</v>
      </c>
      <c r="F78" s="20">
        <v>842217</v>
      </c>
      <c r="G78" s="20">
        <v>1012117</v>
      </c>
      <c r="H78" s="20">
        <v>947672</v>
      </c>
      <c r="I78" s="20">
        <v>2802006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2802006</v>
      </c>
      <c r="W78" s="20">
        <v>3561048</v>
      </c>
      <c r="X78" s="20"/>
      <c r="Y78" s="19"/>
      <c r="Z78" s="22">
        <v>14440592</v>
      </c>
    </row>
    <row r="79" spans="1:26" ht="13.5" hidden="1">
      <c r="A79" s="38" t="s">
        <v>113</v>
      </c>
      <c r="B79" s="18"/>
      <c r="C79" s="18"/>
      <c r="D79" s="19">
        <v>9178296</v>
      </c>
      <c r="E79" s="20">
        <v>9178296</v>
      </c>
      <c r="F79" s="20">
        <v>571582</v>
      </c>
      <c r="G79" s="20">
        <v>689947</v>
      </c>
      <c r="H79" s="20">
        <v>683030</v>
      </c>
      <c r="I79" s="20">
        <v>1944559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1944559</v>
      </c>
      <c r="W79" s="20">
        <v>2252349</v>
      </c>
      <c r="X79" s="20"/>
      <c r="Y79" s="19"/>
      <c r="Z79" s="22">
        <v>9178296</v>
      </c>
    </row>
    <row r="80" spans="1:26" ht="13.5" hidden="1">
      <c r="A80" s="38" t="s">
        <v>114</v>
      </c>
      <c r="B80" s="18"/>
      <c r="C80" s="18"/>
      <c r="D80" s="19">
        <v>1618000</v>
      </c>
      <c r="E80" s="20">
        <v>1618000</v>
      </c>
      <c r="F80" s="20">
        <v>76996</v>
      </c>
      <c r="G80" s="20">
        <v>87895</v>
      </c>
      <c r="H80" s="20">
        <v>83492</v>
      </c>
      <c r="I80" s="20">
        <v>248383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248383</v>
      </c>
      <c r="W80" s="20">
        <v>399000</v>
      </c>
      <c r="X80" s="20"/>
      <c r="Y80" s="19"/>
      <c r="Z80" s="22">
        <v>1618000</v>
      </c>
    </row>
    <row r="81" spans="1:26" ht="13.5" hidden="1">
      <c r="A81" s="38" t="s">
        <v>115</v>
      </c>
      <c r="B81" s="18"/>
      <c r="C81" s="18"/>
      <c r="D81" s="19">
        <v>1897204</v>
      </c>
      <c r="E81" s="20">
        <v>1897204</v>
      </c>
      <c r="F81" s="20">
        <v>81870</v>
      </c>
      <c r="G81" s="20">
        <v>89857</v>
      </c>
      <c r="H81" s="20">
        <v>77495</v>
      </c>
      <c r="I81" s="20">
        <v>249222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249222</v>
      </c>
      <c r="W81" s="20">
        <v>472026</v>
      </c>
      <c r="X81" s="20"/>
      <c r="Y81" s="19"/>
      <c r="Z81" s="22">
        <v>1897204</v>
      </c>
    </row>
    <row r="82" spans="1:26" ht="13.5" hidden="1">
      <c r="A82" s="38" t="s">
        <v>116</v>
      </c>
      <c r="B82" s="18"/>
      <c r="C82" s="18"/>
      <c r="D82" s="19">
        <v>1668996</v>
      </c>
      <c r="E82" s="20">
        <v>1668996</v>
      </c>
      <c r="F82" s="20">
        <v>95109</v>
      </c>
      <c r="G82" s="20">
        <v>107679</v>
      </c>
      <c r="H82" s="20">
        <v>96977</v>
      </c>
      <c r="I82" s="20">
        <v>299765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299765</v>
      </c>
      <c r="W82" s="20">
        <v>418149</v>
      </c>
      <c r="X82" s="20"/>
      <c r="Y82" s="19"/>
      <c r="Z82" s="22">
        <v>1668996</v>
      </c>
    </row>
    <row r="83" spans="1:26" ht="13.5" hidden="1">
      <c r="A83" s="38" t="s">
        <v>117</v>
      </c>
      <c r="B83" s="18"/>
      <c r="C83" s="18"/>
      <c r="D83" s="19">
        <v>78096</v>
      </c>
      <c r="E83" s="20">
        <v>78096</v>
      </c>
      <c r="F83" s="20">
        <v>16660</v>
      </c>
      <c r="G83" s="20">
        <v>36739</v>
      </c>
      <c r="H83" s="20">
        <v>6678</v>
      </c>
      <c r="I83" s="20">
        <v>60077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60077</v>
      </c>
      <c r="W83" s="20">
        <v>19524</v>
      </c>
      <c r="X83" s="20"/>
      <c r="Y83" s="19"/>
      <c r="Z83" s="22">
        <v>78096</v>
      </c>
    </row>
    <row r="84" spans="1:26" ht="13.5" hidden="1">
      <c r="A84" s="39" t="s">
        <v>118</v>
      </c>
      <c r="B84" s="27"/>
      <c r="C84" s="27"/>
      <c r="D84" s="28">
        <v>158304</v>
      </c>
      <c r="E84" s="29">
        <v>158304</v>
      </c>
      <c r="F84" s="29">
        <v>15391</v>
      </c>
      <c r="G84" s="29">
        <v>27337</v>
      </c>
      <c r="H84" s="29">
        <v>14725</v>
      </c>
      <c r="I84" s="29">
        <v>57453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57453</v>
      </c>
      <c r="W84" s="29">
        <v>39576</v>
      </c>
      <c r="X84" s="29"/>
      <c r="Y84" s="28"/>
      <c r="Z84" s="30">
        <v>158304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1966551</v>
      </c>
      <c r="C5" s="18">
        <v>0</v>
      </c>
      <c r="D5" s="58">
        <v>2217534</v>
      </c>
      <c r="E5" s="59">
        <v>2217534</v>
      </c>
      <c r="F5" s="59">
        <v>637730</v>
      </c>
      <c r="G5" s="59">
        <v>128929</v>
      </c>
      <c r="H5" s="59">
        <v>133877</v>
      </c>
      <c r="I5" s="59">
        <v>900536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900536</v>
      </c>
      <c r="W5" s="59">
        <v>554384</v>
      </c>
      <c r="X5" s="59">
        <v>346152</v>
      </c>
      <c r="Y5" s="60">
        <v>62.44</v>
      </c>
      <c r="Z5" s="61">
        <v>2217534</v>
      </c>
    </row>
    <row r="6" spans="1:26" ht="13.5">
      <c r="A6" s="57" t="s">
        <v>32</v>
      </c>
      <c r="B6" s="18">
        <v>13184663</v>
      </c>
      <c r="C6" s="18">
        <v>0</v>
      </c>
      <c r="D6" s="58">
        <v>14706200</v>
      </c>
      <c r="E6" s="59">
        <v>14706200</v>
      </c>
      <c r="F6" s="59">
        <v>605932</v>
      </c>
      <c r="G6" s="59">
        <v>1241207</v>
      </c>
      <c r="H6" s="59">
        <v>1172218</v>
      </c>
      <c r="I6" s="59">
        <v>3019357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3019357</v>
      </c>
      <c r="W6" s="59">
        <v>3676550</v>
      </c>
      <c r="X6" s="59">
        <v>-657193</v>
      </c>
      <c r="Y6" s="60">
        <v>-17.88</v>
      </c>
      <c r="Z6" s="61">
        <v>14706200</v>
      </c>
    </row>
    <row r="7" spans="1:26" ht="13.5">
      <c r="A7" s="57" t="s">
        <v>33</v>
      </c>
      <c r="B7" s="18">
        <v>366377</v>
      </c>
      <c r="C7" s="18">
        <v>0</v>
      </c>
      <c r="D7" s="58">
        <v>340000</v>
      </c>
      <c r="E7" s="59">
        <v>340000</v>
      </c>
      <c r="F7" s="59">
        <v>-2330</v>
      </c>
      <c r="G7" s="59">
        <v>77064</v>
      </c>
      <c r="H7" s="59">
        <v>55919</v>
      </c>
      <c r="I7" s="59">
        <v>130653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130653</v>
      </c>
      <c r="W7" s="59">
        <v>85000</v>
      </c>
      <c r="X7" s="59">
        <v>45653</v>
      </c>
      <c r="Y7" s="60">
        <v>53.71</v>
      </c>
      <c r="Z7" s="61">
        <v>340000</v>
      </c>
    </row>
    <row r="8" spans="1:26" ht="13.5">
      <c r="A8" s="57" t="s">
        <v>34</v>
      </c>
      <c r="B8" s="18">
        <v>15923786</v>
      </c>
      <c r="C8" s="18">
        <v>0</v>
      </c>
      <c r="D8" s="58">
        <v>24433000</v>
      </c>
      <c r="E8" s="59">
        <v>24433000</v>
      </c>
      <c r="F8" s="59">
        <v>4859000</v>
      </c>
      <c r="G8" s="59">
        <v>0</v>
      </c>
      <c r="H8" s="59">
        <v>0</v>
      </c>
      <c r="I8" s="59">
        <v>4859000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4859000</v>
      </c>
      <c r="W8" s="59">
        <v>6108250</v>
      </c>
      <c r="X8" s="59">
        <v>-1249250</v>
      </c>
      <c r="Y8" s="60">
        <v>-20.45</v>
      </c>
      <c r="Z8" s="61">
        <v>24433000</v>
      </c>
    </row>
    <row r="9" spans="1:26" ht="13.5">
      <c r="A9" s="57" t="s">
        <v>35</v>
      </c>
      <c r="B9" s="18">
        <v>2329558</v>
      </c>
      <c r="C9" s="18">
        <v>0</v>
      </c>
      <c r="D9" s="58">
        <v>6066800</v>
      </c>
      <c r="E9" s="59">
        <v>6066800</v>
      </c>
      <c r="F9" s="59">
        <v>208805</v>
      </c>
      <c r="G9" s="59">
        <v>159757</v>
      </c>
      <c r="H9" s="59">
        <v>220239</v>
      </c>
      <c r="I9" s="59">
        <v>588801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588801</v>
      </c>
      <c r="W9" s="59">
        <v>1516700</v>
      </c>
      <c r="X9" s="59">
        <v>-927899</v>
      </c>
      <c r="Y9" s="60">
        <v>-61.18</v>
      </c>
      <c r="Z9" s="61">
        <v>6066800</v>
      </c>
    </row>
    <row r="10" spans="1:26" ht="25.5">
      <c r="A10" s="62" t="s">
        <v>105</v>
      </c>
      <c r="B10" s="63">
        <f>SUM(B5:B9)</f>
        <v>33770935</v>
      </c>
      <c r="C10" s="63">
        <f>SUM(C5:C9)</f>
        <v>0</v>
      </c>
      <c r="D10" s="64">
        <f aca="true" t="shared" si="0" ref="D10:Z10">SUM(D5:D9)</f>
        <v>47763534</v>
      </c>
      <c r="E10" s="65">
        <f t="shared" si="0"/>
        <v>47763534</v>
      </c>
      <c r="F10" s="65">
        <f t="shared" si="0"/>
        <v>6309137</v>
      </c>
      <c r="G10" s="65">
        <f t="shared" si="0"/>
        <v>1606957</v>
      </c>
      <c r="H10" s="65">
        <f t="shared" si="0"/>
        <v>1582253</v>
      </c>
      <c r="I10" s="65">
        <f t="shared" si="0"/>
        <v>9498347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9498347</v>
      </c>
      <c r="W10" s="65">
        <f t="shared" si="0"/>
        <v>11940884</v>
      </c>
      <c r="X10" s="65">
        <f t="shared" si="0"/>
        <v>-2442537</v>
      </c>
      <c r="Y10" s="66">
        <f>+IF(W10&lt;&gt;0,(X10/W10)*100,0)</f>
        <v>-20.455244352093196</v>
      </c>
      <c r="Z10" s="67">
        <f t="shared" si="0"/>
        <v>47763534</v>
      </c>
    </row>
    <row r="11" spans="1:26" ht="13.5">
      <c r="A11" s="57" t="s">
        <v>36</v>
      </c>
      <c r="B11" s="18">
        <v>11027729</v>
      </c>
      <c r="C11" s="18">
        <v>0</v>
      </c>
      <c r="D11" s="58">
        <v>12247869</v>
      </c>
      <c r="E11" s="59">
        <v>12247869</v>
      </c>
      <c r="F11" s="59">
        <v>864317</v>
      </c>
      <c r="G11" s="59">
        <v>860065</v>
      </c>
      <c r="H11" s="59">
        <v>928509</v>
      </c>
      <c r="I11" s="59">
        <v>2652891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2652891</v>
      </c>
      <c r="W11" s="59">
        <v>3061967</v>
      </c>
      <c r="X11" s="59">
        <v>-409076</v>
      </c>
      <c r="Y11" s="60">
        <v>-13.36</v>
      </c>
      <c r="Z11" s="61">
        <v>12247869</v>
      </c>
    </row>
    <row r="12" spans="1:26" ht="13.5">
      <c r="A12" s="57" t="s">
        <v>37</v>
      </c>
      <c r="B12" s="18">
        <v>2183811</v>
      </c>
      <c r="C12" s="18">
        <v>0</v>
      </c>
      <c r="D12" s="58">
        <v>2305300</v>
      </c>
      <c r="E12" s="59">
        <v>2305300</v>
      </c>
      <c r="F12" s="59">
        <v>182378</v>
      </c>
      <c r="G12" s="59">
        <v>182378</v>
      </c>
      <c r="H12" s="59">
        <v>182378</v>
      </c>
      <c r="I12" s="59">
        <v>547134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547134</v>
      </c>
      <c r="W12" s="59">
        <v>576325</v>
      </c>
      <c r="X12" s="59">
        <v>-29191</v>
      </c>
      <c r="Y12" s="60">
        <v>-5.07</v>
      </c>
      <c r="Z12" s="61">
        <v>2305300</v>
      </c>
    </row>
    <row r="13" spans="1:26" ht="13.5">
      <c r="A13" s="57" t="s">
        <v>106</v>
      </c>
      <c r="B13" s="18">
        <v>1691919</v>
      </c>
      <c r="C13" s="18">
        <v>0</v>
      </c>
      <c r="D13" s="58">
        <v>1397657</v>
      </c>
      <c r="E13" s="59">
        <v>1397657</v>
      </c>
      <c r="F13" s="59">
        <v>96529</v>
      </c>
      <c r="G13" s="59">
        <v>102518</v>
      </c>
      <c r="H13" s="59">
        <v>102519</v>
      </c>
      <c r="I13" s="59">
        <v>301566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301566</v>
      </c>
      <c r="W13" s="59">
        <v>349414</v>
      </c>
      <c r="X13" s="59">
        <v>-47848</v>
      </c>
      <c r="Y13" s="60">
        <v>-13.69</v>
      </c>
      <c r="Z13" s="61">
        <v>1397657</v>
      </c>
    </row>
    <row r="14" spans="1:26" ht="13.5">
      <c r="A14" s="57" t="s">
        <v>38</v>
      </c>
      <c r="B14" s="18">
        <v>343021</v>
      </c>
      <c r="C14" s="18">
        <v>0</v>
      </c>
      <c r="D14" s="58">
        <v>208400</v>
      </c>
      <c r="E14" s="59">
        <v>208400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52100</v>
      </c>
      <c r="X14" s="59">
        <v>-52100</v>
      </c>
      <c r="Y14" s="60">
        <v>-100</v>
      </c>
      <c r="Z14" s="61">
        <v>208400</v>
      </c>
    </row>
    <row r="15" spans="1:26" ht="13.5">
      <c r="A15" s="57" t="s">
        <v>39</v>
      </c>
      <c r="B15" s="18">
        <v>8094812</v>
      </c>
      <c r="C15" s="18">
        <v>0</v>
      </c>
      <c r="D15" s="58">
        <v>8400000</v>
      </c>
      <c r="E15" s="59">
        <v>8400000</v>
      </c>
      <c r="F15" s="59">
        <v>561266</v>
      </c>
      <c r="G15" s="59">
        <v>0</v>
      </c>
      <c r="H15" s="59">
        <v>900085</v>
      </c>
      <c r="I15" s="59">
        <v>1461351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1461351</v>
      </c>
      <c r="W15" s="59">
        <v>2100000</v>
      </c>
      <c r="X15" s="59">
        <v>-638649</v>
      </c>
      <c r="Y15" s="60">
        <v>-30.41</v>
      </c>
      <c r="Z15" s="61">
        <v>8400000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15992219</v>
      </c>
      <c r="C17" s="18">
        <v>0</v>
      </c>
      <c r="D17" s="58">
        <v>24000515</v>
      </c>
      <c r="E17" s="59">
        <v>24000515</v>
      </c>
      <c r="F17" s="59">
        <v>585655</v>
      </c>
      <c r="G17" s="59">
        <v>840893</v>
      </c>
      <c r="H17" s="59">
        <v>1076301</v>
      </c>
      <c r="I17" s="59">
        <v>2502849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2502849</v>
      </c>
      <c r="W17" s="59">
        <v>6000129</v>
      </c>
      <c r="X17" s="59">
        <v>-3497280</v>
      </c>
      <c r="Y17" s="60">
        <v>-58.29</v>
      </c>
      <c r="Z17" s="61">
        <v>24000515</v>
      </c>
    </row>
    <row r="18" spans="1:26" ht="13.5">
      <c r="A18" s="69" t="s">
        <v>42</v>
      </c>
      <c r="B18" s="70">
        <f>SUM(B11:B17)</f>
        <v>39333511</v>
      </c>
      <c r="C18" s="70">
        <f>SUM(C11:C17)</f>
        <v>0</v>
      </c>
      <c r="D18" s="71">
        <f aca="true" t="shared" si="1" ref="D18:Z18">SUM(D11:D17)</f>
        <v>48559741</v>
      </c>
      <c r="E18" s="72">
        <f t="shared" si="1"/>
        <v>48559741</v>
      </c>
      <c r="F18" s="72">
        <f t="shared" si="1"/>
        <v>2290145</v>
      </c>
      <c r="G18" s="72">
        <f t="shared" si="1"/>
        <v>1985854</v>
      </c>
      <c r="H18" s="72">
        <f t="shared" si="1"/>
        <v>3189792</v>
      </c>
      <c r="I18" s="72">
        <f t="shared" si="1"/>
        <v>7465791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7465791</v>
      </c>
      <c r="W18" s="72">
        <f t="shared" si="1"/>
        <v>12139935</v>
      </c>
      <c r="X18" s="72">
        <f t="shared" si="1"/>
        <v>-4674144</v>
      </c>
      <c r="Y18" s="66">
        <f>+IF(W18&lt;&gt;0,(X18/W18)*100,0)</f>
        <v>-38.5022160332819</v>
      </c>
      <c r="Z18" s="73">
        <f t="shared" si="1"/>
        <v>48559741</v>
      </c>
    </row>
    <row r="19" spans="1:26" ht="13.5">
      <c r="A19" s="69" t="s">
        <v>43</v>
      </c>
      <c r="B19" s="74">
        <f>+B10-B18</f>
        <v>-5562576</v>
      </c>
      <c r="C19" s="74">
        <f>+C10-C18</f>
        <v>0</v>
      </c>
      <c r="D19" s="75">
        <f aca="true" t="shared" si="2" ref="D19:Z19">+D10-D18</f>
        <v>-796207</v>
      </c>
      <c r="E19" s="76">
        <f t="shared" si="2"/>
        <v>-796207</v>
      </c>
      <c r="F19" s="76">
        <f t="shared" si="2"/>
        <v>4018992</v>
      </c>
      <c r="G19" s="76">
        <f t="shared" si="2"/>
        <v>-378897</v>
      </c>
      <c r="H19" s="76">
        <f t="shared" si="2"/>
        <v>-1607539</v>
      </c>
      <c r="I19" s="76">
        <f t="shared" si="2"/>
        <v>2032556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2032556</v>
      </c>
      <c r="W19" s="76">
        <f>IF(E10=E18,0,W10-W18)</f>
        <v>-199051</v>
      </c>
      <c r="X19" s="76">
        <f t="shared" si="2"/>
        <v>2231607</v>
      </c>
      <c r="Y19" s="77">
        <f>+IF(W19&lt;&gt;0,(X19/W19)*100,0)</f>
        <v>-1121.1232297250453</v>
      </c>
      <c r="Z19" s="78">
        <f t="shared" si="2"/>
        <v>-796207</v>
      </c>
    </row>
    <row r="20" spans="1:26" ht="13.5">
      <c r="A20" s="57" t="s">
        <v>44</v>
      </c>
      <c r="B20" s="18">
        <v>7740609</v>
      </c>
      <c r="C20" s="18">
        <v>0</v>
      </c>
      <c r="D20" s="58">
        <v>17918000</v>
      </c>
      <c r="E20" s="59">
        <v>17918000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4479500</v>
      </c>
      <c r="X20" s="59">
        <v>-4479500</v>
      </c>
      <c r="Y20" s="60">
        <v>-100</v>
      </c>
      <c r="Z20" s="61">
        <v>17918000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2178033</v>
      </c>
      <c r="C22" s="85">
        <f>SUM(C19:C21)</f>
        <v>0</v>
      </c>
      <c r="D22" s="86">
        <f aca="true" t="shared" si="3" ref="D22:Z22">SUM(D19:D21)</f>
        <v>17121793</v>
      </c>
      <c r="E22" s="87">
        <f t="shared" si="3"/>
        <v>17121793</v>
      </c>
      <c r="F22" s="87">
        <f t="shared" si="3"/>
        <v>4018992</v>
      </c>
      <c r="G22" s="87">
        <f t="shared" si="3"/>
        <v>-378897</v>
      </c>
      <c r="H22" s="87">
        <f t="shared" si="3"/>
        <v>-1607539</v>
      </c>
      <c r="I22" s="87">
        <f t="shared" si="3"/>
        <v>2032556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2032556</v>
      </c>
      <c r="W22" s="87">
        <f t="shared" si="3"/>
        <v>4280449</v>
      </c>
      <c r="X22" s="87">
        <f t="shared" si="3"/>
        <v>-2247893</v>
      </c>
      <c r="Y22" s="88">
        <f>+IF(W22&lt;&gt;0,(X22/W22)*100,0)</f>
        <v>-52.51535528165386</v>
      </c>
      <c r="Z22" s="89">
        <f t="shared" si="3"/>
        <v>17121793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2178033</v>
      </c>
      <c r="C24" s="74">
        <f>SUM(C22:C23)</f>
        <v>0</v>
      </c>
      <c r="D24" s="75">
        <f aca="true" t="shared" si="4" ref="D24:Z24">SUM(D22:D23)</f>
        <v>17121793</v>
      </c>
      <c r="E24" s="76">
        <f t="shared" si="4"/>
        <v>17121793</v>
      </c>
      <c r="F24" s="76">
        <f t="shared" si="4"/>
        <v>4018992</v>
      </c>
      <c r="G24" s="76">
        <f t="shared" si="4"/>
        <v>-378897</v>
      </c>
      <c r="H24" s="76">
        <f t="shared" si="4"/>
        <v>-1607539</v>
      </c>
      <c r="I24" s="76">
        <f t="shared" si="4"/>
        <v>2032556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2032556</v>
      </c>
      <c r="W24" s="76">
        <f t="shared" si="4"/>
        <v>4280449</v>
      </c>
      <c r="X24" s="76">
        <f t="shared" si="4"/>
        <v>-2247893</v>
      </c>
      <c r="Y24" s="77">
        <f>+IF(W24&lt;&gt;0,(X24/W24)*100,0)</f>
        <v>-52.51535528165386</v>
      </c>
      <c r="Z24" s="78">
        <f t="shared" si="4"/>
        <v>17121793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8356209</v>
      </c>
      <c r="C27" s="21">
        <v>0</v>
      </c>
      <c r="D27" s="98">
        <v>17918000</v>
      </c>
      <c r="E27" s="99">
        <v>17918000</v>
      </c>
      <c r="F27" s="99">
        <v>0</v>
      </c>
      <c r="G27" s="99">
        <v>167288</v>
      </c>
      <c r="H27" s="99">
        <v>167823</v>
      </c>
      <c r="I27" s="99">
        <v>335111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335111</v>
      </c>
      <c r="W27" s="99">
        <v>4479500</v>
      </c>
      <c r="X27" s="99">
        <v>-4144389</v>
      </c>
      <c r="Y27" s="100">
        <v>-92.52</v>
      </c>
      <c r="Z27" s="101">
        <v>17918000</v>
      </c>
    </row>
    <row r="28" spans="1:26" ht="13.5">
      <c r="A28" s="102" t="s">
        <v>44</v>
      </c>
      <c r="B28" s="18">
        <v>7740609</v>
      </c>
      <c r="C28" s="18">
        <v>0</v>
      </c>
      <c r="D28" s="58">
        <v>17918000</v>
      </c>
      <c r="E28" s="59">
        <v>17918000</v>
      </c>
      <c r="F28" s="59">
        <v>0</v>
      </c>
      <c r="G28" s="59">
        <v>167288</v>
      </c>
      <c r="H28" s="59">
        <v>167823</v>
      </c>
      <c r="I28" s="59">
        <v>335111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335111</v>
      </c>
      <c r="W28" s="59">
        <v>4479500</v>
      </c>
      <c r="X28" s="59">
        <v>-4144389</v>
      </c>
      <c r="Y28" s="60">
        <v>-92.52</v>
      </c>
      <c r="Z28" s="61">
        <v>17918000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615600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8356209</v>
      </c>
      <c r="C32" s="21">
        <f>SUM(C28:C31)</f>
        <v>0</v>
      </c>
      <c r="D32" s="98">
        <f aca="true" t="shared" si="5" ref="D32:Z32">SUM(D28:D31)</f>
        <v>17918000</v>
      </c>
      <c r="E32" s="99">
        <f t="shared" si="5"/>
        <v>17918000</v>
      </c>
      <c r="F32" s="99">
        <f t="shared" si="5"/>
        <v>0</v>
      </c>
      <c r="G32" s="99">
        <f t="shared" si="5"/>
        <v>167288</v>
      </c>
      <c r="H32" s="99">
        <f t="shared" si="5"/>
        <v>167823</v>
      </c>
      <c r="I32" s="99">
        <f t="shared" si="5"/>
        <v>335111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335111</v>
      </c>
      <c r="W32" s="99">
        <f t="shared" si="5"/>
        <v>4479500</v>
      </c>
      <c r="X32" s="99">
        <f t="shared" si="5"/>
        <v>-4144389</v>
      </c>
      <c r="Y32" s="100">
        <f>+IF(W32&lt;&gt;0,(X32/W32)*100,0)</f>
        <v>-92.51900881794843</v>
      </c>
      <c r="Z32" s="101">
        <f t="shared" si="5"/>
        <v>17918000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6368160</v>
      </c>
      <c r="C35" s="18">
        <v>0</v>
      </c>
      <c r="D35" s="58">
        <v>4758000</v>
      </c>
      <c r="E35" s="59">
        <v>4758000</v>
      </c>
      <c r="F35" s="59">
        <v>18400091</v>
      </c>
      <c r="G35" s="59">
        <v>17839158</v>
      </c>
      <c r="H35" s="59">
        <v>15206857</v>
      </c>
      <c r="I35" s="59">
        <v>15206857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15206857</v>
      </c>
      <c r="W35" s="59">
        <v>1189500</v>
      </c>
      <c r="X35" s="59">
        <v>14017357</v>
      </c>
      <c r="Y35" s="60">
        <v>1178.42</v>
      </c>
      <c r="Z35" s="61">
        <v>4758000</v>
      </c>
    </row>
    <row r="36" spans="1:26" ht="13.5">
      <c r="A36" s="57" t="s">
        <v>53</v>
      </c>
      <c r="B36" s="18">
        <v>75361872</v>
      </c>
      <c r="C36" s="18">
        <v>0</v>
      </c>
      <c r="D36" s="58">
        <v>76411393</v>
      </c>
      <c r="E36" s="59">
        <v>76411393</v>
      </c>
      <c r="F36" s="59">
        <v>75384049</v>
      </c>
      <c r="G36" s="59">
        <v>75164288</v>
      </c>
      <c r="H36" s="59">
        <v>75054020</v>
      </c>
      <c r="I36" s="59">
        <v>75054020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75054020</v>
      </c>
      <c r="W36" s="59">
        <v>19102848</v>
      </c>
      <c r="X36" s="59">
        <v>55951172</v>
      </c>
      <c r="Y36" s="60">
        <v>292.89</v>
      </c>
      <c r="Z36" s="61">
        <v>76411393</v>
      </c>
    </row>
    <row r="37" spans="1:26" ht="13.5">
      <c r="A37" s="57" t="s">
        <v>54</v>
      </c>
      <c r="B37" s="18">
        <v>9177158</v>
      </c>
      <c r="C37" s="18">
        <v>0</v>
      </c>
      <c r="D37" s="58">
        <v>1812000</v>
      </c>
      <c r="E37" s="59">
        <v>1812000</v>
      </c>
      <c r="F37" s="59">
        <v>17025897</v>
      </c>
      <c r="G37" s="59">
        <v>15938904</v>
      </c>
      <c r="H37" s="59">
        <v>15422343</v>
      </c>
      <c r="I37" s="59">
        <v>15422343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15422343</v>
      </c>
      <c r="W37" s="59">
        <v>453000</v>
      </c>
      <c r="X37" s="59">
        <v>14969343</v>
      </c>
      <c r="Y37" s="60">
        <v>3304.49</v>
      </c>
      <c r="Z37" s="61">
        <v>1812000</v>
      </c>
    </row>
    <row r="38" spans="1:26" ht="13.5">
      <c r="A38" s="57" t="s">
        <v>55</v>
      </c>
      <c r="B38" s="18">
        <v>4715272</v>
      </c>
      <c r="C38" s="18">
        <v>0</v>
      </c>
      <c r="D38" s="58">
        <v>6340000</v>
      </c>
      <c r="E38" s="59">
        <v>6340000</v>
      </c>
      <c r="F38" s="59">
        <v>4370850</v>
      </c>
      <c r="G38" s="59">
        <v>6183699</v>
      </c>
      <c r="H38" s="59">
        <v>6005833</v>
      </c>
      <c r="I38" s="59">
        <v>6005833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6005833</v>
      </c>
      <c r="W38" s="59">
        <v>1585000</v>
      </c>
      <c r="X38" s="59">
        <v>4420833</v>
      </c>
      <c r="Y38" s="60">
        <v>278.92</v>
      </c>
      <c r="Z38" s="61">
        <v>6340000</v>
      </c>
    </row>
    <row r="39" spans="1:26" ht="13.5">
      <c r="A39" s="57" t="s">
        <v>56</v>
      </c>
      <c r="B39" s="18">
        <v>67837602</v>
      </c>
      <c r="C39" s="18">
        <v>0</v>
      </c>
      <c r="D39" s="58">
        <v>73017393</v>
      </c>
      <c r="E39" s="59">
        <v>73017393</v>
      </c>
      <c r="F39" s="59">
        <v>72387393</v>
      </c>
      <c r="G39" s="59">
        <v>70880843</v>
      </c>
      <c r="H39" s="59">
        <v>68832701</v>
      </c>
      <c r="I39" s="59">
        <v>68832701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68832701</v>
      </c>
      <c r="W39" s="59">
        <v>18254348</v>
      </c>
      <c r="X39" s="59">
        <v>50578353</v>
      </c>
      <c r="Y39" s="60">
        <v>277.08</v>
      </c>
      <c r="Z39" s="61">
        <v>73017393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7707169</v>
      </c>
      <c r="C42" s="18">
        <v>0</v>
      </c>
      <c r="D42" s="58">
        <v>20027685</v>
      </c>
      <c r="E42" s="59">
        <v>20027685</v>
      </c>
      <c r="F42" s="59">
        <v>4031950</v>
      </c>
      <c r="G42" s="59">
        <v>1305515</v>
      </c>
      <c r="H42" s="59">
        <v>-5321840</v>
      </c>
      <c r="I42" s="59">
        <v>15625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15625</v>
      </c>
      <c r="W42" s="59">
        <v>10276671</v>
      </c>
      <c r="X42" s="59">
        <v>-10261046</v>
      </c>
      <c r="Y42" s="60">
        <v>-99.85</v>
      </c>
      <c r="Z42" s="61">
        <v>20027685</v>
      </c>
    </row>
    <row r="43" spans="1:26" ht="13.5">
      <c r="A43" s="57" t="s">
        <v>59</v>
      </c>
      <c r="B43" s="18">
        <v>-8772942</v>
      </c>
      <c r="C43" s="18">
        <v>0</v>
      </c>
      <c r="D43" s="58">
        <v>-17918000</v>
      </c>
      <c r="E43" s="59">
        <v>-17918000</v>
      </c>
      <c r="F43" s="59">
        <v>1000000</v>
      </c>
      <c r="G43" s="59">
        <v>-167288</v>
      </c>
      <c r="H43" s="59">
        <v>-167823</v>
      </c>
      <c r="I43" s="59">
        <v>664889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664889</v>
      </c>
      <c r="W43" s="59">
        <v>0</v>
      </c>
      <c r="X43" s="59">
        <v>664889</v>
      </c>
      <c r="Y43" s="60">
        <v>0</v>
      </c>
      <c r="Z43" s="61">
        <v>-17918000</v>
      </c>
    </row>
    <row r="44" spans="1:26" ht="13.5">
      <c r="A44" s="57" t="s">
        <v>60</v>
      </c>
      <c r="B44" s="18">
        <v>68541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2498524</v>
      </c>
      <c r="C45" s="21">
        <v>0</v>
      </c>
      <c r="D45" s="98">
        <v>5991683</v>
      </c>
      <c r="E45" s="99">
        <v>5991683</v>
      </c>
      <c r="F45" s="99">
        <v>5031950</v>
      </c>
      <c r="G45" s="99">
        <v>6170177</v>
      </c>
      <c r="H45" s="99">
        <v>680514</v>
      </c>
      <c r="I45" s="99">
        <v>680514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680514</v>
      </c>
      <c r="W45" s="99">
        <v>14158669</v>
      </c>
      <c r="X45" s="99">
        <v>-13478155</v>
      </c>
      <c r="Y45" s="100">
        <v>-95.19</v>
      </c>
      <c r="Z45" s="101">
        <v>5991683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1166076</v>
      </c>
      <c r="C49" s="51">
        <v>0</v>
      </c>
      <c r="D49" s="128">
        <v>549184</v>
      </c>
      <c r="E49" s="53">
        <v>654034</v>
      </c>
      <c r="F49" s="53">
        <v>0</v>
      </c>
      <c r="G49" s="53">
        <v>0</v>
      </c>
      <c r="H49" s="53">
        <v>0</v>
      </c>
      <c r="I49" s="53">
        <v>373920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313561</v>
      </c>
      <c r="W49" s="53">
        <v>4694869</v>
      </c>
      <c r="X49" s="53">
        <v>0</v>
      </c>
      <c r="Y49" s="53">
        <v>0</v>
      </c>
      <c r="Z49" s="129">
        <v>7751644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1477366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1477366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112.80721150028201</v>
      </c>
      <c r="C58" s="5">
        <f>IF(C67=0,0,+(C76/C67)*100)</f>
        <v>0</v>
      </c>
      <c r="D58" s="6">
        <f aca="true" t="shared" si="6" ref="D58:Z58">IF(D67=0,0,+(D76/D67)*100)</f>
        <v>100.00012626455386</v>
      </c>
      <c r="E58" s="7">
        <f t="shared" si="6"/>
        <v>100.00012626455386</v>
      </c>
      <c r="F58" s="7">
        <f t="shared" si="6"/>
        <v>101.31763266602125</v>
      </c>
      <c r="G58" s="7">
        <f t="shared" si="6"/>
        <v>104.93963866691385</v>
      </c>
      <c r="H58" s="7">
        <f t="shared" si="6"/>
        <v>119.2194254747682</v>
      </c>
      <c r="I58" s="7">
        <f t="shared" si="6"/>
        <v>108.55492317277746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108.55492317277746</v>
      </c>
      <c r="W58" s="7">
        <f t="shared" si="6"/>
        <v>104.01759897702789</v>
      </c>
      <c r="X58" s="7">
        <f t="shared" si="6"/>
        <v>0</v>
      </c>
      <c r="Y58" s="7">
        <f t="shared" si="6"/>
        <v>0</v>
      </c>
      <c r="Z58" s="8">
        <f t="shared" si="6"/>
        <v>100.00012626455386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100.00027057082326</v>
      </c>
      <c r="E59" s="10">
        <f t="shared" si="7"/>
        <v>100.00027057082326</v>
      </c>
      <c r="F59" s="10">
        <f t="shared" si="7"/>
        <v>21.908487918084457</v>
      </c>
      <c r="G59" s="10">
        <f t="shared" si="7"/>
        <v>238.49948421224084</v>
      </c>
      <c r="H59" s="10">
        <f t="shared" si="7"/>
        <v>228.6583953927859</v>
      </c>
      <c r="I59" s="10">
        <f t="shared" si="7"/>
        <v>83.65384615384616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83.65384615384616</v>
      </c>
      <c r="W59" s="10">
        <f t="shared" si="7"/>
        <v>100.00018038038615</v>
      </c>
      <c r="X59" s="10">
        <f t="shared" si="7"/>
        <v>0</v>
      </c>
      <c r="Y59" s="10">
        <f t="shared" si="7"/>
        <v>0</v>
      </c>
      <c r="Z59" s="11">
        <f t="shared" si="7"/>
        <v>100.00027057082326</v>
      </c>
    </row>
    <row r="60" spans="1:26" ht="13.5">
      <c r="A60" s="37" t="s">
        <v>32</v>
      </c>
      <c r="B60" s="12">
        <f t="shared" si="7"/>
        <v>115.26533518528308</v>
      </c>
      <c r="C60" s="12">
        <f t="shared" si="7"/>
        <v>0</v>
      </c>
      <c r="D60" s="3">
        <f t="shared" si="7"/>
        <v>100.00008159823747</v>
      </c>
      <c r="E60" s="13">
        <f t="shared" si="7"/>
        <v>100.00008159823747</v>
      </c>
      <c r="F60" s="13">
        <f t="shared" si="7"/>
        <v>191.79874969468523</v>
      </c>
      <c r="G60" s="13">
        <f t="shared" si="7"/>
        <v>94.7174806458552</v>
      </c>
      <c r="H60" s="13">
        <f t="shared" si="7"/>
        <v>111.30114023159514</v>
      </c>
      <c r="I60" s="13">
        <f t="shared" si="7"/>
        <v>120.6383345858075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120.6383345858075</v>
      </c>
      <c r="W60" s="13">
        <f t="shared" si="7"/>
        <v>104.75995029036724</v>
      </c>
      <c r="X60" s="13">
        <f t="shared" si="7"/>
        <v>0</v>
      </c>
      <c r="Y60" s="13">
        <f t="shared" si="7"/>
        <v>0</v>
      </c>
      <c r="Z60" s="14">
        <f t="shared" si="7"/>
        <v>100.00008159823747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100.00002037400562</v>
      </c>
      <c r="E61" s="13">
        <f t="shared" si="7"/>
        <v>100.00002037400562</v>
      </c>
      <c r="F61" s="13">
        <f t="shared" si="7"/>
        <v>215.8409899622922</v>
      </c>
      <c r="G61" s="13">
        <f t="shared" si="7"/>
        <v>102.48697982933821</v>
      </c>
      <c r="H61" s="13">
        <f t="shared" si="7"/>
        <v>107.32191913378088</v>
      </c>
      <c r="I61" s="13">
        <f t="shared" si="7"/>
        <v>125.78234977262397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125.78234977262397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100.00002037400562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100.00009059653287</v>
      </c>
      <c r="E62" s="13">
        <f t="shared" si="7"/>
        <v>100.00009059653287</v>
      </c>
      <c r="F62" s="13">
        <f t="shared" si="7"/>
        <v>-1115.9491295736475</v>
      </c>
      <c r="G62" s="13">
        <f t="shared" si="7"/>
        <v>63.46367608377448</v>
      </c>
      <c r="H62" s="13">
        <f t="shared" si="7"/>
        <v>108.90261532395846</v>
      </c>
      <c r="I62" s="13">
        <f t="shared" si="7"/>
        <v>119.6717368714791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119.6717368714791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100.00009059653287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187.86924731182793</v>
      </c>
      <c r="E63" s="13">
        <f t="shared" si="7"/>
        <v>187.86924731182793</v>
      </c>
      <c r="F63" s="13">
        <f t="shared" si="7"/>
        <v>134.91418956814357</v>
      </c>
      <c r="G63" s="13">
        <f t="shared" si="7"/>
        <v>86.55168481286938</v>
      </c>
      <c r="H63" s="13">
        <f t="shared" si="7"/>
        <v>96.04005013307797</v>
      </c>
      <c r="I63" s="13">
        <f t="shared" si="7"/>
        <v>101.43462401279196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101.43462401279196</v>
      </c>
      <c r="W63" s="13">
        <f t="shared" si="7"/>
        <v>263.138064516129</v>
      </c>
      <c r="X63" s="13">
        <f t="shared" si="7"/>
        <v>0</v>
      </c>
      <c r="Y63" s="13">
        <f t="shared" si="7"/>
        <v>0</v>
      </c>
      <c r="Z63" s="14">
        <f t="shared" si="7"/>
        <v>187.86924731182793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53.22863128011996</v>
      </c>
      <c r="E64" s="13">
        <f t="shared" si="7"/>
        <v>53.22863128011996</v>
      </c>
      <c r="F64" s="13">
        <f t="shared" si="7"/>
        <v>41.12286791948997</v>
      </c>
      <c r="G64" s="13">
        <f t="shared" si="7"/>
        <v>67.63469397341349</v>
      </c>
      <c r="H64" s="13">
        <f t="shared" si="7"/>
        <v>86.15249993923338</v>
      </c>
      <c r="I64" s="13">
        <f t="shared" si="7"/>
        <v>59.91905003577812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59.91905003577812</v>
      </c>
      <c r="W64" s="13">
        <f t="shared" si="7"/>
        <v>53.22863128011996</v>
      </c>
      <c r="X64" s="13">
        <f t="shared" si="7"/>
        <v>0</v>
      </c>
      <c r="Y64" s="13">
        <f t="shared" si="7"/>
        <v>0</v>
      </c>
      <c r="Z64" s="14">
        <f t="shared" si="7"/>
        <v>53.22863128011996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100.07999999999998</v>
      </c>
      <c r="E65" s="13">
        <f t="shared" si="7"/>
        <v>100.07999999999998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100.07999999999998</v>
      </c>
      <c r="X65" s="13">
        <f t="shared" si="7"/>
        <v>0</v>
      </c>
      <c r="Y65" s="13">
        <f t="shared" si="7"/>
        <v>0</v>
      </c>
      <c r="Z65" s="14">
        <f t="shared" si="7"/>
        <v>100.07999999999998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100.0008</v>
      </c>
      <c r="E66" s="16">
        <f t="shared" si="7"/>
        <v>100.0008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100.0008</v>
      </c>
      <c r="X66" s="16">
        <f t="shared" si="7"/>
        <v>0</v>
      </c>
      <c r="Y66" s="16">
        <f t="shared" si="7"/>
        <v>0</v>
      </c>
      <c r="Z66" s="17">
        <f t="shared" si="7"/>
        <v>100.0008</v>
      </c>
    </row>
    <row r="67" spans="1:26" ht="13.5" hidden="1">
      <c r="A67" s="40" t="s">
        <v>119</v>
      </c>
      <c r="B67" s="23">
        <v>15715232</v>
      </c>
      <c r="C67" s="23"/>
      <c r="D67" s="24">
        <v>17423734</v>
      </c>
      <c r="E67" s="25">
        <v>17423734</v>
      </c>
      <c r="F67" s="25">
        <v>1284956</v>
      </c>
      <c r="G67" s="25">
        <v>1413322</v>
      </c>
      <c r="H67" s="25">
        <v>1351133</v>
      </c>
      <c r="I67" s="25">
        <v>4049411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4049411</v>
      </c>
      <c r="W67" s="25">
        <v>4355935</v>
      </c>
      <c r="X67" s="25"/>
      <c r="Y67" s="24"/>
      <c r="Z67" s="26">
        <v>17423734</v>
      </c>
    </row>
    <row r="68" spans="1:26" ht="13.5" hidden="1">
      <c r="A68" s="36" t="s">
        <v>31</v>
      </c>
      <c r="B68" s="18">
        <v>1966551</v>
      </c>
      <c r="C68" s="18"/>
      <c r="D68" s="19">
        <v>2217534</v>
      </c>
      <c r="E68" s="20">
        <v>2217534</v>
      </c>
      <c r="F68" s="20">
        <v>637730</v>
      </c>
      <c r="G68" s="20">
        <v>128929</v>
      </c>
      <c r="H68" s="20">
        <v>133877</v>
      </c>
      <c r="I68" s="20">
        <v>900536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900536</v>
      </c>
      <c r="W68" s="20">
        <v>554384</v>
      </c>
      <c r="X68" s="20"/>
      <c r="Y68" s="19"/>
      <c r="Z68" s="22">
        <v>2217534</v>
      </c>
    </row>
    <row r="69" spans="1:26" ht="13.5" hidden="1">
      <c r="A69" s="37" t="s">
        <v>32</v>
      </c>
      <c r="B69" s="18">
        <v>13184663</v>
      </c>
      <c r="C69" s="18"/>
      <c r="D69" s="19">
        <v>14706200</v>
      </c>
      <c r="E69" s="20">
        <v>14706200</v>
      </c>
      <c r="F69" s="20">
        <v>605932</v>
      </c>
      <c r="G69" s="20">
        <v>1241207</v>
      </c>
      <c r="H69" s="20">
        <v>1172218</v>
      </c>
      <c r="I69" s="20">
        <v>3019357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3019357</v>
      </c>
      <c r="W69" s="20">
        <v>3676551</v>
      </c>
      <c r="X69" s="20"/>
      <c r="Y69" s="19"/>
      <c r="Z69" s="22">
        <v>14706200</v>
      </c>
    </row>
    <row r="70" spans="1:26" ht="13.5" hidden="1">
      <c r="A70" s="38" t="s">
        <v>113</v>
      </c>
      <c r="B70" s="18"/>
      <c r="C70" s="18"/>
      <c r="D70" s="19">
        <v>9816430</v>
      </c>
      <c r="E70" s="20">
        <v>9816430</v>
      </c>
      <c r="F70" s="20">
        <v>376580</v>
      </c>
      <c r="G70" s="20">
        <v>825258</v>
      </c>
      <c r="H70" s="20">
        <v>795734</v>
      </c>
      <c r="I70" s="20">
        <v>1997572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1997572</v>
      </c>
      <c r="W70" s="20">
        <v>2454108</v>
      </c>
      <c r="X70" s="20"/>
      <c r="Y70" s="19"/>
      <c r="Z70" s="22">
        <v>9816430</v>
      </c>
    </row>
    <row r="71" spans="1:26" ht="13.5" hidden="1">
      <c r="A71" s="38" t="s">
        <v>114</v>
      </c>
      <c r="B71" s="18"/>
      <c r="C71" s="18"/>
      <c r="D71" s="19">
        <v>2207590</v>
      </c>
      <c r="E71" s="20">
        <v>2207590</v>
      </c>
      <c r="F71" s="20">
        <v>-9593</v>
      </c>
      <c r="G71" s="20">
        <v>181726</v>
      </c>
      <c r="H71" s="20">
        <v>152180</v>
      </c>
      <c r="I71" s="20">
        <v>324313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324313</v>
      </c>
      <c r="W71" s="20">
        <v>551898</v>
      </c>
      <c r="X71" s="20"/>
      <c r="Y71" s="19"/>
      <c r="Z71" s="22">
        <v>2207590</v>
      </c>
    </row>
    <row r="72" spans="1:26" ht="13.5" hidden="1">
      <c r="A72" s="38" t="s">
        <v>115</v>
      </c>
      <c r="B72" s="18"/>
      <c r="C72" s="18"/>
      <c r="D72" s="19">
        <v>930000</v>
      </c>
      <c r="E72" s="20">
        <v>930000</v>
      </c>
      <c r="F72" s="20">
        <v>89150</v>
      </c>
      <c r="G72" s="20">
        <v>149067</v>
      </c>
      <c r="H72" s="20">
        <v>142022</v>
      </c>
      <c r="I72" s="20">
        <v>380239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380239</v>
      </c>
      <c r="W72" s="20">
        <v>232500</v>
      </c>
      <c r="X72" s="20"/>
      <c r="Y72" s="19"/>
      <c r="Z72" s="22">
        <v>930000</v>
      </c>
    </row>
    <row r="73" spans="1:26" ht="13.5" hidden="1">
      <c r="A73" s="38" t="s">
        <v>116</v>
      </c>
      <c r="B73" s="18"/>
      <c r="C73" s="18"/>
      <c r="D73" s="19">
        <v>1747180</v>
      </c>
      <c r="E73" s="20">
        <v>1747180</v>
      </c>
      <c r="F73" s="20">
        <v>149795</v>
      </c>
      <c r="G73" s="20">
        <v>85156</v>
      </c>
      <c r="H73" s="20">
        <v>82282</v>
      </c>
      <c r="I73" s="20">
        <v>317233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317233</v>
      </c>
      <c r="W73" s="20">
        <v>436795</v>
      </c>
      <c r="X73" s="20"/>
      <c r="Y73" s="19"/>
      <c r="Z73" s="22">
        <v>1747180</v>
      </c>
    </row>
    <row r="74" spans="1:26" ht="13.5" hidden="1">
      <c r="A74" s="38" t="s">
        <v>117</v>
      </c>
      <c r="B74" s="18">
        <v>13184663</v>
      </c>
      <c r="C74" s="18"/>
      <c r="D74" s="19">
        <v>5000</v>
      </c>
      <c r="E74" s="20">
        <v>5000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1250</v>
      </c>
      <c r="X74" s="20"/>
      <c r="Y74" s="19"/>
      <c r="Z74" s="22">
        <v>5000</v>
      </c>
    </row>
    <row r="75" spans="1:26" ht="13.5" hidden="1">
      <c r="A75" s="39" t="s">
        <v>118</v>
      </c>
      <c r="B75" s="27">
        <v>564018</v>
      </c>
      <c r="C75" s="27"/>
      <c r="D75" s="28">
        <v>500000</v>
      </c>
      <c r="E75" s="29">
        <v>500000</v>
      </c>
      <c r="F75" s="29">
        <v>41294</v>
      </c>
      <c r="G75" s="29">
        <v>43186</v>
      </c>
      <c r="H75" s="29">
        <v>45038</v>
      </c>
      <c r="I75" s="29">
        <v>129518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129518</v>
      </c>
      <c r="W75" s="29">
        <v>125000</v>
      </c>
      <c r="X75" s="29"/>
      <c r="Y75" s="28"/>
      <c r="Z75" s="30">
        <v>500000</v>
      </c>
    </row>
    <row r="76" spans="1:26" ht="13.5" hidden="1">
      <c r="A76" s="41" t="s">
        <v>120</v>
      </c>
      <c r="B76" s="31">
        <v>17727915</v>
      </c>
      <c r="C76" s="31"/>
      <c r="D76" s="32">
        <v>17423756</v>
      </c>
      <c r="E76" s="33">
        <v>17423756</v>
      </c>
      <c r="F76" s="33">
        <v>1301887</v>
      </c>
      <c r="G76" s="33">
        <v>1483135</v>
      </c>
      <c r="H76" s="33">
        <v>1610813</v>
      </c>
      <c r="I76" s="33">
        <v>4395835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4395835</v>
      </c>
      <c r="W76" s="33">
        <v>4530939</v>
      </c>
      <c r="X76" s="33"/>
      <c r="Y76" s="32"/>
      <c r="Z76" s="34">
        <v>17423756</v>
      </c>
    </row>
    <row r="77" spans="1:26" ht="13.5" hidden="1">
      <c r="A77" s="36" t="s">
        <v>31</v>
      </c>
      <c r="B77" s="18">
        <v>1966551</v>
      </c>
      <c r="C77" s="18"/>
      <c r="D77" s="19">
        <v>2217540</v>
      </c>
      <c r="E77" s="20">
        <v>2217540</v>
      </c>
      <c r="F77" s="20">
        <v>139717</v>
      </c>
      <c r="G77" s="20">
        <v>307495</v>
      </c>
      <c r="H77" s="20">
        <v>306121</v>
      </c>
      <c r="I77" s="20">
        <v>753333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753333</v>
      </c>
      <c r="W77" s="20">
        <v>554385</v>
      </c>
      <c r="X77" s="20"/>
      <c r="Y77" s="19"/>
      <c r="Z77" s="22">
        <v>2217540</v>
      </c>
    </row>
    <row r="78" spans="1:26" ht="13.5" hidden="1">
      <c r="A78" s="37" t="s">
        <v>32</v>
      </c>
      <c r="B78" s="18">
        <v>15197346</v>
      </c>
      <c r="C78" s="18"/>
      <c r="D78" s="19">
        <v>14706212</v>
      </c>
      <c r="E78" s="20">
        <v>14706212</v>
      </c>
      <c r="F78" s="20">
        <v>1162170</v>
      </c>
      <c r="G78" s="20">
        <v>1175640</v>
      </c>
      <c r="H78" s="20">
        <v>1304692</v>
      </c>
      <c r="I78" s="20">
        <v>3642502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3642502</v>
      </c>
      <c r="W78" s="20">
        <v>3851553</v>
      </c>
      <c r="X78" s="20"/>
      <c r="Y78" s="19"/>
      <c r="Z78" s="22">
        <v>14706212</v>
      </c>
    </row>
    <row r="79" spans="1:26" ht="13.5" hidden="1">
      <c r="A79" s="38" t="s">
        <v>113</v>
      </c>
      <c r="B79" s="18">
        <v>8907571</v>
      </c>
      <c r="C79" s="18"/>
      <c r="D79" s="19">
        <v>9816432</v>
      </c>
      <c r="E79" s="20">
        <v>9816432</v>
      </c>
      <c r="F79" s="20">
        <v>812814</v>
      </c>
      <c r="G79" s="20">
        <v>845782</v>
      </c>
      <c r="H79" s="20">
        <v>853997</v>
      </c>
      <c r="I79" s="20">
        <v>2512593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2512593</v>
      </c>
      <c r="W79" s="20">
        <v>2454108</v>
      </c>
      <c r="X79" s="20"/>
      <c r="Y79" s="19"/>
      <c r="Z79" s="22">
        <v>9816432</v>
      </c>
    </row>
    <row r="80" spans="1:26" ht="13.5" hidden="1">
      <c r="A80" s="38" t="s">
        <v>114</v>
      </c>
      <c r="B80" s="18">
        <v>2835569</v>
      </c>
      <c r="C80" s="18"/>
      <c r="D80" s="19">
        <v>2207592</v>
      </c>
      <c r="E80" s="20">
        <v>2207592</v>
      </c>
      <c r="F80" s="20">
        <v>107053</v>
      </c>
      <c r="G80" s="20">
        <v>115330</v>
      </c>
      <c r="H80" s="20">
        <v>165728</v>
      </c>
      <c r="I80" s="20">
        <v>388111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388111</v>
      </c>
      <c r="W80" s="20">
        <v>551898</v>
      </c>
      <c r="X80" s="20"/>
      <c r="Y80" s="19"/>
      <c r="Z80" s="22">
        <v>2207592</v>
      </c>
    </row>
    <row r="81" spans="1:26" ht="13.5" hidden="1">
      <c r="A81" s="38" t="s">
        <v>115</v>
      </c>
      <c r="B81" s="18">
        <v>2127040</v>
      </c>
      <c r="C81" s="18"/>
      <c r="D81" s="19">
        <v>1747184</v>
      </c>
      <c r="E81" s="20">
        <v>1747184</v>
      </c>
      <c r="F81" s="20">
        <v>120276</v>
      </c>
      <c r="G81" s="20">
        <v>129020</v>
      </c>
      <c r="H81" s="20">
        <v>136398</v>
      </c>
      <c r="I81" s="20">
        <v>385694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385694</v>
      </c>
      <c r="W81" s="20">
        <v>611796</v>
      </c>
      <c r="X81" s="20"/>
      <c r="Y81" s="19"/>
      <c r="Z81" s="22">
        <v>1747184</v>
      </c>
    </row>
    <row r="82" spans="1:26" ht="13.5" hidden="1">
      <c r="A82" s="38" t="s">
        <v>116</v>
      </c>
      <c r="B82" s="18">
        <v>1327166</v>
      </c>
      <c r="C82" s="18"/>
      <c r="D82" s="19">
        <v>930000</v>
      </c>
      <c r="E82" s="20">
        <v>930000</v>
      </c>
      <c r="F82" s="20">
        <v>61600</v>
      </c>
      <c r="G82" s="20">
        <v>57595</v>
      </c>
      <c r="H82" s="20">
        <v>70888</v>
      </c>
      <c r="I82" s="20">
        <v>190083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190083</v>
      </c>
      <c r="W82" s="20">
        <v>232500</v>
      </c>
      <c r="X82" s="20"/>
      <c r="Y82" s="19"/>
      <c r="Z82" s="22">
        <v>930000</v>
      </c>
    </row>
    <row r="83" spans="1:26" ht="13.5" hidden="1">
      <c r="A83" s="38" t="s">
        <v>117</v>
      </c>
      <c r="B83" s="18"/>
      <c r="C83" s="18"/>
      <c r="D83" s="19">
        <v>5004</v>
      </c>
      <c r="E83" s="20">
        <v>5004</v>
      </c>
      <c r="F83" s="20">
        <v>60427</v>
      </c>
      <c r="G83" s="20">
        <v>27913</v>
      </c>
      <c r="H83" s="20">
        <v>77681</v>
      </c>
      <c r="I83" s="20">
        <v>166021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166021</v>
      </c>
      <c r="W83" s="20">
        <v>1251</v>
      </c>
      <c r="X83" s="20"/>
      <c r="Y83" s="19"/>
      <c r="Z83" s="22">
        <v>5004</v>
      </c>
    </row>
    <row r="84" spans="1:26" ht="13.5" hidden="1">
      <c r="A84" s="39" t="s">
        <v>118</v>
      </c>
      <c r="B84" s="27">
        <v>564018</v>
      </c>
      <c r="C84" s="27"/>
      <c r="D84" s="28">
        <v>500004</v>
      </c>
      <c r="E84" s="29">
        <v>500004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125001</v>
      </c>
      <c r="X84" s="29"/>
      <c r="Y84" s="28"/>
      <c r="Z84" s="30">
        <v>500004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26714399</v>
      </c>
      <c r="C5" s="18">
        <v>0</v>
      </c>
      <c r="D5" s="58">
        <v>30260765</v>
      </c>
      <c r="E5" s="59">
        <v>30260765</v>
      </c>
      <c r="F5" s="59">
        <v>6224334</v>
      </c>
      <c r="G5" s="59">
        <v>1273665</v>
      </c>
      <c r="H5" s="59">
        <v>1340646</v>
      </c>
      <c r="I5" s="59">
        <v>8838645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8838645</v>
      </c>
      <c r="W5" s="59">
        <v>7565191</v>
      </c>
      <c r="X5" s="59">
        <v>1273454</v>
      </c>
      <c r="Y5" s="60">
        <v>16.83</v>
      </c>
      <c r="Z5" s="61">
        <v>30260765</v>
      </c>
    </row>
    <row r="6" spans="1:26" ht="13.5">
      <c r="A6" s="57" t="s">
        <v>32</v>
      </c>
      <c r="B6" s="18">
        <v>95834573</v>
      </c>
      <c r="C6" s="18">
        <v>0</v>
      </c>
      <c r="D6" s="58">
        <v>104690323</v>
      </c>
      <c r="E6" s="59">
        <v>104690323</v>
      </c>
      <c r="F6" s="59">
        <v>8790326</v>
      </c>
      <c r="G6" s="59">
        <v>9778945</v>
      </c>
      <c r="H6" s="59">
        <v>10391124</v>
      </c>
      <c r="I6" s="59">
        <v>28960395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28960395</v>
      </c>
      <c r="W6" s="59">
        <v>26172581</v>
      </c>
      <c r="X6" s="59">
        <v>2787814</v>
      </c>
      <c r="Y6" s="60">
        <v>10.65</v>
      </c>
      <c r="Z6" s="61">
        <v>104690323</v>
      </c>
    </row>
    <row r="7" spans="1:26" ht="13.5">
      <c r="A7" s="57" t="s">
        <v>33</v>
      </c>
      <c r="B7" s="18">
        <v>218143</v>
      </c>
      <c r="C7" s="18">
        <v>0</v>
      </c>
      <c r="D7" s="58">
        <v>50000</v>
      </c>
      <c r="E7" s="59">
        <v>50000</v>
      </c>
      <c r="F7" s="59">
        <v>35521</v>
      </c>
      <c r="G7" s="59">
        <v>21025</v>
      </c>
      <c r="H7" s="59">
        <v>10106</v>
      </c>
      <c r="I7" s="59">
        <v>66652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66652</v>
      </c>
      <c r="W7" s="59">
        <v>12500</v>
      </c>
      <c r="X7" s="59">
        <v>54152</v>
      </c>
      <c r="Y7" s="60">
        <v>433.22</v>
      </c>
      <c r="Z7" s="61">
        <v>50000</v>
      </c>
    </row>
    <row r="8" spans="1:26" ht="13.5">
      <c r="A8" s="57" t="s">
        <v>34</v>
      </c>
      <c r="B8" s="18">
        <v>48387939</v>
      </c>
      <c r="C8" s="18">
        <v>0</v>
      </c>
      <c r="D8" s="58">
        <v>44552000</v>
      </c>
      <c r="E8" s="59">
        <v>44552000</v>
      </c>
      <c r="F8" s="59">
        <v>14321000</v>
      </c>
      <c r="G8" s="59">
        <v>0</v>
      </c>
      <c r="H8" s="59">
        <v>0</v>
      </c>
      <c r="I8" s="59">
        <v>14321000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14321000</v>
      </c>
      <c r="W8" s="59">
        <v>11138000</v>
      </c>
      <c r="X8" s="59">
        <v>3183000</v>
      </c>
      <c r="Y8" s="60">
        <v>28.58</v>
      </c>
      <c r="Z8" s="61">
        <v>44552000</v>
      </c>
    </row>
    <row r="9" spans="1:26" ht="13.5">
      <c r="A9" s="57" t="s">
        <v>35</v>
      </c>
      <c r="B9" s="18">
        <v>22682061</v>
      </c>
      <c r="C9" s="18">
        <v>0</v>
      </c>
      <c r="D9" s="58">
        <v>16889990</v>
      </c>
      <c r="E9" s="59">
        <v>16889990</v>
      </c>
      <c r="F9" s="59">
        <v>1296907</v>
      </c>
      <c r="G9" s="59">
        <v>561431</v>
      </c>
      <c r="H9" s="59">
        <v>1219367</v>
      </c>
      <c r="I9" s="59">
        <v>3077705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3077705</v>
      </c>
      <c r="W9" s="59">
        <v>4222498</v>
      </c>
      <c r="X9" s="59">
        <v>-1144793</v>
      </c>
      <c r="Y9" s="60">
        <v>-27.11</v>
      </c>
      <c r="Z9" s="61">
        <v>16889990</v>
      </c>
    </row>
    <row r="10" spans="1:26" ht="25.5">
      <c r="A10" s="62" t="s">
        <v>105</v>
      </c>
      <c r="B10" s="63">
        <f>SUM(B5:B9)</f>
        <v>193837115</v>
      </c>
      <c r="C10" s="63">
        <f>SUM(C5:C9)</f>
        <v>0</v>
      </c>
      <c r="D10" s="64">
        <f aca="true" t="shared" si="0" ref="D10:Z10">SUM(D5:D9)</f>
        <v>196443078</v>
      </c>
      <c r="E10" s="65">
        <f t="shared" si="0"/>
        <v>196443078</v>
      </c>
      <c r="F10" s="65">
        <f t="shared" si="0"/>
        <v>30668088</v>
      </c>
      <c r="G10" s="65">
        <f t="shared" si="0"/>
        <v>11635066</v>
      </c>
      <c r="H10" s="65">
        <f t="shared" si="0"/>
        <v>12961243</v>
      </c>
      <c r="I10" s="65">
        <f t="shared" si="0"/>
        <v>55264397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55264397</v>
      </c>
      <c r="W10" s="65">
        <f t="shared" si="0"/>
        <v>49110770</v>
      </c>
      <c r="X10" s="65">
        <f t="shared" si="0"/>
        <v>6153627</v>
      </c>
      <c r="Y10" s="66">
        <f>+IF(W10&lt;&gt;0,(X10/W10)*100,0)</f>
        <v>12.530096758816855</v>
      </c>
      <c r="Z10" s="67">
        <f t="shared" si="0"/>
        <v>196443078</v>
      </c>
    </row>
    <row r="11" spans="1:26" ht="13.5">
      <c r="A11" s="57" t="s">
        <v>36</v>
      </c>
      <c r="B11" s="18">
        <v>68167193</v>
      </c>
      <c r="C11" s="18">
        <v>0</v>
      </c>
      <c r="D11" s="58">
        <v>76373588</v>
      </c>
      <c r="E11" s="59">
        <v>76373588</v>
      </c>
      <c r="F11" s="59">
        <v>5337053</v>
      </c>
      <c r="G11" s="59">
        <v>5664185</v>
      </c>
      <c r="H11" s="59">
        <v>5635314</v>
      </c>
      <c r="I11" s="59">
        <v>16636552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16636552</v>
      </c>
      <c r="W11" s="59">
        <v>19093397</v>
      </c>
      <c r="X11" s="59">
        <v>-2456845</v>
      </c>
      <c r="Y11" s="60">
        <v>-12.87</v>
      </c>
      <c r="Z11" s="61">
        <v>76373588</v>
      </c>
    </row>
    <row r="12" spans="1:26" ht="13.5">
      <c r="A12" s="57" t="s">
        <v>37</v>
      </c>
      <c r="B12" s="18">
        <v>4640726</v>
      </c>
      <c r="C12" s="18">
        <v>0</v>
      </c>
      <c r="D12" s="58">
        <v>5236600</v>
      </c>
      <c r="E12" s="59">
        <v>5236600</v>
      </c>
      <c r="F12" s="59">
        <v>360961</v>
      </c>
      <c r="G12" s="59">
        <v>364119</v>
      </c>
      <c r="H12" s="59">
        <v>365119</v>
      </c>
      <c r="I12" s="59">
        <v>1090199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1090199</v>
      </c>
      <c r="W12" s="59">
        <v>1309150</v>
      </c>
      <c r="X12" s="59">
        <v>-218951</v>
      </c>
      <c r="Y12" s="60">
        <v>-16.72</v>
      </c>
      <c r="Z12" s="61">
        <v>5236600</v>
      </c>
    </row>
    <row r="13" spans="1:26" ht="13.5">
      <c r="A13" s="57" t="s">
        <v>106</v>
      </c>
      <c r="B13" s="18">
        <v>12738885</v>
      </c>
      <c r="C13" s="18">
        <v>0</v>
      </c>
      <c r="D13" s="58">
        <v>15688716</v>
      </c>
      <c r="E13" s="59">
        <v>15688716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3922179</v>
      </c>
      <c r="X13" s="59">
        <v>-3922179</v>
      </c>
      <c r="Y13" s="60">
        <v>-100</v>
      </c>
      <c r="Z13" s="61">
        <v>15688716</v>
      </c>
    </row>
    <row r="14" spans="1:26" ht="13.5">
      <c r="A14" s="57" t="s">
        <v>38</v>
      </c>
      <c r="B14" s="18">
        <v>7157869</v>
      </c>
      <c r="C14" s="18">
        <v>0</v>
      </c>
      <c r="D14" s="58">
        <v>6247941</v>
      </c>
      <c r="E14" s="59">
        <v>6247941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1561985</v>
      </c>
      <c r="X14" s="59">
        <v>-1561985</v>
      </c>
      <c r="Y14" s="60">
        <v>-100</v>
      </c>
      <c r="Z14" s="61">
        <v>6247941</v>
      </c>
    </row>
    <row r="15" spans="1:26" ht="13.5">
      <c r="A15" s="57" t="s">
        <v>39</v>
      </c>
      <c r="B15" s="18">
        <v>59705727</v>
      </c>
      <c r="C15" s="18">
        <v>0</v>
      </c>
      <c r="D15" s="58">
        <v>66319068</v>
      </c>
      <c r="E15" s="59">
        <v>66319068</v>
      </c>
      <c r="F15" s="59">
        <v>6927301</v>
      </c>
      <c r="G15" s="59">
        <v>4980368</v>
      </c>
      <c r="H15" s="59">
        <v>6825800</v>
      </c>
      <c r="I15" s="59">
        <v>18733469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18733469</v>
      </c>
      <c r="W15" s="59">
        <v>16579767</v>
      </c>
      <c r="X15" s="59">
        <v>2153702</v>
      </c>
      <c r="Y15" s="60">
        <v>12.99</v>
      </c>
      <c r="Z15" s="61">
        <v>66319068</v>
      </c>
    </row>
    <row r="16" spans="1:26" ht="13.5">
      <c r="A16" s="68" t="s">
        <v>40</v>
      </c>
      <c r="B16" s="18">
        <v>836358</v>
      </c>
      <c r="C16" s="18">
        <v>0</v>
      </c>
      <c r="D16" s="58">
        <v>725000</v>
      </c>
      <c r="E16" s="59">
        <v>725000</v>
      </c>
      <c r="F16" s="59">
        <v>0</v>
      </c>
      <c r="G16" s="59">
        <v>6277</v>
      </c>
      <c r="H16" s="59">
        <v>1800</v>
      </c>
      <c r="I16" s="59">
        <v>8077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8077</v>
      </c>
      <c r="W16" s="59">
        <v>181250</v>
      </c>
      <c r="X16" s="59">
        <v>-173173</v>
      </c>
      <c r="Y16" s="60">
        <v>-95.54</v>
      </c>
      <c r="Z16" s="61">
        <v>725000</v>
      </c>
    </row>
    <row r="17" spans="1:26" ht="13.5">
      <c r="A17" s="57" t="s">
        <v>41</v>
      </c>
      <c r="B17" s="18">
        <v>52057237</v>
      </c>
      <c r="C17" s="18">
        <v>0</v>
      </c>
      <c r="D17" s="58">
        <v>42062400</v>
      </c>
      <c r="E17" s="59">
        <v>42062400</v>
      </c>
      <c r="F17" s="59">
        <v>1911892</v>
      </c>
      <c r="G17" s="59">
        <v>2416932</v>
      </c>
      <c r="H17" s="59">
        <v>2680069</v>
      </c>
      <c r="I17" s="59">
        <v>7008893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7008893</v>
      </c>
      <c r="W17" s="59">
        <v>10515600</v>
      </c>
      <c r="X17" s="59">
        <v>-3506707</v>
      </c>
      <c r="Y17" s="60">
        <v>-33.35</v>
      </c>
      <c r="Z17" s="61">
        <v>42062400</v>
      </c>
    </row>
    <row r="18" spans="1:26" ht="13.5">
      <c r="A18" s="69" t="s">
        <v>42</v>
      </c>
      <c r="B18" s="70">
        <f>SUM(B11:B17)</f>
        <v>205303995</v>
      </c>
      <c r="C18" s="70">
        <f>SUM(C11:C17)</f>
        <v>0</v>
      </c>
      <c r="D18" s="71">
        <f aca="true" t="shared" si="1" ref="D18:Z18">SUM(D11:D17)</f>
        <v>212653313</v>
      </c>
      <c r="E18" s="72">
        <f t="shared" si="1"/>
        <v>212653313</v>
      </c>
      <c r="F18" s="72">
        <f t="shared" si="1"/>
        <v>14537207</v>
      </c>
      <c r="G18" s="72">
        <f t="shared" si="1"/>
        <v>13431881</v>
      </c>
      <c r="H18" s="72">
        <f t="shared" si="1"/>
        <v>15508102</v>
      </c>
      <c r="I18" s="72">
        <f t="shared" si="1"/>
        <v>43477190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43477190</v>
      </c>
      <c r="W18" s="72">
        <f t="shared" si="1"/>
        <v>53163328</v>
      </c>
      <c r="X18" s="72">
        <f t="shared" si="1"/>
        <v>-9686138</v>
      </c>
      <c r="Y18" s="66">
        <f>+IF(W18&lt;&gt;0,(X18/W18)*100,0)</f>
        <v>-18.219585500742166</v>
      </c>
      <c r="Z18" s="73">
        <f t="shared" si="1"/>
        <v>212653313</v>
      </c>
    </row>
    <row r="19" spans="1:26" ht="13.5">
      <c r="A19" s="69" t="s">
        <v>43</v>
      </c>
      <c r="B19" s="74">
        <f>+B10-B18</f>
        <v>-11466880</v>
      </c>
      <c r="C19" s="74">
        <f>+C10-C18</f>
        <v>0</v>
      </c>
      <c r="D19" s="75">
        <f aca="true" t="shared" si="2" ref="D19:Z19">+D10-D18</f>
        <v>-16210235</v>
      </c>
      <c r="E19" s="76">
        <f t="shared" si="2"/>
        <v>-16210235</v>
      </c>
      <c r="F19" s="76">
        <f t="shared" si="2"/>
        <v>16130881</v>
      </c>
      <c r="G19" s="76">
        <f t="shared" si="2"/>
        <v>-1796815</v>
      </c>
      <c r="H19" s="76">
        <f t="shared" si="2"/>
        <v>-2546859</v>
      </c>
      <c r="I19" s="76">
        <f t="shared" si="2"/>
        <v>11787207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11787207</v>
      </c>
      <c r="W19" s="76">
        <f>IF(E10=E18,0,W10-W18)</f>
        <v>-4052558</v>
      </c>
      <c r="X19" s="76">
        <f t="shared" si="2"/>
        <v>15839765</v>
      </c>
      <c r="Y19" s="77">
        <f>+IF(W19&lt;&gt;0,(X19/W19)*100,0)</f>
        <v>-390.85844052077726</v>
      </c>
      <c r="Z19" s="78">
        <f t="shared" si="2"/>
        <v>-16210235</v>
      </c>
    </row>
    <row r="20" spans="1:26" ht="13.5">
      <c r="A20" s="57" t="s">
        <v>44</v>
      </c>
      <c r="B20" s="18">
        <v>47287053</v>
      </c>
      <c r="C20" s="18">
        <v>0</v>
      </c>
      <c r="D20" s="58">
        <v>52123000</v>
      </c>
      <c r="E20" s="59">
        <v>52123000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13030750</v>
      </c>
      <c r="X20" s="59">
        <v>-13030750</v>
      </c>
      <c r="Y20" s="60">
        <v>-100</v>
      </c>
      <c r="Z20" s="61">
        <v>52123000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35820173</v>
      </c>
      <c r="C22" s="85">
        <f>SUM(C19:C21)</f>
        <v>0</v>
      </c>
      <c r="D22" s="86">
        <f aca="true" t="shared" si="3" ref="D22:Z22">SUM(D19:D21)</f>
        <v>35912765</v>
      </c>
      <c r="E22" s="87">
        <f t="shared" si="3"/>
        <v>35912765</v>
      </c>
      <c r="F22" s="87">
        <f t="shared" si="3"/>
        <v>16130881</v>
      </c>
      <c r="G22" s="87">
        <f t="shared" si="3"/>
        <v>-1796815</v>
      </c>
      <c r="H22" s="87">
        <f t="shared" si="3"/>
        <v>-2546859</v>
      </c>
      <c r="I22" s="87">
        <f t="shared" si="3"/>
        <v>11787207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11787207</v>
      </c>
      <c r="W22" s="87">
        <f t="shared" si="3"/>
        <v>8978192</v>
      </c>
      <c r="X22" s="87">
        <f t="shared" si="3"/>
        <v>2809015</v>
      </c>
      <c r="Y22" s="88">
        <f>+IF(W22&lt;&gt;0,(X22/W22)*100,0)</f>
        <v>31.287089872883094</v>
      </c>
      <c r="Z22" s="89">
        <f t="shared" si="3"/>
        <v>35912765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35820173</v>
      </c>
      <c r="C24" s="74">
        <f>SUM(C22:C23)</f>
        <v>0</v>
      </c>
      <c r="D24" s="75">
        <f aca="true" t="shared" si="4" ref="D24:Z24">SUM(D22:D23)</f>
        <v>35912765</v>
      </c>
      <c r="E24" s="76">
        <f t="shared" si="4"/>
        <v>35912765</v>
      </c>
      <c r="F24" s="76">
        <f t="shared" si="4"/>
        <v>16130881</v>
      </c>
      <c r="G24" s="76">
        <f t="shared" si="4"/>
        <v>-1796815</v>
      </c>
      <c r="H24" s="76">
        <f t="shared" si="4"/>
        <v>-2546859</v>
      </c>
      <c r="I24" s="76">
        <f t="shared" si="4"/>
        <v>11787207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11787207</v>
      </c>
      <c r="W24" s="76">
        <f t="shared" si="4"/>
        <v>8978192</v>
      </c>
      <c r="X24" s="76">
        <f t="shared" si="4"/>
        <v>2809015</v>
      </c>
      <c r="Y24" s="77">
        <f>+IF(W24&lt;&gt;0,(X24/W24)*100,0)</f>
        <v>31.287089872883094</v>
      </c>
      <c r="Z24" s="78">
        <f t="shared" si="4"/>
        <v>35912765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46102885</v>
      </c>
      <c r="C27" s="21">
        <v>0</v>
      </c>
      <c r="D27" s="98">
        <v>59253000</v>
      </c>
      <c r="E27" s="99">
        <v>59253000</v>
      </c>
      <c r="F27" s="99">
        <v>1868192</v>
      </c>
      <c r="G27" s="99">
        <v>1850881</v>
      </c>
      <c r="H27" s="99">
        <v>1593605</v>
      </c>
      <c r="I27" s="99">
        <v>5312678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5312678</v>
      </c>
      <c r="W27" s="99">
        <v>14813250</v>
      </c>
      <c r="X27" s="99">
        <v>-9500572</v>
      </c>
      <c r="Y27" s="100">
        <v>-64.14</v>
      </c>
      <c r="Z27" s="101">
        <v>59253000</v>
      </c>
    </row>
    <row r="28" spans="1:26" ht="13.5">
      <c r="A28" s="102" t="s">
        <v>44</v>
      </c>
      <c r="B28" s="18">
        <v>46102885</v>
      </c>
      <c r="C28" s="18">
        <v>0</v>
      </c>
      <c r="D28" s="58">
        <v>51143000</v>
      </c>
      <c r="E28" s="59">
        <v>51143000</v>
      </c>
      <c r="F28" s="59">
        <v>1868192</v>
      </c>
      <c r="G28" s="59">
        <v>1798819</v>
      </c>
      <c r="H28" s="59">
        <v>1055173</v>
      </c>
      <c r="I28" s="59">
        <v>4722184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4722184</v>
      </c>
      <c r="W28" s="59">
        <v>12785750</v>
      </c>
      <c r="X28" s="59">
        <v>-8063566</v>
      </c>
      <c r="Y28" s="60">
        <v>-63.07</v>
      </c>
      <c r="Z28" s="61">
        <v>51143000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8110000</v>
      </c>
      <c r="E30" s="59">
        <v>8110000</v>
      </c>
      <c r="F30" s="59">
        <v>0</v>
      </c>
      <c r="G30" s="59">
        <v>0</v>
      </c>
      <c r="H30" s="59">
        <v>531949</v>
      </c>
      <c r="I30" s="59">
        <v>531949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531949</v>
      </c>
      <c r="W30" s="59">
        <v>2027500</v>
      </c>
      <c r="X30" s="59">
        <v>-1495551</v>
      </c>
      <c r="Y30" s="60">
        <v>-73.76</v>
      </c>
      <c r="Z30" s="61">
        <v>8110000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52062</v>
      </c>
      <c r="H31" s="59">
        <v>6483</v>
      </c>
      <c r="I31" s="59">
        <v>58545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58545</v>
      </c>
      <c r="W31" s="59">
        <v>0</v>
      </c>
      <c r="X31" s="59">
        <v>58545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46102885</v>
      </c>
      <c r="C32" s="21">
        <f>SUM(C28:C31)</f>
        <v>0</v>
      </c>
      <c r="D32" s="98">
        <f aca="true" t="shared" si="5" ref="D32:Z32">SUM(D28:D31)</f>
        <v>59253000</v>
      </c>
      <c r="E32" s="99">
        <f t="shared" si="5"/>
        <v>59253000</v>
      </c>
      <c r="F32" s="99">
        <f t="shared" si="5"/>
        <v>1868192</v>
      </c>
      <c r="G32" s="99">
        <f t="shared" si="5"/>
        <v>1850881</v>
      </c>
      <c r="H32" s="99">
        <f t="shared" si="5"/>
        <v>1593605</v>
      </c>
      <c r="I32" s="99">
        <f t="shared" si="5"/>
        <v>5312678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5312678</v>
      </c>
      <c r="W32" s="99">
        <f t="shared" si="5"/>
        <v>14813250</v>
      </c>
      <c r="X32" s="99">
        <f t="shared" si="5"/>
        <v>-9500572</v>
      </c>
      <c r="Y32" s="100">
        <f>+IF(W32&lt;&gt;0,(X32/W32)*100,0)</f>
        <v>-64.13563532648135</v>
      </c>
      <c r="Z32" s="101">
        <f t="shared" si="5"/>
        <v>59253000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26366382</v>
      </c>
      <c r="C35" s="18">
        <v>0</v>
      </c>
      <c r="D35" s="58">
        <v>24007109</v>
      </c>
      <c r="E35" s="59">
        <v>24007109</v>
      </c>
      <c r="F35" s="59">
        <v>42546975</v>
      </c>
      <c r="G35" s="59">
        <v>28412657</v>
      </c>
      <c r="H35" s="59">
        <v>23873051</v>
      </c>
      <c r="I35" s="59">
        <v>23873051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23873051</v>
      </c>
      <c r="W35" s="59">
        <v>6001777</v>
      </c>
      <c r="X35" s="59">
        <v>17871274</v>
      </c>
      <c r="Y35" s="60">
        <v>297.77</v>
      </c>
      <c r="Z35" s="61">
        <v>24007109</v>
      </c>
    </row>
    <row r="36" spans="1:26" ht="13.5">
      <c r="A36" s="57" t="s">
        <v>53</v>
      </c>
      <c r="B36" s="18">
        <v>451314941</v>
      </c>
      <c r="C36" s="18">
        <v>0</v>
      </c>
      <c r="D36" s="58">
        <v>478514884</v>
      </c>
      <c r="E36" s="59">
        <v>478514884</v>
      </c>
      <c r="F36" s="59">
        <v>397970496</v>
      </c>
      <c r="G36" s="59">
        <v>453479781</v>
      </c>
      <c r="H36" s="59">
        <v>453479781</v>
      </c>
      <c r="I36" s="59">
        <v>453479781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453479781</v>
      </c>
      <c r="W36" s="59">
        <v>119628721</v>
      </c>
      <c r="X36" s="59">
        <v>333851060</v>
      </c>
      <c r="Y36" s="60">
        <v>279.07</v>
      </c>
      <c r="Z36" s="61">
        <v>478514884</v>
      </c>
    </row>
    <row r="37" spans="1:26" ht="13.5">
      <c r="A37" s="57" t="s">
        <v>54</v>
      </c>
      <c r="B37" s="18">
        <v>48126109</v>
      </c>
      <c r="C37" s="18">
        <v>0</v>
      </c>
      <c r="D37" s="58">
        <v>65020315</v>
      </c>
      <c r="E37" s="59">
        <v>65020315</v>
      </c>
      <c r="F37" s="59">
        <v>92436104</v>
      </c>
      <c r="G37" s="59">
        <v>34741692</v>
      </c>
      <c r="H37" s="59">
        <v>34533141</v>
      </c>
      <c r="I37" s="59">
        <v>34533141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34533141</v>
      </c>
      <c r="W37" s="59">
        <v>16255079</v>
      </c>
      <c r="X37" s="59">
        <v>18278062</v>
      </c>
      <c r="Y37" s="60">
        <v>112.45</v>
      </c>
      <c r="Z37" s="61">
        <v>65020315</v>
      </c>
    </row>
    <row r="38" spans="1:26" ht="13.5">
      <c r="A38" s="57" t="s">
        <v>55</v>
      </c>
      <c r="B38" s="18">
        <v>97045819</v>
      </c>
      <c r="C38" s="18">
        <v>0</v>
      </c>
      <c r="D38" s="58">
        <v>105944797</v>
      </c>
      <c r="E38" s="59">
        <v>105944797</v>
      </c>
      <c r="F38" s="59">
        <v>103966185</v>
      </c>
      <c r="G38" s="59">
        <v>104076381</v>
      </c>
      <c r="H38" s="59">
        <v>103885799</v>
      </c>
      <c r="I38" s="59">
        <v>103885799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103885799</v>
      </c>
      <c r="W38" s="59">
        <v>26486199</v>
      </c>
      <c r="X38" s="59">
        <v>77399600</v>
      </c>
      <c r="Y38" s="60">
        <v>292.23</v>
      </c>
      <c r="Z38" s="61">
        <v>105944797</v>
      </c>
    </row>
    <row r="39" spans="1:26" ht="13.5">
      <c r="A39" s="57" t="s">
        <v>56</v>
      </c>
      <c r="B39" s="18">
        <v>332509395</v>
      </c>
      <c r="C39" s="18">
        <v>0</v>
      </c>
      <c r="D39" s="58">
        <v>331556881</v>
      </c>
      <c r="E39" s="59">
        <v>331556881</v>
      </c>
      <c r="F39" s="59">
        <v>244115182</v>
      </c>
      <c r="G39" s="59">
        <v>343074365</v>
      </c>
      <c r="H39" s="59">
        <v>338933892</v>
      </c>
      <c r="I39" s="59">
        <v>338933892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338933892</v>
      </c>
      <c r="W39" s="59">
        <v>82889220</v>
      </c>
      <c r="X39" s="59">
        <v>256044672</v>
      </c>
      <c r="Y39" s="60">
        <v>308.9</v>
      </c>
      <c r="Z39" s="61">
        <v>331556881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49294352</v>
      </c>
      <c r="C42" s="18">
        <v>0</v>
      </c>
      <c r="D42" s="58">
        <v>51993342</v>
      </c>
      <c r="E42" s="59">
        <v>51993342</v>
      </c>
      <c r="F42" s="59">
        <v>4146280</v>
      </c>
      <c r="G42" s="59">
        <v>-462170</v>
      </c>
      <c r="H42" s="59">
        <v>-539245</v>
      </c>
      <c r="I42" s="59">
        <v>3144865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3144865</v>
      </c>
      <c r="W42" s="59">
        <v>16780342</v>
      </c>
      <c r="X42" s="59">
        <v>-13635477</v>
      </c>
      <c r="Y42" s="60">
        <v>-81.26</v>
      </c>
      <c r="Z42" s="61">
        <v>51993342</v>
      </c>
    </row>
    <row r="43" spans="1:26" ht="13.5">
      <c r="A43" s="57" t="s">
        <v>59</v>
      </c>
      <c r="B43" s="18">
        <v>-43761236</v>
      </c>
      <c r="C43" s="18">
        <v>0</v>
      </c>
      <c r="D43" s="58">
        <v>-53690412</v>
      </c>
      <c r="E43" s="59">
        <v>-53690412</v>
      </c>
      <c r="F43" s="59">
        <v>-1867332</v>
      </c>
      <c r="G43" s="59">
        <v>-1848478</v>
      </c>
      <c r="H43" s="59">
        <v>-1592729</v>
      </c>
      <c r="I43" s="59">
        <v>-5308539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-5308539</v>
      </c>
      <c r="W43" s="59">
        <v>-10555727</v>
      </c>
      <c r="X43" s="59">
        <v>5247188</v>
      </c>
      <c r="Y43" s="60">
        <v>-49.71</v>
      </c>
      <c r="Z43" s="61">
        <v>-53690412</v>
      </c>
    </row>
    <row r="44" spans="1:26" ht="13.5">
      <c r="A44" s="57" t="s">
        <v>60</v>
      </c>
      <c r="B44" s="18">
        <v>-7748931</v>
      </c>
      <c r="C44" s="18">
        <v>0</v>
      </c>
      <c r="D44" s="58">
        <v>2150476</v>
      </c>
      <c r="E44" s="59">
        <v>2150476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8130000</v>
      </c>
      <c r="X44" s="59">
        <v>-8130000</v>
      </c>
      <c r="Y44" s="60">
        <v>-100</v>
      </c>
      <c r="Z44" s="61">
        <v>2150476</v>
      </c>
    </row>
    <row r="45" spans="1:26" ht="13.5">
      <c r="A45" s="69" t="s">
        <v>61</v>
      </c>
      <c r="B45" s="21">
        <v>2318755</v>
      </c>
      <c r="C45" s="21">
        <v>0</v>
      </c>
      <c r="D45" s="98">
        <v>-14616550</v>
      </c>
      <c r="E45" s="99">
        <v>-14616550</v>
      </c>
      <c r="F45" s="99">
        <v>6039779</v>
      </c>
      <c r="G45" s="99">
        <v>3729131</v>
      </c>
      <c r="H45" s="99">
        <v>1597157</v>
      </c>
      <c r="I45" s="99">
        <v>1597157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1597157</v>
      </c>
      <c r="W45" s="99">
        <v>-715341</v>
      </c>
      <c r="X45" s="99">
        <v>2312498</v>
      </c>
      <c r="Y45" s="100">
        <v>-323.27</v>
      </c>
      <c r="Z45" s="101">
        <v>-14616550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30015854</v>
      </c>
      <c r="C49" s="51">
        <v>0</v>
      </c>
      <c r="D49" s="128">
        <v>1969897</v>
      </c>
      <c r="E49" s="53">
        <v>1938477</v>
      </c>
      <c r="F49" s="53">
        <v>0</v>
      </c>
      <c r="G49" s="53">
        <v>0</v>
      </c>
      <c r="H49" s="53">
        <v>0</v>
      </c>
      <c r="I49" s="53">
        <v>98599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381998</v>
      </c>
      <c r="W49" s="53">
        <v>317224</v>
      </c>
      <c r="X49" s="53">
        <v>377797</v>
      </c>
      <c r="Y49" s="53">
        <v>9004234</v>
      </c>
      <c r="Z49" s="129">
        <v>44104080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1687354</v>
      </c>
      <c r="C51" s="51">
        <v>0</v>
      </c>
      <c r="D51" s="128">
        <v>317794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2005148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100.0000036643167</v>
      </c>
      <c r="E58" s="7">
        <f t="shared" si="6"/>
        <v>100.0000036643167</v>
      </c>
      <c r="F58" s="7">
        <f t="shared" si="6"/>
        <v>76.11804042739271</v>
      </c>
      <c r="G58" s="7">
        <f t="shared" si="6"/>
        <v>128.12775127861084</v>
      </c>
      <c r="H58" s="7">
        <f t="shared" si="6"/>
        <v>126.75416040717195</v>
      </c>
      <c r="I58" s="7">
        <f t="shared" si="6"/>
        <v>107.0926763459825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107.0926763459825</v>
      </c>
      <c r="W58" s="7">
        <f t="shared" si="6"/>
        <v>105.1099277420199</v>
      </c>
      <c r="X58" s="7">
        <f t="shared" si="6"/>
        <v>0</v>
      </c>
      <c r="Y58" s="7">
        <f t="shared" si="6"/>
        <v>0</v>
      </c>
      <c r="Z58" s="8">
        <f t="shared" si="6"/>
        <v>100.0000036643167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99.99998678156352</v>
      </c>
      <c r="E59" s="10">
        <f t="shared" si="7"/>
        <v>99.99998678156352</v>
      </c>
      <c r="F59" s="10">
        <f t="shared" si="7"/>
        <v>41.05256883708361</v>
      </c>
      <c r="G59" s="10">
        <f t="shared" si="7"/>
        <v>248.84738137579347</v>
      </c>
      <c r="H59" s="10">
        <f t="shared" si="7"/>
        <v>248.2263028420627</v>
      </c>
      <c r="I59" s="10">
        <f t="shared" si="7"/>
        <v>102.42030311207205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102.42030311207205</v>
      </c>
      <c r="W59" s="10">
        <f t="shared" si="7"/>
        <v>125.51533728626283</v>
      </c>
      <c r="X59" s="10">
        <f t="shared" si="7"/>
        <v>0</v>
      </c>
      <c r="Y59" s="10">
        <f t="shared" si="7"/>
        <v>0</v>
      </c>
      <c r="Z59" s="11">
        <f t="shared" si="7"/>
        <v>99.99998678156352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100.0000085967831</v>
      </c>
      <c r="E60" s="13">
        <f t="shared" si="7"/>
        <v>100.0000085967831</v>
      </c>
      <c r="F60" s="13">
        <f t="shared" si="7"/>
        <v>100.56685042170221</v>
      </c>
      <c r="G60" s="13">
        <f t="shared" si="7"/>
        <v>112.8331225914452</v>
      </c>
      <c r="H60" s="13">
        <f t="shared" si="7"/>
        <v>111.49097056295354</v>
      </c>
      <c r="I60" s="13">
        <f t="shared" si="7"/>
        <v>108.62838024136066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108.62838024136066</v>
      </c>
      <c r="W60" s="13">
        <f t="shared" si="7"/>
        <v>99.28495397530722</v>
      </c>
      <c r="X60" s="13">
        <f t="shared" si="7"/>
        <v>0</v>
      </c>
      <c r="Y60" s="13">
        <f t="shared" si="7"/>
        <v>0</v>
      </c>
      <c r="Z60" s="14">
        <f t="shared" si="7"/>
        <v>100.0000085967831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100.0000078854343</v>
      </c>
      <c r="E61" s="13">
        <f t="shared" si="7"/>
        <v>100.0000078854343</v>
      </c>
      <c r="F61" s="13">
        <f t="shared" si="7"/>
        <v>105.29686106474105</v>
      </c>
      <c r="G61" s="13">
        <f t="shared" si="7"/>
        <v>122.16894592578389</v>
      </c>
      <c r="H61" s="13">
        <f t="shared" si="7"/>
        <v>118.26529836651093</v>
      </c>
      <c r="I61" s="13">
        <f t="shared" si="7"/>
        <v>115.50078647051552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115.50078647051552</v>
      </c>
      <c r="W61" s="13">
        <f t="shared" si="7"/>
        <v>99.01617644237075</v>
      </c>
      <c r="X61" s="13">
        <f t="shared" si="7"/>
        <v>0</v>
      </c>
      <c r="Y61" s="13">
        <f t="shared" si="7"/>
        <v>0</v>
      </c>
      <c r="Z61" s="14">
        <f t="shared" si="7"/>
        <v>100.0000078854343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100.00002609013043</v>
      </c>
      <c r="E62" s="13">
        <f t="shared" si="7"/>
        <v>100.00002609013043</v>
      </c>
      <c r="F62" s="13">
        <f t="shared" si="7"/>
        <v>178.5516206504669</v>
      </c>
      <c r="G62" s="13">
        <f t="shared" si="7"/>
        <v>138.09514551361815</v>
      </c>
      <c r="H62" s="13">
        <f t="shared" si="7"/>
        <v>144.28878071011755</v>
      </c>
      <c r="I62" s="13">
        <f t="shared" si="7"/>
        <v>149.66289175994208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149.66289175994208</v>
      </c>
      <c r="W62" s="13">
        <f t="shared" si="7"/>
        <v>100.0000347868436</v>
      </c>
      <c r="X62" s="13">
        <f t="shared" si="7"/>
        <v>0</v>
      </c>
      <c r="Y62" s="13">
        <f t="shared" si="7"/>
        <v>0</v>
      </c>
      <c r="Z62" s="14">
        <f t="shared" si="7"/>
        <v>100.00002609013043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63.4633850735841</v>
      </c>
      <c r="G63" s="13">
        <f t="shared" si="7"/>
        <v>69.82410812600307</v>
      </c>
      <c r="H63" s="13">
        <f t="shared" si="7"/>
        <v>71.86074138451598</v>
      </c>
      <c r="I63" s="13">
        <f t="shared" si="7"/>
        <v>68.61469007036557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68.61469007036557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72.4396188787946</v>
      </c>
      <c r="G64" s="13">
        <f t="shared" si="7"/>
        <v>89.59754580588631</v>
      </c>
      <c r="H64" s="13">
        <f t="shared" si="7"/>
        <v>91.00015324684662</v>
      </c>
      <c r="I64" s="13">
        <f t="shared" si="7"/>
        <v>84.80823892235875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84.80823892235875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124199194</v>
      </c>
      <c r="C67" s="23"/>
      <c r="D67" s="24">
        <v>136451088</v>
      </c>
      <c r="E67" s="25">
        <v>136451088</v>
      </c>
      <c r="F67" s="25">
        <v>15154774</v>
      </c>
      <c r="G67" s="25">
        <v>11201610</v>
      </c>
      <c r="H67" s="25">
        <v>11890603</v>
      </c>
      <c r="I67" s="25">
        <v>38246987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38246987</v>
      </c>
      <c r="W67" s="25">
        <v>34112772</v>
      </c>
      <c r="X67" s="25"/>
      <c r="Y67" s="24"/>
      <c r="Z67" s="26">
        <v>136451088</v>
      </c>
    </row>
    <row r="68" spans="1:26" ht="13.5" hidden="1">
      <c r="A68" s="36" t="s">
        <v>31</v>
      </c>
      <c r="B68" s="18">
        <v>26714399</v>
      </c>
      <c r="C68" s="18"/>
      <c r="D68" s="19">
        <v>30260765</v>
      </c>
      <c r="E68" s="20">
        <v>30260765</v>
      </c>
      <c r="F68" s="20">
        <v>6224334</v>
      </c>
      <c r="G68" s="20">
        <v>1273665</v>
      </c>
      <c r="H68" s="20">
        <v>1340646</v>
      </c>
      <c r="I68" s="20">
        <v>8838645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8838645</v>
      </c>
      <c r="W68" s="20">
        <v>7565191</v>
      </c>
      <c r="X68" s="20"/>
      <c r="Y68" s="19"/>
      <c r="Z68" s="22">
        <v>30260765</v>
      </c>
    </row>
    <row r="69" spans="1:26" ht="13.5" hidden="1">
      <c r="A69" s="37" t="s">
        <v>32</v>
      </c>
      <c r="B69" s="18">
        <v>95834573</v>
      </c>
      <c r="C69" s="18"/>
      <c r="D69" s="19">
        <v>104690323</v>
      </c>
      <c r="E69" s="20">
        <v>104690323</v>
      </c>
      <c r="F69" s="20">
        <v>8790326</v>
      </c>
      <c r="G69" s="20">
        <v>9778945</v>
      </c>
      <c r="H69" s="20">
        <v>10391124</v>
      </c>
      <c r="I69" s="20">
        <v>28960395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28960395</v>
      </c>
      <c r="W69" s="20">
        <v>26172581</v>
      </c>
      <c r="X69" s="20"/>
      <c r="Y69" s="19"/>
      <c r="Z69" s="22">
        <v>104690323</v>
      </c>
    </row>
    <row r="70" spans="1:26" ht="13.5" hidden="1">
      <c r="A70" s="38" t="s">
        <v>113</v>
      </c>
      <c r="B70" s="18"/>
      <c r="C70" s="18"/>
      <c r="D70" s="19">
        <v>76089658</v>
      </c>
      <c r="E70" s="20">
        <v>76089658</v>
      </c>
      <c r="F70" s="20">
        <v>6101878</v>
      </c>
      <c r="G70" s="20">
        <v>6441055</v>
      </c>
      <c r="H70" s="20">
        <v>6986089</v>
      </c>
      <c r="I70" s="20">
        <v>19529022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19529022</v>
      </c>
      <c r="W70" s="20">
        <v>19022415</v>
      </c>
      <c r="X70" s="20"/>
      <c r="Y70" s="19"/>
      <c r="Z70" s="22">
        <v>76089658</v>
      </c>
    </row>
    <row r="71" spans="1:26" ht="13.5" hidden="1">
      <c r="A71" s="38" t="s">
        <v>114</v>
      </c>
      <c r="B71" s="18"/>
      <c r="C71" s="18"/>
      <c r="D71" s="19">
        <v>11498601</v>
      </c>
      <c r="E71" s="20">
        <v>11498601</v>
      </c>
      <c r="F71" s="20">
        <v>543794</v>
      </c>
      <c r="G71" s="20">
        <v>925824</v>
      </c>
      <c r="H71" s="20">
        <v>930353</v>
      </c>
      <c r="I71" s="20">
        <v>2399971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2399971</v>
      </c>
      <c r="W71" s="20">
        <v>2874650</v>
      </c>
      <c r="X71" s="20"/>
      <c r="Y71" s="19"/>
      <c r="Z71" s="22">
        <v>11498601</v>
      </c>
    </row>
    <row r="72" spans="1:26" ht="13.5" hidden="1">
      <c r="A72" s="38" t="s">
        <v>115</v>
      </c>
      <c r="B72" s="18"/>
      <c r="C72" s="18"/>
      <c r="D72" s="19">
        <v>9165324</v>
      </c>
      <c r="E72" s="20">
        <v>9165324</v>
      </c>
      <c r="F72" s="20">
        <v>1219489</v>
      </c>
      <c r="G72" s="20">
        <v>1389490</v>
      </c>
      <c r="H72" s="20">
        <v>1417564</v>
      </c>
      <c r="I72" s="20">
        <v>4026543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4026543</v>
      </c>
      <c r="W72" s="20">
        <v>2291331</v>
      </c>
      <c r="X72" s="20"/>
      <c r="Y72" s="19"/>
      <c r="Z72" s="22">
        <v>9165324</v>
      </c>
    </row>
    <row r="73" spans="1:26" ht="13.5" hidden="1">
      <c r="A73" s="38" t="s">
        <v>116</v>
      </c>
      <c r="B73" s="18"/>
      <c r="C73" s="18"/>
      <c r="D73" s="19">
        <v>7936740</v>
      </c>
      <c r="E73" s="20">
        <v>7936740</v>
      </c>
      <c r="F73" s="20">
        <v>925165</v>
      </c>
      <c r="G73" s="20">
        <v>1022576</v>
      </c>
      <c r="H73" s="20">
        <v>1057118</v>
      </c>
      <c r="I73" s="20">
        <v>3004859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3004859</v>
      </c>
      <c r="W73" s="20">
        <v>1984185</v>
      </c>
      <c r="X73" s="20"/>
      <c r="Y73" s="19"/>
      <c r="Z73" s="22">
        <v>7936740</v>
      </c>
    </row>
    <row r="74" spans="1:26" ht="13.5" hidden="1">
      <c r="A74" s="38" t="s">
        <v>117</v>
      </c>
      <c r="B74" s="18">
        <v>95834573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1650222</v>
      </c>
      <c r="C75" s="27"/>
      <c r="D75" s="28">
        <v>1500000</v>
      </c>
      <c r="E75" s="29">
        <v>1500000</v>
      </c>
      <c r="F75" s="29">
        <v>140114</v>
      </c>
      <c r="G75" s="29">
        <v>149000</v>
      </c>
      <c r="H75" s="29">
        <v>158833</v>
      </c>
      <c r="I75" s="29">
        <v>447947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447947</v>
      </c>
      <c r="W75" s="29">
        <v>375000</v>
      </c>
      <c r="X75" s="29"/>
      <c r="Y75" s="28"/>
      <c r="Z75" s="30">
        <v>1500000</v>
      </c>
    </row>
    <row r="76" spans="1:26" ht="13.5" hidden="1">
      <c r="A76" s="41" t="s">
        <v>120</v>
      </c>
      <c r="B76" s="31">
        <v>124199194</v>
      </c>
      <c r="C76" s="31"/>
      <c r="D76" s="32">
        <v>136451093</v>
      </c>
      <c r="E76" s="33">
        <v>136451093</v>
      </c>
      <c r="F76" s="33">
        <v>11535517</v>
      </c>
      <c r="G76" s="33">
        <v>14352371</v>
      </c>
      <c r="H76" s="33">
        <v>15071834</v>
      </c>
      <c r="I76" s="33">
        <v>40959722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40959722</v>
      </c>
      <c r="W76" s="33">
        <v>35855910</v>
      </c>
      <c r="X76" s="33"/>
      <c r="Y76" s="32"/>
      <c r="Z76" s="34">
        <v>136451093</v>
      </c>
    </row>
    <row r="77" spans="1:26" ht="13.5" hidden="1">
      <c r="A77" s="36" t="s">
        <v>31</v>
      </c>
      <c r="B77" s="18">
        <v>26714399</v>
      </c>
      <c r="C77" s="18"/>
      <c r="D77" s="19">
        <v>30260761</v>
      </c>
      <c r="E77" s="20">
        <v>30260761</v>
      </c>
      <c r="F77" s="20">
        <v>2555249</v>
      </c>
      <c r="G77" s="20">
        <v>3169482</v>
      </c>
      <c r="H77" s="20">
        <v>3327836</v>
      </c>
      <c r="I77" s="20">
        <v>9052567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9052567</v>
      </c>
      <c r="W77" s="20">
        <v>9495475</v>
      </c>
      <c r="X77" s="20"/>
      <c r="Y77" s="19"/>
      <c r="Z77" s="22">
        <v>30260761</v>
      </c>
    </row>
    <row r="78" spans="1:26" ht="13.5" hidden="1">
      <c r="A78" s="37" t="s">
        <v>32</v>
      </c>
      <c r="B78" s="18">
        <v>95834573</v>
      </c>
      <c r="C78" s="18"/>
      <c r="D78" s="19">
        <v>104690332</v>
      </c>
      <c r="E78" s="20">
        <v>104690332</v>
      </c>
      <c r="F78" s="20">
        <v>8840154</v>
      </c>
      <c r="G78" s="20">
        <v>11033889</v>
      </c>
      <c r="H78" s="20">
        <v>11585165</v>
      </c>
      <c r="I78" s="20">
        <v>31459208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31459208</v>
      </c>
      <c r="W78" s="20">
        <v>25985435</v>
      </c>
      <c r="X78" s="20"/>
      <c r="Y78" s="19"/>
      <c r="Z78" s="22">
        <v>104690332</v>
      </c>
    </row>
    <row r="79" spans="1:26" ht="13.5" hidden="1">
      <c r="A79" s="38" t="s">
        <v>113</v>
      </c>
      <c r="B79" s="18">
        <v>67621130</v>
      </c>
      <c r="C79" s="18"/>
      <c r="D79" s="19">
        <v>76089664</v>
      </c>
      <c r="E79" s="20">
        <v>76089664</v>
      </c>
      <c r="F79" s="20">
        <v>6425086</v>
      </c>
      <c r="G79" s="20">
        <v>7868969</v>
      </c>
      <c r="H79" s="20">
        <v>8262119</v>
      </c>
      <c r="I79" s="20">
        <v>22556174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22556174</v>
      </c>
      <c r="W79" s="20">
        <v>18835268</v>
      </c>
      <c r="X79" s="20"/>
      <c r="Y79" s="19"/>
      <c r="Z79" s="22">
        <v>76089664</v>
      </c>
    </row>
    <row r="80" spans="1:26" ht="13.5" hidden="1">
      <c r="A80" s="38" t="s">
        <v>114</v>
      </c>
      <c r="B80" s="18">
        <v>10749878</v>
      </c>
      <c r="C80" s="18"/>
      <c r="D80" s="19">
        <v>11498604</v>
      </c>
      <c r="E80" s="20">
        <v>11498604</v>
      </c>
      <c r="F80" s="20">
        <v>970953</v>
      </c>
      <c r="G80" s="20">
        <v>1278518</v>
      </c>
      <c r="H80" s="20">
        <v>1342395</v>
      </c>
      <c r="I80" s="20">
        <v>3591866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3591866</v>
      </c>
      <c r="W80" s="20">
        <v>2874651</v>
      </c>
      <c r="X80" s="20"/>
      <c r="Y80" s="19"/>
      <c r="Z80" s="22">
        <v>11498604</v>
      </c>
    </row>
    <row r="81" spans="1:26" ht="13.5" hidden="1">
      <c r="A81" s="38" t="s">
        <v>115</v>
      </c>
      <c r="B81" s="18">
        <v>10160993</v>
      </c>
      <c r="C81" s="18"/>
      <c r="D81" s="19">
        <v>9165324</v>
      </c>
      <c r="E81" s="20">
        <v>9165324</v>
      </c>
      <c r="F81" s="20">
        <v>773929</v>
      </c>
      <c r="G81" s="20">
        <v>970199</v>
      </c>
      <c r="H81" s="20">
        <v>1018672</v>
      </c>
      <c r="I81" s="20">
        <v>2762800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2762800</v>
      </c>
      <c r="W81" s="20">
        <v>2291331</v>
      </c>
      <c r="X81" s="20"/>
      <c r="Y81" s="19"/>
      <c r="Z81" s="22">
        <v>9165324</v>
      </c>
    </row>
    <row r="82" spans="1:26" ht="13.5" hidden="1">
      <c r="A82" s="38" t="s">
        <v>116</v>
      </c>
      <c r="B82" s="18">
        <v>7302572</v>
      </c>
      <c r="C82" s="18"/>
      <c r="D82" s="19">
        <v>7936740</v>
      </c>
      <c r="E82" s="20">
        <v>7936740</v>
      </c>
      <c r="F82" s="20">
        <v>670186</v>
      </c>
      <c r="G82" s="20">
        <v>916203</v>
      </c>
      <c r="H82" s="20">
        <v>961979</v>
      </c>
      <c r="I82" s="20">
        <v>2548368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2548368</v>
      </c>
      <c r="W82" s="20">
        <v>1984185</v>
      </c>
      <c r="X82" s="20"/>
      <c r="Y82" s="19"/>
      <c r="Z82" s="22">
        <v>7936740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1650222</v>
      </c>
      <c r="C84" s="27"/>
      <c r="D84" s="28">
        <v>1500000</v>
      </c>
      <c r="E84" s="29">
        <v>1500000</v>
      </c>
      <c r="F84" s="29">
        <v>140114</v>
      </c>
      <c r="G84" s="29">
        <v>149000</v>
      </c>
      <c r="H84" s="29">
        <v>158833</v>
      </c>
      <c r="I84" s="29">
        <v>447947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447947</v>
      </c>
      <c r="W84" s="29">
        <v>375000</v>
      </c>
      <c r="X84" s="29"/>
      <c r="Y84" s="28"/>
      <c r="Z84" s="30">
        <v>1500000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24352030</v>
      </c>
      <c r="E5" s="59">
        <v>24352030</v>
      </c>
      <c r="F5" s="59">
        <v>22438293</v>
      </c>
      <c r="G5" s="59">
        <v>484575</v>
      </c>
      <c r="H5" s="59">
        <v>68619</v>
      </c>
      <c r="I5" s="59">
        <v>22991487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22991487</v>
      </c>
      <c r="W5" s="59">
        <v>6088008</v>
      </c>
      <c r="X5" s="59">
        <v>16903479</v>
      </c>
      <c r="Y5" s="60">
        <v>277.65</v>
      </c>
      <c r="Z5" s="61">
        <v>24352030</v>
      </c>
    </row>
    <row r="6" spans="1:26" ht="13.5">
      <c r="A6" s="57" t="s">
        <v>32</v>
      </c>
      <c r="B6" s="18">
        <v>0</v>
      </c>
      <c r="C6" s="18">
        <v>0</v>
      </c>
      <c r="D6" s="58">
        <v>86958664</v>
      </c>
      <c r="E6" s="59">
        <v>86958664</v>
      </c>
      <c r="F6" s="59">
        <v>6116046</v>
      </c>
      <c r="G6" s="59">
        <v>7111259</v>
      </c>
      <c r="H6" s="59">
        <v>7192469</v>
      </c>
      <c r="I6" s="59">
        <v>20419774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20419774</v>
      </c>
      <c r="W6" s="59">
        <v>21739666</v>
      </c>
      <c r="X6" s="59">
        <v>-1319892</v>
      </c>
      <c r="Y6" s="60">
        <v>-6.07</v>
      </c>
      <c r="Z6" s="61">
        <v>86958664</v>
      </c>
    </row>
    <row r="7" spans="1:26" ht="13.5">
      <c r="A7" s="57" t="s">
        <v>33</v>
      </c>
      <c r="B7" s="18">
        <v>0</v>
      </c>
      <c r="C7" s="18">
        <v>0</v>
      </c>
      <c r="D7" s="58">
        <v>1060000</v>
      </c>
      <c r="E7" s="59">
        <v>1060000</v>
      </c>
      <c r="F7" s="59">
        <v>3704</v>
      </c>
      <c r="G7" s="59">
        <v>2723</v>
      </c>
      <c r="H7" s="59">
        <v>0</v>
      </c>
      <c r="I7" s="59">
        <v>6427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6427</v>
      </c>
      <c r="W7" s="59">
        <v>265000</v>
      </c>
      <c r="X7" s="59">
        <v>-258573</v>
      </c>
      <c r="Y7" s="60">
        <v>-97.57</v>
      </c>
      <c r="Z7" s="61">
        <v>1060000</v>
      </c>
    </row>
    <row r="8" spans="1:26" ht="13.5">
      <c r="A8" s="57" t="s">
        <v>34</v>
      </c>
      <c r="B8" s="18">
        <v>0</v>
      </c>
      <c r="C8" s="18">
        <v>0</v>
      </c>
      <c r="D8" s="58">
        <v>68035000</v>
      </c>
      <c r="E8" s="59">
        <v>68035000</v>
      </c>
      <c r="F8" s="59">
        <v>14820000</v>
      </c>
      <c r="G8" s="59">
        <v>1208200</v>
      </c>
      <c r="H8" s="59">
        <v>5012806</v>
      </c>
      <c r="I8" s="59">
        <v>21041006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21041006</v>
      </c>
      <c r="W8" s="59">
        <v>17008750</v>
      </c>
      <c r="X8" s="59">
        <v>4032256</v>
      </c>
      <c r="Y8" s="60">
        <v>23.71</v>
      </c>
      <c r="Z8" s="61">
        <v>68035000</v>
      </c>
    </row>
    <row r="9" spans="1:26" ht="13.5">
      <c r="A9" s="57" t="s">
        <v>35</v>
      </c>
      <c r="B9" s="18">
        <v>0</v>
      </c>
      <c r="C9" s="18">
        <v>0</v>
      </c>
      <c r="D9" s="58">
        <v>17197850</v>
      </c>
      <c r="E9" s="59">
        <v>17197850</v>
      </c>
      <c r="F9" s="59">
        <v>1268185</v>
      </c>
      <c r="G9" s="59">
        <v>2544935</v>
      </c>
      <c r="H9" s="59">
        <v>1601683</v>
      </c>
      <c r="I9" s="59">
        <v>5414803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5414803</v>
      </c>
      <c r="W9" s="59">
        <v>4299463</v>
      </c>
      <c r="X9" s="59">
        <v>1115340</v>
      </c>
      <c r="Y9" s="60">
        <v>25.94</v>
      </c>
      <c r="Z9" s="61">
        <v>17197850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197603544</v>
      </c>
      <c r="E10" s="65">
        <f t="shared" si="0"/>
        <v>197603544</v>
      </c>
      <c r="F10" s="65">
        <f t="shared" si="0"/>
        <v>44646228</v>
      </c>
      <c r="G10" s="65">
        <f t="shared" si="0"/>
        <v>11351692</v>
      </c>
      <c r="H10" s="65">
        <f t="shared" si="0"/>
        <v>13875577</v>
      </c>
      <c r="I10" s="65">
        <f t="shared" si="0"/>
        <v>69873497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69873497</v>
      </c>
      <c r="W10" s="65">
        <f t="shared" si="0"/>
        <v>49400887</v>
      </c>
      <c r="X10" s="65">
        <f t="shared" si="0"/>
        <v>20472610</v>
      </c>
      <c r="Y10" s="66">
        <f>+IF(W10&lt;&gt;0,(X10/W10)*100,0)</f>
        <v>41.441786257805454</v>
      </c>
      <c r="Z10" s="67">
        <f t="shared" si="0"/>
        <v>197603544</v>
      </c>
    </row>
    <row r="11" spans="1:26" ht="13.5">
      <c r="A11" s="57" t="s">
        <v>36</v>
      </c>
      <c r="B11" s="18">
        <v>0</v>
      </c>
      <c r="C11" s="18">
        <v>0</v>
      </c>
      <c r="D11" s="58">
        <v>67177066</v>
      </c>
      <c r="E11" s="59">
        <v>67177066</v>
      </c>
      <c r="F11" s="59">
        <v>5073326</v>
      </c>
      <c r="G11" s="59">
        <v>4951623</v>
      </c>
      <c r="H11" s="59">
        <v>5086384</v>
      </c>
      <c r="I11" s="59">
        <v>15111333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15111333</v>
      </c>
      <c r="W11" s="59">
        <v>16794267</v>
      </c>
      <c r="X11" s="59">
        <v>-1682934</v>
      </c>
      <c r="Y11" s="60">
        <v>-10.02</v>
      </c>
      <c r="Z11" s="61">
        <v>67177066</v>
      </c>
    </row>
    <row r="12" spans="1:26" ht="13.5">
      <c r="A12" s="57" t="s">
        <v>37</v>
      </c>
      <c r="B12" s="18">
        <v>0</v>
      </c>
      <c r="C12" s="18">
        <v>0</v>
      </c>
      <c r="D12" s="58">
        <v>4169560</v>
      </c>
      <c r="E12" s="59">
        <v>4169560</v>
      </c>
      <c r="F12" s="59">
        <v>317387</v>
      </c>
      <c r="G12" s="59">
        <v>342680</v>
      </c>
      <c r="H12" s="59">
        <v>353501</v>
      </c>
      <c r="I12" s="59">
        <v>1013568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1013568</v>
      </c>
      <c r="W12" s="59">
        <v>1042390</v>
      </c>
      <c r="X12" s="59">
        <v>-28822</v>
      </c>
      <c r="Y12" s="60">
        <v>-2.76</v>
      </c>
      <c r="Z12" s="61">
        <v>4169560</v>
      </c>
    </row>
    <row r="13" spans="1:26" ht="13.5">
      <c r="A13" s="57" t="s">
        <v>106</v>
      </c>
      <c r="B13" s="18">
        <v>0</v>
      </c>
      <c r="C13" s="18">
        <v>0</v>
      </c>
      <c r="D13" s="58">
        <v>14215616</v>
      </c>
      <c r="E13" s="59">
        <v>14215616</v>
      </c>
      <c r="F13" s="59">
        <v>1184650</v>
      </c>
      <c r="G13" s="59">
        <v>1184650</v>
      </c>
      <c r="H13" s="59">
        <v>1184650</v>
      </c>
      <c r="I13" s="59">
        <v>3553950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3553950</v>
      </c>
      <c r="W13" s="59">
        <v>3553904</v>
      </c>
      <c r="X13" s="59">
        <v>46</v>
      </c>
      <c r="Y13" s="60">
        <v>0</v>
      </c>
      <c r="Z13" s="61">
        <v>14215616</v>
      </c>
    </row>
    <row r="14" spans="1:26" ht="13.5">
      <c r="A14" s="57" t="s">
        <v>38</v>
      </c>
      <c r="B14" s="18">
        <v>0</v>
      </c>
      <c r="C14" s="18">
        <v>0</v>
      </c>
      <c r="D14" s="58">
        <v>1577184</v>
      </c>
      <c r="E14" s="59">
        <v>1577184</v>
      </c>
      <c r="F14" s="59">
        <v>26830</v>
      </c>
      <c r="G14" s="59">
        <v>30420</v>
      </c>
      <c r="H14" s="59">
        <v>153180</v>
      </c>
      <c r="I14" s="59">
        <v>210430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210430</v>
      </c>
      <c r="W14" s="59">
        <v>394296</v>
      </c>
      <c r="X14" s="59">
        <v>-183866</v>
      </c>
      <c r="Y14" s="60">
        <v>-46.63</v>
      </c>
      <c r="Z14" s="61">
        <v>1577184</v>
      </c>
    </row>
    <row r="15" spans="1:26" ht="13.5">
      <c r="A15" s="57" t="s">
        <v>39</v>
      </c>
      <c r="B15" s="18">
        <v>0</v>
      </c>
      <c r="C15" s="18">
        <v>0</v>
      </c>
      <c r="D15" s="58">
        <v>65617579</v>
      </c>
      <c r="E15" s="59">
        <v>65617579</v>
      </c>
      <c r="F15" s="59">
        <v>1301402</v>
      </c>
      <c r="G15" s="59">
        <v>6358546</v>
      </c>
      <c r="H15" s="59">
        <v>6840787</v>
      </c>
      <c r="I15" s="59">
        <v>14500735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14500735</v>
      </c>
      <c r="W15" s="59">
        <v>16404395</v>
      </c>
      <c r="X15" s="59">
        <v>-1903660</v>
      </c>
      <c r="Y15" s="60">
        <v>-11.6</v>
      </c>
      <c r="Z15" s="61">
        <v>65617579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57169119</v>
      </c>
      <c r="E17" s="59">
        <v>57169119</v>
      </c>
      <c r="F17" s="59">
        <v>1337388</v>
      </c>
      <c r="G17" s="59">
        <v>3292461</v>
      </c>
      <c r="H17" s="59">
        <v>7277022</v>
      </c>
      <c r="I17" s="59">
        <v>11906871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11906871</v>
      </c>
      <c r="W17" s="59">
        <v>14292280</v>
      </c>
      <c r="X17" s="59">
        <v>-2385409</v>
      </c>
      <c r="Y17" s="60">
        <v>-16.69</v>
      </c>
      <c r="Z17" s="61">
        <v>57169119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209926124</v>
      </c>
      <c r="E18" s="72">
        <f t="shared" si="1"/>
        <v>209926124</v>
      </c>
      <c r="F18" s="72">
        <f t="shared" si="1"/>
        <v>9240983</v>
      </c>
      <c r="G18" s="72">
        <f t="shared" si="1"/>
        <v>16160380</v>
      </c>
      <c r="H18" s="72">
        <f t="shared" si="1"/>
        <v>20895524</v>
      </c>
      <c r="I18" s="72">
        <f t="shared" si="1"/>
        <v>46296887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46296887</v>
      </c>
      <c r="W18" s="72">
        <f t="shared" si="1"/>
        <v>52481532</v>
      </c>
      <c r="X18" s="72">
        <f t="shared" si="1"/>
        <v>-6184645</v>
      </c>
      <c r="Y18" s="66">
        <f>+IF(W18&lt;&gt;0,(X18/W18)*100,0)</f>
        <v>-11.78442161330199</v>
      </c>
      <c r="Z18" s="73">
        <f t="shared" si="1"/>
        <v>209926124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-12322580</v>
      </c>
      <c r="E19" s="76">
        <f t="shared" si="2"/>
        <v>-12322580</v>
      </c>
      <c r="F19" s="76">
        <f t="shared" si="2"/>
        <v>35405245</v>
      </c>
      <c r="G19" s="76">
        <f t="shared" si="2"/>
        <v>-4808688</v>
      </c>
      <c r="H19" s="76">
        <f t="shared" si="2"/>
        <v>-7019947</v>
      </c>
      <c r="I19" s="76">
        <f t="shared" si="2"/>
        <v>23576610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23576610</v>
      </c>
      <c r="W19" s="76">
        <f>IF(E10=E18,0,W10-W18)</f>
        <v>-3080645</v>
      </c>
      <c r="X19" s="76">
        <f t="shared" si="2"/>
        <v>26657255</v>
      </c>
      <c r="Y19" s="77">
        <f>+IF(W19&lt;&gt;0,(X19/W19)*100,0)</f>
        <v>-865.3140819536169</v>
      </c>
      <c r="Z19" s="78">
        <f t="shared" si="2"/>
        <v>-12322580</v>
      </c>
    </row>
    <row r="20" spans="1:26" ht="13.5">
      <c r="A20" s="57" t="s">
        <v>44</v>
      </c>
      <c r="B20" s="18">
        <v>0</v>
      </c>
      <c r="C20" s="18">
        <v>0</v>
      </c>
      <c r="D20" s="58">
        <v>24012000</v>
      </c>
      <c r="E20" s="59">
        <v>24221268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6055317</v>
      </c>
      <c r="X20" s="59">
        <v>-6055317</v>
      </c>
      <c r="Y20" s="60">
        <v>-100</v>
      </c>
      <c r="Z20" s="61">
        <v>24221268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11689420</v>
      </c>
      <c r="E22" s="87">
        <f t="shared" si="3"/>
        <v>11898688</v>
      </c>
      <c r="F22" s="87">
        <f t="shared" si="3"/>
        <v>35405245</v>
      </c>
      <c r="G22" s="87">
        <f t="shared" si="3"/>
        <v>-4808688</v>
      </c>
      <c r="H22" s="87">
        <f t="shared" si="3"/>
        <v>-7019947</v>
      </c>
      <c r="I22" s="87">
        <f t="shared" si="3"/>
        <v>23576610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23576610</v>
      </c>
      <c r="W22" s="87">
        <f t="shared" si="3"/>
        <v>2974672</v>
      </c>
      <c r="X22" s="87">
        <f t="shared" si="3"/>
        <v>20601938</v>
      </c>
      <c r="Y22" s="88">
        <f>+IF(W22&lt;&gt;0,(X22/W22)*100,0)</f>
        <v>692.5784758790213</v>
      </c>
      <c r="Z22" s="89">
        <f t="shared" si="3"/>
        <v>11898688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11689420</v>
      </c>
      <c r="E24" s="76">
        <f t="shared" si="4"/>
        <v>11898688</v>
      </c>
      <c r="F24" s="76">
        <f t="shared" si="4"/>
        <v>35405245</v>
      </c>
      <c r="G24" s="76">
        <f t="shared" si="4"/>
        <v>-4808688</v>
      </c>
      <c r="H24" s="76">
        <f t="shared" si="4"/>
        <v>-7019947</v>
      </c>
      <c r="I24" s="76">
        <f t="shared" si="4"/>
        <v>23576610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23576610</v>
      </c>
      <c r="W24" s="76">
        <f t="shared" si="4"/>
        <v>2974672</v>
      </c>
      <c r="X24" s="76">
        <f t="shared" si="4"/>
        <v>20601938</v>
      </c>
      <c r="Y24" s="77">
        <f>+IF(W24&lt;&gt;0,(X24/W24)*100,0)</f>
        <v>692.5784758790213</v>
      </c>
      <c r="Z24" s="78">
        <f t="shared" si="4"/>
        <v>11898688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25021860</v>
      </c>
      <c r="E27" s="99">
        <v>25231128</v>
      </c>
      <c r="F27" s="99">
        <v>541919</v>
      </c>
      <c r="G27" s="99">
        <v>6687142</v>
      </c>
      <c r="H27" s="99">
        <v>272487</v>
      </c>
      <c r="I27" s="99">
        <v>7501548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7501548</v>
      </c>
      <c r="W27" s="99">
        <v>6307782</v>
      </c>
      <c r="X27" s="99">
        <v>1193766</v>
      </c>
      <c r="Y27" s="100">
        <v>18.93</v>
      </c>
      <c r="Z27" s="101">
        <v>25231128</v>
      </c>
    </row>
    <row r="28" spans="1:26" ht="13.5">
      <c r="A28" s="102" t="s">
        <v>44</v>
      </c>
      <c r="B28" s="18">
        <v>0</v>
      </c>
      <c r="C28" s="18">
        <v>0</v>
      </c>
      <c r="D28" s="58">
        <v>24012000</v>
      </c>
      <c r="E28" s="59">
        <v>24221268</v>
      </c>
      <c r="F28" s="59">
        <v>305546</v>
      </c>
      <c r="G28" s="59">
        <v>4703149</v>
      </c>
      <c r="H28" s="59">
        <v>180168</v>
      </c>
      <c r="I28" s="59">
        <v>5188863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5188863</v>
      </c>
      <c r="W28" s="59">
        <v>6055317</v>
      </c>
      <c r="X28" s="59">
        <v>-866454</v>
      </c>
      <c r="Y28" s="60">
        <v>-14.31</v>
      </c>
      <c r="Z28" s="61">
        <v>24221268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1009860</v>
      </c>
      <c r="E31" s="59">
        <v>1009860</v>
      </c>
      <c r="F31" s="59">
        <v>236373</v>
      </c>
      <c r="G31" s="59">
        <v>1983993</v>
      </c>
      <c r="H31" s="59">
        <v>92319</v>
      </c>
      <c r="I31" s="59">
        <v>2312685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2312685</v>
      </c>
      <c r="W31" s="59">
        <v>252465</v>
      </c>
      <c r="X31" s="59">
        <v>2060220</v>
      </c>
      <c r="Y31" s="60">
        <v>816.04</v>
      </c>
      <c r="Z31" s="61">
        <v>1009860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25021860</v>
      </c>
      <c r="E32" s="99">
        <f t="shared" si="5"/>
        <v>25231128</v>
      </c>
      <c r="F32" s="99">
        <f t="shared" si="5"/>
        <v>541919</v>
      </c>
      <c r="G32" s="99">
        <f t="shared" si="5"/>
        <v>6687142</v>
      </c>
      <c r="H32" s="99">
        <f t="shared" si="5"/>
        <v>272487</v>
      </c>
      <c r="I32" s="99">
        <f t="shared" si="5"/>
        <v>7501548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7501548</v>
      </c>
      <c r="W32" s="99">
        <f t="shared" si="5"/>
        <v>6307782</v>
      </c>
      <c r="X32" s="99">
        <f t="shared" si="5"/>
        <v>1193766</v>
      </c>
      <c r="Y32" s="100">
        <f>+IF(W32&lt;&gt;0,(X32/W32)*100,0)</f>
        <v>18.925289428201545</v>
      </c>
      <c r="Z32" s="101">
        <f t="shared" si="5"/>
        <v>25231128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32748082</v>
      </c>
      <c r="E35" s="59">
        <v>32748082</v>
      </c>
      <c r="F35" s="59">
        <v>118941634</v>
      </c>
      <c r="G35" s="59">
        <v>112358331</v>
      </c>
      <c r="H35" s="59">
        <v>105596846</v>
      </c>
      <c r="I35" s="59">
        <v>105596846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105596846</v>
      </c>
      <c r="W35" s="59">
        <v>8187021</v>
      </c>
      <c r="X35" s="59">
        <v>97409825</v>
      </c>
      <c r="Y35" s="60">
        <v>1189.81</v>
      </c>
      <c r="Z35" s="61">
        <v>32748082</v>
      </c>
    </row>
    <row r="36" spans="1:26" ht="13.5">
      <c r="A36" s="57" t="s">
        <v>53</v>
      </c>
      <c r="B36" s="18">
        <v>0</v>
      </c>
      <c r="C36" s="18">
        <v>0</v>
      </c>
      <c r="D36" s="58">
        <v>399435463</v>
      </c>
      <c r="E36" s="59">
        <v>399644731</v>
      </c>
      <c r="F36" s="59">
        <v>375890086</v>
      </c>
      <c r="G36" s="59">
        <v>385837885</v>
      </c>
      <c r="H36" s="59">
        <v>386110372</v>
      </c>
      <c r="I36" s="59">
        <v>386110372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386110372</v>
      </c>
      <c r="W36" s="59">
        <v>99911183</v>
      </c>
      <c r="X36" s="59">
        <v>286199189</v>
      </c>
      <c r="Y36" s="60">
        <v>286.45</v>
      </c>
      <c r="Z36" s="61">
        <v>399644731</v>
      </c>
    </row>
    <row r="37" spans="1:26" ht="13.5">
      <c r="A37" s="57" t="s">
        <v>54</v>
      </c>
      <c r="B37" s="18">
        <v>0</v>
      </c>
      <c r="C37" s="18">
        <v>0</v>
      </c>
      <c r="D37" s="58">
        <v>31244999</v>
      </c>
      <c r="E37" s="59">
        <v>31244999</v>
      </c>
      <c r="F37" s="59">
        <v>149955212</v>
      </c>
      <c r="G37" s="59">
        <v>82971282</v>
      </c>
      <c r="H37" s="59">
        <v>83502231</v>
      </c>
      <c r="I37" s="59">
        <v>83502231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83502231</v>
      </c>
      <c r="W37" s="59">
        <v>7811250</v>
      </c>
      <c r="X37" s="59">
        <v>75690981</v>
      </c>
      <c r="Y37" s="60">
        <v>969</v>
      </c>
      <c r="Z37" s="61">
        <v>31244999</v>
      </c>
    </row>
    <row r="38" spans="1:26" ht="13.5">
      <c r="A38" s="57" t="s">
        <v>55</v>
      </c>
      <c r="B38" s="18">
        <v>0</v>
      </c>
      <c r="C38" s="18">
        <v>0</v>
      </c>
      <c r="D38" s="58">
        <v>44283349</v>
      </c>
      <c r="E38" s="59">
        <v>44283349</v>
      </c>
      <c r="F38" s="59">
        <v>13101857</v>
      </c>
      <c r="G38" s="59">
        <v>43848605</v>
      </c>
      <c r="H38" s="59">
        <v>43848605</v>
      </c>
      <c r="I38" s="59">
        <v>43848605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43848605</v>
      </c>
      <c r="W38" s="59">
        <v>11070837</v>
      </c>
      <c r="X38" s="59">
        <v>32777768</v>
      </c>
      <c r="Y38" s="60">
        <v>296.07</v>
      </c>
      <c r="Z38" s="61">
        <v>44283349</v>
      </c>
    </row>
    <row r="39" spans="1:26" ht="13.5">
      <c r="A39" s="57" t="s">
        <v>56</v>
      </c>
      <c r="B39" s="18">
        <v>0</v>
      </c>
      <c r="C39" s="18">
        <v>0</v>
      </c>
      <c r="D39" s="58">
        <v>356655197</v>
      </c>
      <c r="E39" s="59">
        <v>356864465</v>
      </c>
      <c r="F39" s="59">
        <v>331774651</v>
      </c>
      <c r="G39" s="59">
        <v>371376329</v>
      </c>
      <c r="H39" s="59">
        <v>364356382</v>
      </c>
      <c r="I39" s="59">
        <v>364356382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364356382</v>
      </c>
      <c r="W39" s="59">
        <v>89216116</v>
      </c>
      <c r="X39" s="59">
        <v>275140266</v>
      </c>
      <c r="Y39" s="60">
        <v>308.4</v>
      </c>
      <c r="Z39" s="61">
        <v>356864465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25736992</v>
      </c>
      <c r="E42" s="59">
        <v>25736992</v>
      </c>
      <c r="F42" s="59">
        <v>26482544</v>
      </c>
      <c r="G42" s="59">
        <v>2983724</v>
      </c>
      <c r="H42" s="59">
        <v>-4851395</v>
      </c>
      <c r="I42" s="59">
        <v>24614873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24614873</v>
      </c>
      <c r="W42" s="59">
        <v>12880512</v>
      </c>
      <c r="X42" s="59">
        <v>11734361</v>
      </c>
      <c r="Y42" s="60">
        <v>91.1</v>
      </c>
      <c r="Z42" s="61">
        <v>25736992</v>
      </c>
    </row>
    <row r="43" spans="1:26" ht="13.5">
      <c r="A43" s="57" t="s">
        <v>59</v>
      </c>
      <c r="B43" s="18">
        <v>0</v>
      </c>
      <c r="C43" s="18">
        <v>0</v>
      </c>
      <c r="D43" s="58">
        <v>-24320799</v>
      </c>
      <c r="E43" s="59">
        <v>-24530067</v>
      </c>
      <c r="F43" s="59">
        <v>-541919</v>
      </c>
      <c r="G43" s="59">
        <v>-6687142</v>
      </c>
      <c r="H43" s="59">
        <v>-272487</v>
      </c>
      <c r="I43" s="59">
        <v>-7501548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-7501548</v>
      </c>
      <c r="W43" s="59">
        <v>-6352675</v>
      </c>
      <c r="X43" s="59">
        <v>-1148873</v>
      </c>
      <c r="Y43" s="60">
        <v>18.08</v>
      </c>
      <c r="Z43" s="61">
        <v>-24530067</v>
      </c>
    </row>
    <row r="44" spans="1:26" ht="13.5">
      <c r="A44" s="57" t="s">
        <v>60</v>
      </c>
      <c r="B44" s="18">
        <v>0</v>
      </c>
      <c r="C44" s="18">
        <v>0</v>
      </c>
      <c r="D44" s="58">
        <v>-4181795</v>
      </c>
      <c r="E44" s="59">
        <v>-4181795</v>
      </c>
      <c r="F44" s="59">
        <v>-22894</v>
      </c>
      <c r="G44" s="59">
        <v>-26006</v>
      </c>
      <c r="H44" s="59">
        <v>-468371</v>
      </c>
      <c r="I44" s="59">
        <v>-517271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-517271</v>
      </c>
      <c r="W44" s="59">
        <v>11844</v>
      </c>
      <c r="X44" s="59">
        <v>-529115</v>
      </c>
      <c r="Y44" s="60">
        <v>-4467.37</v>
      </c>
      <c r="Z44" s="61">
        <v>-4181795</v>
      </c>
    </row>
    <row r="45" spans="1:26" ht="13.5">
      <c r="A45" s="69" t="s">
        <v>61</v>
      </c>
      <c r="B45" s="21">
        <v>0</v>
      </c>
      <c r="C45" s="21">
        <v>0</v>
      </c>
      <c r="D45" s="98">
        <v>6767170</v>
      </c>
      <c r="E45" s="99">
        <v>6557902</v>
      </c>
      <c r="F45" s="99">
        <v>44003079</v>
      </c>
      <c r="G45" s="99">
        <v>40273655</v>
      </c>
      <c r="H45" s="99">
        <v>34681402</v>
      </c>
      <c r="I45" s="99">
        <v>34681402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34681402</v>
      </c>
      <c r="W45" s="99">
        <v>16072453</v>
      </c>
      <c r="X45" s="99">
        <v>18608949</v>
      </c>
      <c r="Y45" s="100">
        <v>115.78</v>
      </c>
      <c r="Z45" s="101">
        <v>6557902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9165753</v>
      </c>
      <c r="C49" s="51">
        <v>0</v>
      </c>
      <c r="D49" s="128">
        <v>1995884</v>
      </c>
      <c r="E49" s="53">
        <v>6052503</v>
      </c>
      <c r="F49" s="53">
        <v>0</v>
      </c>
      <c r="G49" s="53">
        <v>0</v>
      </c>
      <c r="H49" s="53">
        <v>0</v>
      </c>
      <c r="I49" s="53">
        <v>34432449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51646589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965025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965025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97.86256887183626</v>
      </c>
      <c r="E58" s="7">
        <f t="shared" si="6"/>
        <v>97.86256887183626</v>
      </c>
      <c r="F58" s="7">
        <f t="shared" si="6"/>
        <v>26.01457952055241</v>
      </c>
      <c r="G58" s="7">
        <f t="shared" si="6"/>
        <v>167.50284867510993</v>
      </c>
      <c r="H58" s="7">
        <f t="shared" si="6"/>
        <v>151.25998444564186</v>
      </c>
      <c r="I58" s="7">
        <f t="shared" si="6"/>
        <v>72.05943807174462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72.05943807174462</v>
      </c>
      <c r="W58" s="7">
        <f t="shared" si="6"/>
        <v>93.99998751178575</v>
      </c>
      <c r="X58" s="7">
        <f t="shared" si="6"/>
        <v>0</v>
      </c>
      <c r="Y58" s="7">
        <f t="shared" si="6"/>
        <v>0</v>
      </c>
      <c r="Z58" s="8">
        <f t="shared" si="6"/>
        <v>97.86256887183626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97.38061598607452</v>
      </c>
      <c r="E59" s="10">
        <f t="shared" si="7"/>
        <v>97.38061598607452</v>
      </c>
      <c r="F59" s="10">
        <f t="shared" si="7"/>
        <v>7.154395107469701</v>
      </c>
      <c r="G59" s="10">
        <f t="shared" si="7"/>
        <v>686.6466900568131</v>
      </c>
      <c r="H59" s="10">
        <f t="shared" si="7"/>
        <v>10163.286653815625</v>
      </c>
      <c r="I59" s="10">
        <f t="shared" si="7"/>
        <v>36.12318295130936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36.12318295130936</v>
      </c>
      <c r="W59" s="10">
        <f t="shared" si="7"/>
        <v>93.99999123547448</v>
      </c>
      <c r="X59" s="10">
        <f t="shared" si="7"/>
        <v>0</v>
      </c>
      <c r="Y59" s="10">
        <f t="shared" si="7"/>
        <v>0</v>
      </c>
      <c r="Z59" s="11">
        <f t="shared" si="7"/>
        <v>97.38061598607452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97.99999917202041</v>
      </c>
      <c r="E60" s="13">
        <f t="shared" si="7"/>
        <v>97.99999917202041</v>
      </c>
      <c r="F60" s="13">
        <f t="shared" si="7"/>
        <v>93.40879712153898</v>
      </c>
      <c r="G60" s="13">
        <f t="shared" si="7"/>
        <v>136.13505006638064</v>
      </c>
      <c r="H60" s="13">
        <f t="shared" si="7"/>
        <v>103.15276993199414</v>
      </c>
      <c r="I60" s="13">
        <f t="shared" si="7"/>
        <v>111.72049210730736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111.72049210730736</v>
      </c>
      <c r="W60" s="13">
        <f t="shared" si="7"/>
        <v>93.99998169245187</v>
      </c>
      <c r="X60" s="13">
        <f t="shared" si="7"/>
        <v>0</v>
      </c>
      <c r="Y60" s="13">
        <f t="shared" si="7"/>
        <v>0</v>
      </c>
      <c r="Z60" s="14">
        <f t="shared" si="7"/>
        <v>97.99999917202041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98</v>
      </c>
      <c r="E61" s="13">
        <f t="shared" si="7"/>
        <v>98</v>
      </c>
      <c r="F61" s="13">
        <f t="shared" si="7"/>
        <v>143.47803211838828</v>
      </c>
      <c r="G61" s="13">
        <f t="shared" si="7"/>
        <v>142.18799710630174</v>
      </c>
      <c r="H61" s="13">
        <f t="shared" si="7"/>
        <v>100.66586371035082</v>
      </c>
      <c r="I61" s="13">
        <f t="shared" si="7"/>
        <v>126.07974099602059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126.07974099602059</v>
      </c>
      <c r="W61" s="13">
        <f t="shared" si="7"/>
        <v>93.9999931716144</v>
      </c>
      <c r="X61" s="13">
        <f t="shared" si="7"/>
        <v>0</v>
      </c>
      <c r="Y61" s="13">
        <f t="shared" si="7"/>
        <v>0</v>
      </c>
      <c r="Z61" s="14">
        <f t="shared" si="7"/>
        <v>98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97.99999652507132</v>
      </c>
      <c r="E62" s="13">
        <f t="shared" si="7"/>
        <v>97.99999652507132</v>
      </c>
      <c r="F62" s="13">
        <f t="shared" si="7"/>
        <v>188.07254949693694</v>
      </c>
      <c r="G62" s="13">
        <f t="shared" si="7"/>
        <v>116.30584538722731</v>
      </c>
      <c r="H62" s="13">
        <f t="shared" si="7"/>
        <v>109.51425990194146</v>
      </c>
      <c r="I62" s="13">
        <f t="shared" si="7"/>
        <v>128.5020868030137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128.5020868030137</v>
      </c>
      <c r="W62" s="13">
        <f t="shared" si="7"/>
        <v>93.99999007163316</v>
      </c>
      <c r="X62" s="13">
        <f t="shared" si="7"/>
        <v>0</v>
      </c>
      <c r="Y62" s="13">
        <f t="shared" si="7"/>
        <v>0</v>
      </c>
      <c r="Z62" s="14">
        <f t="shared" si="7"/>
        <v>97.99999652507132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97.99999574846711</v>
      </c>
      <c r="E63" s="13">
        <f t="shared" si="7"/>
        <v>97.99999574846711</v>
      </c>
      <c r="F63" s="13">
        <f t="shared" si="7"/>
        <v>27.197122762584986</v>
      </c>
      <c r="G63" s="13">
        <f t="shared" si="7"/>
        <v>140.39231123323643</v>
      </c>
      <c r="H63" s="13">
        <f t="shared" si="7"/>
        <v>123.67428806412669</v>
      </c>
      <c r="I63" s="13">
        <f t="shared" si="7"/>
        <v>73.25358104722365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73.25358104722365</v>
      </c>
      <c r="W63" s="13">
        <f t="shared" si="7"/>
        <v>93.99994158764054</v>
      </c>
      <c r="X63" s="13">
        <f t="shared" si="7"/>
        <v>0</v>
      </c>
      <c r="Y63" s="13">
        <f t="shared" si="7"/>
        <v>0</v>
      </c>
      <c r="Z63" s="14">
        <f t="shared" si="7"/>
        <v>97.99999574846711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98.00000292319773</v>
      </c>
      <c r="E64" s="13">
        <f t="shared" si="7"/>
        <v>98.00000292319773</v>
      </c>
      <c r="F64" s="13">
        <f t="shared" si="7"/>
        <v>27.8612702712557</v>
      </c>
      <c r="G64" s="13">
        <f t="shared" si="7"/>
        <v>97.89176148638917</v>
      </c>
      <c r="H64" s="13">
        <f t="shared" si="7"/>
        <v>84.11723022853269</v>
      </c>
      <c r="I64" s="13">
        <f t="shared" si="7"/>
        <v>62.45693890139039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62.45693890139039</v>
      </c>
      <c r="W64" s="13">
        <f t="shared" si="7"/>
        <v>93.9999196120918</v>
      </c>
      <c r="X64" s="13">
        <f t="shared" si="7"/>
        <v>0</v>
      </c>
      <c r="Y64" s="13">
        <f t="shared" si="7"/>
        <v>0</v>
      </c>
      <c r="Z64" s="14">
        <f t="shared" si="7"/>
        <v>98.00000292319773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97.5</v>
      </c>
      <c r="E66" s="16">
        <f t="shared" si="7"/>
        <v>97.5</v>
      </c>
      <c r="F66" s="16">
        <f t="shared" si="7"/>
        <v>114.26001160766106</v>
      </c>
      <c r="G66" s="16">
        <f t="shared" si="7"/>
        <v>100.03263381529261</v>
      </c>
      <c r="H66" s="16">
        <f t="shared" si="7"/>
        <v>100</v>
      </c>
      <c r="I66" s="16">
        <f t="shared" si="7"/>
        <v>104.19939326947892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104.19939326947892</v>
      </c>
      <c r="W66" s="16">
        <f t="shared" si="7"/>
        <v>94.00028268551237</v>
      </c>
      <c r="X66" s="16">
        <f t="shared" si="7"/>
        <v>0</v>
      </c>
      <c r="Y66" s="16">
        <f t="shared" si="7"/>
        <v>0</v>
      </c>
      <c r="Z66" s="17">
        <f t="shared" si="7"/>
        <v>97.5</v>
      </c>
    </row>
    <row r="67" spans="1:26" ht="13.5" hidden="1">
      <c r="A67" s="40" t="s">
        <v>119</v>
      </c>
      <c r="B67" s="23"/>
      <c r="C67" s="23"/>
      <c r="D67" s="24">
        <v>112105694</v>
      </c>
      <c r="E67" s="25">
        <v>112105694</v>
      </c>
      <c r="F67" s="25">
        <v>28655812</v>
      </c>
      <c r="G67" s="25">
        <v>7710602</v>
      </c>
      <c r="H67" s="25">
        <v>7367710</v>
      </c>
      <c r="I67" s="25">
        <v>43734124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43734124</v>
      </c>
      <c r="W67" s="25">
        <v>28026425</v>
      </c>
      <c r="X67" s="25"/>
      <c r="Y67" s="24"/>
      <c r="Z67" s="26">
        <v>112105694</v>
      </c>
    </row>
    <row r="68" spans="1:26" ht="13.5" hidden="1">
      <c r="A68" s="36" t="s">
        <v>31</v>
      </c>
      <c r="B68" s="18"/>
      <c r="C68" s="18"/>
      <c r="D68" s="19">
        <v>23732030</v>
      </c>
      <c r="E68" s="20">
        <v>23732030</v>
      </c>
      <c r="F68" s="20">
        <v>22419156</v>
      </c>
      <c r="G68" s="20">
        <v>449192</v>
      </c>
      <c r="H68" s="20">
        <v>35276</v>
      </c>
      <c r="I68" s="20">
        <v>22903624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22903624</v>
      </c>
      <c r="W68" s="20">
        <v>5933008</v>
      </c>
      <c r="X68" s="20"/>
      <c r="Y68" s="19"/>
      <c r="Z68" s="22">
        <v>23732030</v>
      </c>
    </row>
    <row r="69" spans="1:26" ht="13.5" hidden="1">
      <c r="A69" s="37" t="s">
        <v>32</v>
      </c>
      <c r="B69" s="18"/>
      <c r="C69" s="18"/>
      <c r="D69" s="19">
        <v>86958664</v>
      </c>
      <c r="E69" s="20">
        <v>86958664</v>
      </c>
      <c r="F69" s="20">
        <v>6116046</v>
      </c>
      <c r="G69" s="20">
        <v>7111259</v>
      </c>
      <c r="H69" s="20">
        <v>7192469</v>
      </c>
      <c r="I69" s="20">
        <v>20419774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20419774</v>
      </c>
      <c r="W69" s="20">
        <v>21739667</v>
      </c>
      <c r="X69" s="20"/>
      <c r="Y69" s="19"/>
      <c r="Z69" s="22">
        <v>86958664</v>
      </c>
    </row>
    <row r="70" spans="1:26" ht="13.5" hidden="1">
      <c r="A70" s="38" t="s">
        <v>113</v>
      </c>
      <c r="B70" s="18"/>
      <c r="C70" s="18"/>
      <c r="D70" s="19">
        <v>58579000</v>
      </c>
      <c r="E70" s="20">
        <v>58579000</v>
      </c>
      <c r="F70" s="20">
        <v>2927046</v>
      </c>
      <c r="G70" s="20">
        <v>5038535</v>
      </c>
      <c r="H70" s="20">
        <v>5197460</v>
      </c>
      <c r="I70" s="20">
        <v>13163041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13163041</v>
      </c>
      <c r="W70" s="20">
        <v>14644750</v>
      </c>
      <c r="X70" s="20"/>
      <c r="Y70" s="19"/>
      <c r="Z70" s="22">
        <v>58579000</v>
      </c>
    </row>
    <row r="71" spans="1:26" ht="13.5" hidden="1">
      <c r="A71" s="38" t="s">
        <v>114</v>
      </c>
      <c r="B71" s="18"/>
      <c r="C71" s="18"/>
      <c r="D71" s="19">
        <v>12086579</v>
      </c>
      <c r="E71" s="20">
        <v>12086579</v>
      </c>
      <c r="F71" s="20">
        <v>398459</v>
      </c>
      <c r="G71" s="20">
        <v>848481</v>
      </c>
      <c r="H71" s="20">
        <v>705089</v>
      </c>
      <c r="I71" s="20">
        <v>1952029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1952029</v>
      </c>
      <c r="W71" s="20">
        <v>3021645</v>
      </c>
      <c r="X71" s="20"/>
      <c r="Y71" s="19"/>
      <c r="Z71" s="22">
        <v>12086579</v>
      </c>
    </row>
    <row r="72" spans="1:26" ht="13.5" hidden="1">
      <c r="A72" s="38" t="s">
        <v>115</v>
      </c>
      <c r="B72" s="18"/>
      <c r="C72" s="18"/>
      <c r="D72" s="19">
        <v>10819627</v>
      </c>
      <c r="E72" s="20">
        <v>10819627</v>
      </c>
      <c r="F72" s="20">
        <v>2050022</v>
      </c>
      <c r="G72" s="20">
        <v>779891</v>
      </c>
      <c r="H72" s="20">
        <v>834099</v>
      </c>
      <c r="I72" s="20">
        <v>3664012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3664012</v>
      </c>
      <c r="W72" s="20">
        <v>2704907</v>
      </c>
      <c r="X72" s="20"/>
      <c r="Y72" s="19"/>
      <c r="Z72" s="22">
        <v>10819627</v>
      </c>
    </row>
    <row r="73" spans="1:26" ht="13.5" hidden="1">
      <c r="A73" s="38" t="s">
        <v>116</v>
      </c>
      <c r="B73" s="18"/>
      <c r="C73" s="18"/>
      <c r="D73" s="19">
        <v>5473458</v>
      </c>
      <c r="E73" s="20">
        <v>5473458</v>
      </c>
      <c r="F73" s="20">
        <v>740519</v>
      </c>
      <c r="G73" s="20">
        <v>444352</v>
      </c>
      <c r="H73" s="20">
        <v>455821</v>
      </c>
      <c r="I73" s="20">
        <v>1640692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1640692</v>
      </c>
      <c r="W73" s="20">
        <v>1368365</v>
      </c>
      <c r="X73" s="20"/>
      <c r="Y73" s="19"/>
      <c r="Z73" s="22">
        <v>5473458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1415000</v>
      </c>
      <c r="E75" s="29">
        <v>1415000</v>
      </c>
      <c r="F75" s="29">
        <v>120610</v>
      </c>
      <c r="G75" s="29">
        <v>150151</v>
      </c>
      <c r="H75" s="29">
        <v>139965</v>
      </c>
      <c r="I75" s="29">
        <v>410726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410726</v>
      </c>
      <c r="W75" s="29">
        <v>353750</v>
      </c>
      <c r="X75" s="29"/>
      <c r="Y75" s="28"/>
      <c r="Z75" s="30">
        <v>1415000</v>
      </c>
    </row>
    <row r="76" spans="1:26" ht="13.5" hidden="1">
      <c r="A76" s="41" t="s">
        <v>120</v>
      </c>
      <c r="B76" s="31"/>
      <c r="C76" s="31"/>
      <c r="D76" s="32">
        <v>109709512</v>
      </c>
      <c r="E76" s="33">
        <v>109709512</v>
      </c>
      <c r="F76" s="33">
        <v>7454689</v>
      </c>
      <c r="G76" s="33">
        <v>12915478</v>
      </c>
      <c r="H76" s="33">
        <v>11144397</v>
      </c>
      <c r="I76" s="33">
        <v>31514564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31514564</v>
      </c>
      <c r="W76" s="33">
        <v>26344836</v>
      </c>
      <c r="X76" s="33"/>
      <c r="Y76" s="32"/>
      <c r="Z76" s="34">
        <v>109709512</v>
      </c>
    </row>
    <row r="77" spans="1:26" ht="13.5" hidden="1">
      <c r="A77" s="36" t="s">
        <v>31</v>
      </c>
      <c r="B77" s="18"/>
      <c r="C77" s="18"/>
      <c r="D77" s="19">
        <v>23110397</v>
      </c>
      <c r="E77" s="20">
        <v>23110397</v>
      </c>
      <c r="F77" s="20">
        <v>1603955</v>
      </c>
      <c r="G77" s="20">
        <v>3084362</v>
      </c>
      <c r="H77" s="20">
        <v>3585201</v>
      </c>
      <c r="I77" s="20">
        <v>8273518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8273518</v>
      </c>
      <c r="W77" s="20">
        <v>5577027</v>
      </c>
      <c r="X77" s="20"/>
      <c r="Y77" s="19"/>
      <c r="Z77" s="22">
        <v>23110397</v>
      </c>
    </row>
    <row r="78" spans="1:26" ht="13.5" hidden="1">
      <c r="A78" s="37" t="s">
        <v>32</v>
      </c>
      <c r="B78" s="18"/>
      <c r="C78" s="18"/>
      <c r="D78" s="19">
        <v>85219490</v>
      </c>
      <c r="E78" s="20">
        <v>85219490</v>
      </c>
      <c r="F78" s="20">
        <v>5712925</v>
      </c>
      <c r="G78" s="20">
        <v>9680916</v>
      </c>
      <c r="H78" s="20">
        <v>7419231</v>
      </c>
      <c r="I78" s="20">
        <v>22813072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22813072</v>
      </c>
      <c r="W78" s="20">
        <v>20435283</v>
      </c>
      <c r="X78" s="20"/>
      <c r="Y78" s="19"/>
      <c r="Z78" s="22">
        <v>85219490</v>
      </c>
    </row>
    <row r="79" spans="1:26" ht="13.5" hidden="1">
      <c r="A79" s="38" t="s">
        <v>113</v>
      </c>
      <c r="B79" s="18"/>
      <c r="C79" s="18"/>
      <c r="D79" s="19">
        <v>57407420</v>
      </c>
      <c r="E79" s="20">
        <v>57407420</v>
      </c>
      <c r="F79" s="20">
        <v>4199668</v>
      </c>
      <c r="G79" s="20">
        <v>7164192</v>
      </c>
      <c r="H79" s="20">
        <v>5232068</v>
      </c>
      <c r="I79" s="20">
        <v>16595928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16595928</v>
      </c>
      <c r="W79" s="20">
        <v>13766064</v>
      </c>
      <c r="X79" s="20"/>
      <c r="Y79" s="19"/>
      <c r="Z79" s="22">
        <v>57407420</v>
      </c>
    </row>
    <row r="80" spans="1:26" ht="13.5" hidden="1">
      <c r="A80" s="38" t="s">
        <v>114</v>
      </c>
      <c r="B80" s="18"/>
      <c r="C80" s="18"/>
      <c r="D80" s="19">
        <v>11844847</v>
      </c>
      <c r="E80" s="20">
        <v>11844847</v>
      </c>
      <c r="F80" s="20">
        <v>749392</v>
      </c>
      <c r="G80" s="20">
        <v>986833</v>
      </c>
      <c r="H80" s="20">
        <v>772173</v>
      </c>
      <c r="I80" s="20">
        <v>2508398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2508398</v>
      </c>
      <c r="W80" s="20">
        <v>2840346</v>
      </c>
      <c r="X80" s="20"/>
      <c r="Y80" s="19"/>
      <c r="Z80" s="22">
        <v>11844847</v>
      </c>
    </row>
    <row r="81" spans="1:26" ht="13.5" hidden="1">
      <c r="A81" s="38" t="s">
        <v>115</v>
      </c>
      <c r="B81" s="18"/>
      <c r="C81" s="18"/>
      <c r="D81" s="19">
        <v>10603234</v>
      </c>
      <c r="E81" s="20">
        <v>10603234</v>
      </c>
      <c r="F81" s="20">
        <v>557547</v>
      </c>
      <c r="G81" s="20">
        <v>1094907</v>
      </c>
      <c r="H81" s="20">
        <v>1031566</v>
      </c>
      <c r="I81" s="20">
        <v>2684020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2684020</v>
      </c>
      <c r="W81" s="20">
        <v>2542611</v>
      </c>
      <c r="X81" s="20"/>
      <c r="Y81" s="19"/>
      <c r="Z81" s="22">
        <v>10603234</v>
      </c>
    </row>
    <row r="82" spans="1:26" ht="13.5" hidden="1">
      <c r="A82" s="38" t="s">
        <v>116</v>
      </c>
      <c r="B82" s="18"/>
      <c r="C82" s="18"/>
      <c r="D82" s="19">
        <v>5363989</v>
      </c>
      <c r="E82" s="20">
        <v>5363989</v>
      </c>
      <c r="F82" s="20">
        <v>206318</v>
      </c>
      <c r="G82" s="20">
        <v>434984</v>
      </c>
      <c r="H82" s="20">
        <v>383424</v>
      </c>
      <c r="I82" s="20">
        <v>1024726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1024726</v>
      </c>
      <c r="W82" s="20">
        <v>1286262</v>
      </c>
      <c r="X82" s="20"/>
      <c r="Y82" s="19"/>
      <c r="Z82" s="22">
        <v>5363989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1379625</v>
      </c>
      <c r="E84" s="29">
        <v>1379625</v>
      </c>
      <c r="F84" s="29">
        <v>137809</v>
      </c>
      <c r="G84" s="29">
        <v>150200</v>
      </c>
      <c r="H84" s="29">
        <v>139965</v>
      </c>
      <c r="I84" s="29">
        <v>427974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427974</v>
      </c>
      <c r="W84" s="29">
        <v>332526</v>
      </c>
      <c r="X84" s="29"/>
      <c r="Y84" s="28"/>
      <c r="Z84" s="30">
        <v>1379625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98956</v>
      </c>
      <c r="C7" s="18">
        <v>0</v>
      </c>
      <c r="D7" s="58">
        <v>115000</v>
      </c>
      <c r="E7" s="59">
        <v>115000</v>
      </c>
      <c r="F7" s="59">
        <v>10867</v>
      </c>
      <c r="G7" s="59">
        <v>19190</v>
      </c>
      <c r="H7" s="59">
        <v>16781</v>
      </c>
      <c r="I7" s="59">
        <v>46838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46838</v>
      </c>
      <c r="W7" s="59">
        <v>28750</v>
      </c>
      <c r="X7" s="59">
        <v>18088</v>
      </c>
      <c r="Y7" s="60">
        <v>62.91</v>
      </c>
      <c r="Z7" s="61">
        <v>115000</v>
      </c>
    </row>
    <row r="8" spans="1:26" ht="13.5">
      <c r="A8" s="57" t="s">
        <v>34</v>
      </c>
      <c r="B8" s="18">
        <v>47355039</v>
      </c>
      <c r="C8" s="18">
        <v>0</v>
      </c>
      <c r="D8" s="58">
        <v>48936268</v>
      </c>
      <c r="E8" s="59">
        <v>48936268</v>
      </c>
      <c r="F8" s="59">
        <v>10032389</v>
      </c>
      <c r="G8" s="59">
        <v>7036713</v>
      </c>
      <c r="H8" s="59">
        <v>4852531</v>
      </c>
      <c r="I8" s="59">
        <v>21921633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21921633</v>
      </c>
      <c r="W8" s="59">
        <v>12234067</v>
      </c>
      <c r="X8" s="59">
        <v>9687566</v>
      </c>
      <c r="Y8" s="60">
        <v>79.19</v>
      </c>
      <c r="Z8" s="61">
        <v>48936268</v>
      </c>
    </row>
    <row r="9" spans="1:26" ht="13.5">
      <c r="A9" s="57" t="s">
        <v>35</v>
      </c>
      <c r="B9" s="18">
        <v>4603628</v>
      </c>
      <c r="C9" s="18">
        <v>0</v>
      </c>
      <c r="D9" s="58">
        <v>4288420</v>
      </c>
      <c r="E9" s="59">
        <v>4288420</v>
      </c>
      <c r="F9" s="59">
        <v>192435</v>
      </c>
      <c r="G9" s="59">
        <v>40031</v>
      </c>
      <c r="H9" s="59">
        <v>35139</v>
      </c>
      <c r="I9" s="59">
        <v>267605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267605</v>
      </c>
      <c r="W9" s="59">
        <v>1072105</v>
      </c>
      <c r="X9" s="59">
        <v>-804500</v>
      </c>
      <c r="Y9" s="60">
        <v>-75.04</v>
      </c>
      <c r="Z9" s="61">
        <v>4288420</v>
      </c>
    </row>
    <row r="10" spans="1:26" ht="25.5">
      <c r="A10" s="62" t="s">
        <v>105</v>
      </c>
      <c r="B10" s="63">
        <f>SUM(B5:B9)</f>
        <v>52057623</v>
      </c>
      <c r="C10" s="63">
        <f>SUM(C5:C9)</f>
        <v>0</v>
      </c>
      <c r="D10" s="64">
        <f aca="true" t="shared" si="0" ref="D10:Z10">SUM(D5:D9)</f>
        <v>53339688</v>
      </c>
      <c r="E10" s="65">
        <f t="shared" si="0"/>
        <v>53339688</v>
      </c>
      <c r="F10" s="65">
        <f t="shared" si="0"/>
        <v>10235691</v>
      </c>
      <c r="G10" s="65">
        <f t="shared" si="0"/>
        <v>7095934</v>
      </c>
      <c r="H10" s="65">
        <f t="shared" si="0"/>
        <v>4904451</v>
      </c>
      <c r="I10" s="65">
        <f t="shared" si="0"/>
        <v>22236076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22236076</v>
      </c>
      <c r="W10" s="65">
        <f t="shared" si="0"/>
        <v>13334922</v>
      </c>
      <c r="X10" s="65">
        <f t="shared" si="0"/>
        <v>8901154</v>
      </c>
      <c r="Y10" s="66">
        <f>+IF(W10&lt;&gt;0,(X10/W10)*100,0)</f>
        <v>66.75070165389793</v>
      </c>
      <c r="Z10" s="67">
        <f t="shared" si="0"/>
        <v>53339688</v>
      </c>
    </row>
    <row r="11" spans="1:26" ht="13.5">
      <c r="A11" s="57" t="s">
        <v>36</v>
      </c>
      <c r="B11" s="18">
        <v>8047259</v>
      </c>
      <c r="C11" s="18">
        <v>0</v>
      </c>
      <c r="D11" s="58">
        <v>9805385</v>
      </c>
      <c r="E11" s="59">
        <v>9805385</v>
      </c>
      <c r="F11" s="59">
        <v>672675</v>
      </c>
      <c r="G11" s="59">
        <v>738272</v>
      </c>
      <c r="H11" s="59">
        <v>748637</v>
      </c>
      <c r="I11" s="59">
        <v>2159584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2159584</v>
      </c>
      <c r="W11" s="59">
        <v>2451346</v>
      </c>
      <c r="X11" s="59">
        <v>-291762</v>
      </c>
      <c r="Y11" s="60">
        <v>-11.9</v>
      </c>
      <c r="Z11" s="61">
        <v>9805385</v>
      </c>
    </row>
    <row r="12" spans="1:26" ht="13.5">
      <c r="A12" s="57" t="s">
        <v>37</v>
      </c>
      <c r="B12" s="18">
        <v>3214189</v>
      </c>
      <c r="C12" s="18">
        <v>0</v>
      </c>
      <c r="D12" s="58">
        <v>3160000</v>
      </c>
      <c r="E12" s="59">
        <v>3160000</v>
      </c>
      <c r="F12" s="59">
        <v>238478</v>
      </c>
      <c r="G12" s="59">
        <v>238478</v>
      </c>
      <c r="H12" s="59">
        <v>240110</v>
      </c>
      <c r="I12" s="59">
        <v>717066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717066</v>
      </c>
      <c r="W12" s="59">
        <v>790000</v>
      </c>
      <c r="X12" s="59">
        <v>-72934</v>
      </c>
      <c r="Y12" s="60">
        <v>-9.23</v>
      </c>
      <c r="Z12" s="61">
        <v>3160000</v>
      </c>
    </row>
    <row r="13" spans="1:26" ht="13.5">
      <c r="A13" s="57" t="s">
        <v>106</v>
      </c>
      <c r="B13" s="18">
        <v>824312</v>
      </c>
      <c r="C13" s="18">
        <v>0</v>
      </c>
      <c r="D13" s="58">
        <v>394509</v>
      </c>
      <c r="E13" s="59">
        <v>394509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98627</v>
      </c>
      <c r="X13" s="59">
        <v>-98627</v>
      </c>
      <c r="Y13" s="60">
        <v>-100</v>
      </c>
      <c r="Z13" s="61">
        <v>394509</v>
      </c>
    </row>
    <row r="14" spans="1:26" ht="13.5">
      <c r="A14" s="57" t="s">
        <v>38</v>
      </c>
      <c r="B14" s="18">
        <v>844938</v>
      </c>
      <c r="C14" s="18">
        <v>0</v>
      </c>
      <c r="D14" s="58">
        <v>886583</v>
      </c>
      <c r="E14" s="59">
        <v>886583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221646</v>
      </c>
      <c r="X14" s="59">
        <v>-221646</v>
      </c>
      <c r="Y14" s="60">
        <v>-100</v>
      </c>
      <c r="Z14" s="61">
        <v>886583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39383382</v>
      </c>
      <c r="C17" s="18">
        <v>0</v>
      </c>
      <c r="D17" s="58">
        <v>36401134</v>
      </c>
      <c r="E17" s="59">
        <v>36401134</v>
      </c>
      <c r="F17" s="59">
        <v>2307664</v>
      </c>
      <c r="G17" s="59">
        <v>3062911</v>
      </c>
      <c r="H17" s="59">
        <v>3303979</v>
      </c>
      <c r="I17" s="59">
        <v>8674554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8674554</v>
      </c>
      <c r="W17" s="59">
        <v>9100284</v>
      </c>
      <c r="X17" s="59">
        <v>-425730</v>
      </c>
      <c r="Y17" s="60">
        <v>-4.68</v>
      </c>
      <c r="Z17" s="61">
        <v>36401134</v>
      </c>
    </row>
    <row r="18" spans="1:26" ht="13.5">
      <c r="A18" s="69" t="s">
        <v>42</v>
      </c>
      <c r="B18" s="70">
        <f>SUM(B11:B17)</f>
        <v>52314080</v>
      </c>
      <c r="C18" s="70">
        <f>SUM(C11:C17)</f>
        <v>0</v>
      </c>
      <c r="D18" s="71">
        <f aca="true" t="shared" si="1" ref="D18:Z18">SUM(D11:D17)</f>
        <v>50647611</v>
      </c>
      <c r="E18" s="72">
        <f t="shared" si="1"/>
        <v>50647611</v>
      </c>
      <c r="F18" s="72">
        <f t="shared" si="1"/>
        <v>3218817</v>
      </c>
      <c r="G18" s="72">
        <f t="shared" si="1"/>
        <v>4039661</v>
      </c>
      <c r="H18" s="72">
        <f t="shared" si="1"/>
        <v>4292726</v>
      </c>
      <c r="I18" s="72">
        <f t="shared" si="1"/>
        <v>11551204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11551204</v>
      </c>
      <c r="W18" s="72">
        <f t="shared" si="1"/>
        <v>12661903</v>
      </c>
      <c r="X18" s="72">
        <f t="shared" si="1"/>
        <v>-1110699</v>
      </c>
      <c r="Y18" s="66">
        <f>+IF(W18&lt;&gt;0,(X18/W18)*100,0)</f>
        <v>-8.771975271015739</v>
      </c>
      <c r="Z18" s="73">
        <f t="shared" si="1"/>
        <v>50647611</v>
      </c>
    </row>
    <row r="19" spans="1:26" ht="13.5">
      <c r="A19" s="69" t="s">
        <v>43</v>
      </c>
      <c r="B19" s="74">
        <f>+B10-B18</f>
        <v>-256457</v>
      </c>
      <c r="C19" s="74">
        <f>+C10-C18</f>
        <v>0</v>
      </c>
      <c r="D19" s="75">
        <f aca="true" t="shared" si="2" ref="D19:Z19">+D10-D18</f>
        <v>2692077</v>
      </c>
      <c r="E19" s="76">
        <f t="shared" si="2"/>
        <v>2692077</v>
      </c>
      <c r="F19" s="76">
        <f t="shared" si="2"/>
        <v>7016874</v>
      </c>
      <c r="G19" s="76">
        <f t="shared" si="2"/>
        <v>3056273</v>
      </c>
      <c r="H19" s="76">
        <f t="shared" si="2"/>
        <v>611725</v>
      </c>
      <c r="I19" s="76">
        <f t="shared" si="2"/>
        <v>10684872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10684872</v>
      </c>
      <c r="W19" s="76">
        <f>IF(E10=E18,0,W10-W18)</f>
        <v>673019</v>
      </c>
      <c r="X19" s="76">
        <f t="shared" si="2"/>
        <v>10011853</v>
      </c>
      <c r="Y19" s="77">
        <f>+IF(W19&lt;&gt;0,(X19/W19)*100,0)</f>
        <v>1487.6033217487172</v>
      </c>
      <c r="Z19" s="78">
        <f t="shared" si="2"/>
        <v>2692077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-256457</v>
      </c>
      <c r="C22" s="85">
        <f>SUM(C19:C21)</f>
        <v>0</v>
      </c>
      <c r="D22" s="86">
        <f aca="true" t="shared" si="3" ref="D22:Z22">SUM(D19:D21)</f>
        <v>2692077</v>
      </c>
      <c r="E22" s="87">
        <f t="shared" si="3"/>
        <v>2692077</v>
      </c>
      <c r="F22" s="87">
        <f t="shared" si="3"/>
        <v>7016874</v>
      </c>
      <c r="G22" s="87">
        <f t="shared" si="3"/>
        <v>3056273</v>
      </c>
      <c r="H22" s="87">
        <f t="shared" si="3"/>
        <v>611725</v>
      </c>
      <c r="I22" s="87">
        <f t="shared" si="3"/>
        <v>10684872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10684872</v>
      </c>
      <c r="W22" s="87">
        <f t="shared" si="3"/>
        <v>673019</v>
      </c>
      <c r="X22" s="87">
        <f t="shared" si="3"/>
        <v>10011853</v>
      </c>
      <c r="Y22" s="88">
        <f>+IF(W22&lt;&gt;0,(X22/W22)*100,0)</f>
        <v>1487.6033217487172</v>
      </c>
      <c r="Z22" s="89">
        <f t="shared" si="3"/>
        <v>2692077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-256457</v>
      </c>
      <c r="C24" s="74">
        <f>SUM(C22:C23)</f>
        <v>0</v>
      </c>
      <c r="D24" s="75">
        <f aca="true" t="shared" si="4" ref="D24:Z24">SUM(D22:D23)</f>
        <v>2692077</v>
      </c>
      <c r="E24" s="76">
        <f t="shared" si="4"/>
        <v>2692077</v>
      </c>
      <c r="F24" s="76">
        <f t="shared" si="4"/>
        <v>7016874</v>
      </c>
      <c r="G24" s="76">
        <f t="shared" si="4"/>
        <v>3056273</v>
      </c>
      <c r="H24" s="76">
        <f t="shared" si="4"/>
        <v>611725</v>
      </c>
      <c r="I24" s="76">
        <f t="shared" si="4"/>
        <v>10684872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10684872</v>
      </c>
      <c r="W24" s="76">
        <f t="shared" si="4"/>
        <v>673019</v>
      </c>
      <c r="X24" s="76">
        <f t="shared" si="4"/>
        <v>10011853</v>
      </c>
      <c r="Y24" s="77">
        <f>+IF(W24&lt;&gt;0,(X24/W24)*100,0)</f>
        <v>1487.6033217487172</v>
      </c>
      <c r="Z24" s="78">
        <f t="shared" si="4"/>
        <v>2692077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53842</v>
      </c>
      <c r="C27" s="21">
        <v>0</v>
      </c>
      <c r="D27" s="98">
        <v>330000</v>
      </c>
      <c r="E27" s="99">
        <v>330000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82500</v>
      </c>
      <c r="X27" s="99">
        <v>-82500</v>
      </c>
      <c r="Y27" s="100">
        <v>-100</v>
      </c>
      <c r="Z27" s="101">
        <v>330000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53842</v>
      </c>
      <c r="C31" s="18">
        <v>0</v>
      </c>
      <c r="D31" s="58">
        <v>330000</v>
      </c>
      <c r="E31" s="59">
        <v>330000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82500</v>
      </c>
      <c r="X31" s="59">
        <v>-82500</v>
      </c>
      <c r="Y31" s="60">
        <v>-100</v>
      </c>
      <c r="Z31" s="61">
        <v>330000</v>
      </c>
    </row>
    <row r="32" spans="1:26" ht="13.5">
      <c r="A32" s="69" t="s">
        <v>50</v>
      </c>
      <c r="B32" s="21">
        <f>SUM(B28:B31)</f>
        <v>53842</v>
      </c>
      <c r="C32" s="21">
        <f>SUM(C28:C31)</f>
        <v>0</v>
      </c>
      <c r="D32" s="98">
        <f aca="true" t="shared" si="5" ref="D32:Z32">SUM(D28:D31)</f>
        <v>330000</v>
      </c>
      <c r="E32" s="99">
        <f t="shared" si="5"/>
        <v>330000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82500</v>
      </c>
      <c r="X32" s="99">
        <f t="shared" si="5"/>
        <v>-82500</v>
      </c>
      <c r="Y32" s="100">
        <f>+IF(W32&lt;&gt;0,(X32/W32)*100,0)</f>
        <v>-100</v>
      </c>
      <c r="Z32" s="101">
        <f t="shared" si="5"/>
        <v>330000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5074143</v>
      </c>
      <c r="C35" s="18">
        <v>0</v>
      </c>
      <c r="D35" s="58">
        <v>8150759</v>
      </c>
      <c r="E35" s="59">
        <v>8150759</v>
      </c>
      <c r="F35" s="59">
        <v>-955467</v>
      </c>
      <c r="G35" s="59">
        <v>2967251</v>
      </c>
      <c r="H35" s="59">
        <v>9682346</v>
      </c>
      <c r="I35" s="59">
        <v>9682346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9682346</v>
      </c>
      <c r="W35" s="59">
        <v>2037690</v>
      </c>
      <c r="X35" s="59">
        <v>7644656</v>
      </c>
      <c r="Y35" s="60">
        <v>375.16</v>
      </c>
      <c r="Z35" s="61">
        <v>8150759</v>
      </c>
    </row>
    <row r="36" spans="1:26" ht="13.5">
      <c r="A36" s="57" t="s">
        <v>53</v>
      </c>
      <c r="B36" s="18">
        <v>7042545</v>
      </c>
      <c r="C36" s="18">
        <v>0</v>
      </c>
      <c r="D36" s="58">
        <v>3679728</v>
      </c>
      <c r="E36" s="59">
        <v>3679728</v>
      </c>
      <c r="F36" s="59">
        <v>4183679</v>
      </c>
      <c r="G36" s="59">
        <v>4183680</v>
      </c>
      <c r="H36" s="59">
        <v>7066402</v>
      </c>
      <c r="I36" s="59">
        <v>7066402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7066402</v>
      </c>
      <c r="W36" s="59">
        <v>919932</v>
      </c>
      <c r="X36" s="59">
        <v>6146470</v>
      </c>
      <c r="Y36" s="60">
        <v>668.14</v>
      </c>
      <c r="Z36" s="61">
        <v>3679728</v>
      </c>
    </row>
    <row r="37" spans="1:26" ht="13.5">
      <c r="A37" s="57" t="s">
        <v>54</v>
      </c>
      <c r="B37" s="18">
        <v>11390956</v>
      </c>
      <c r="C37" s="18">
        <v>0</v>
      </c>
      <c r="D37" s="58">
        <v>10957654</v>
      </c>
      <c r="E37" s="59">
        <v>10957654</v>
      </c>
      <c r="F37" s="59">
        <v>372568</v>
      </c>
      <c r="G37" s="59">
        <v>1235520</v>
      </c>
      <c r="H37" s="59">
        <v>5616521</v>
      </c>
      <c r="I37" s="59">
        <v>5616521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5616521</v>
      </c>
      <c r="W37" s="59">
        <v>2739414</v>
      </c>
      <c r="X37" s="59">
        <v>2877107</v>
      </c>
      <c r="Y37" s="60">
        <v>105.03</v>
      </c>
      <c r="Z37" s="61">
        <v>10957654</v>
      </c>
    </row>
    <row r="38" spans="1:26" ht="13.5">
      <c r="A38" s="57" t="s">
        <v>55</v>
      </c>
      <c r="B38" s="18">
        <v>14237803</v>
      </c>
      <c r="C38" s="18">
        <v>0</v>
      </c>
      <c r="D38" s="58">
        <v>12231370</v>
      </c>
      <c r="E38" s="59">
        <v>12231370</v>
      </c>
      <c r="F38" s="59">
        <v>11162298</v>
      </c>
      <c r="G38" s="59">
        <v>11162297</v>
      </c>
      <c r="H38" s="59">
        <v>13906280</v>
      </c>
      <c r="I38" s="59">
        <v>13906280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13906280</v>
      </c>
      <c r="W38" s="59">
        <v>3057843</v>
      </c>
      <c r="X38" s="59">
        <v>10848437</v>
      </c>
      <c r="Y38" s="60">
        <v>354.77</v>
      </c>
      <c r="Z38" s="61">
        <v>12231370</v>
      </c>
    </row>
    <row r="39" spans="1:26" ht="13.5">
      <c r="A39" s="57" t="s">
        <v>56</v>
      </c>
      <c r="B39" s="18">
        <v>-13512071</v>
      </c>
      <c r="C39" s="18">
        <v>0</v>
      </c>
      <c r="D39" s="58">
        <v>-11358537</v>
      </c>
      <c r="E39" s="59">
        <v>-11358537</v>
      </c>
      <c r="F39" s="59">
        <v>-8306654</v>
      </c>
      <c r="G39" s="59">
        <v>-5246886</v>
      </c>
      <c r="H39" s="59">
        <v>-2774053</v>
      </c>
      <c r="I39" s="59">
        <v>-2774053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-2774053</v>
      </c>
      <c r="W39" s="59">
        <v>-2839634</v>
      </c>
      <c r="X39" s="59">
        <v>65581</v>
      </c>
      <c r="Y39" s="60">
        <v>-2.31</v>
      </c>
      <c r="Z39" s="61">
        <v>-11358537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2240927</v>
      </c>
      <c r="C42" s="18">
        <v>0</v>
      </c>
      <c r="D42" s="58">
        <v>4068580</v>
      </c>
      <c r="E42" s="59">
        <v>4068580</v>
      </c>
      <c r="F42" s="59">
        <v>3655460</v>
      </c>
      <c r="G42" s="59">
        <v>2759039</v>
      </c>
      <c r="H42" s="59">
        <v>1695448</v>
      </c>
      <c r="I42" s="59">
        <v>8109947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8109947</v>
      </c>
      <c r="W42" s="59">
        <v>579459</v>
      </c>
      <c r="X42" s="59">
        <v>7530488</v>
      </c>
      <c r="Y42" s="60">
        <v>1299.57</v>
      </c>
      <c r="Z42" s="61">
        <v>4068580</v>
      </c>
    </row>
    <row r="43" spans="1:26" ht="13.5">
      <c r="A43" s="57" t="s">
        <v>59</v>
      </c>
      <c r="B43" s="18">
        <v>-89527</v>
      </c>
      <c r="C43" s="18">
        <v>0</v>
      </c>
      <c r="D43" s="58">
        <v>-330000</v>
      </c>
      <c r="E43" s="59">
        <v>-330000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-330000</v>
      </c>
    </row>
    <row r="44" spans="1:26" ht="13.5">
      <c r="A44" s="57" t="s">
        <v>60</v>
      </c>
      <c r="B44" s="18">
        <v>0</v>
      </c>
      <c r="C44" s="18">
        <v>0</v>
      </c>
      <c r="D44" s="58">
        <v>-2000</v>
      </c>
      <c r="E44" s="59">
        <v>-2000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-2000</v>
      </c>
    </row>
    <row r="45" spans="1:26" ht="13.5">
      <c r="A45" s="69" t="s">
        <v>61</v>
      </c>
      <c r="B45" s="21">
        <v>1887064</v>
      </c>
      <c r="C45" s="21">
        <v>0</v>
      </c>
      <c r="D45" s="98">
        <v>5493351</v>
      </c>
      <c r="E45" s="99">
        <v>5493351</v>
      </c>
      <c r="F45" s="99">
        <v>4179103</v>
      </c>
      <c r="G45" s="99">
        <v>6938142</v>
      </c>
      <c r="H45" s="99">
        <v>8633590</v>
      </c>
      <c r="I45" s="99">
        <v>8633590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8633590</v>
      </c>
      <c r="W45" s="99">
        <v>2336230</v>
      </c>
      <c r="X45" s="99">
        <v>6297360</v>
      </c>
      <c r="Y45" s="100">
        <v>269.55</v>
      </c>
      <c r="Z45" s="101">
        <v>5493351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427462</v>
      </c>
      <c r="Z49" s="129">
        <v>427462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425815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425815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4489620</v>
      </c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4489620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4489620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27130111</v>
      </c>
      <c r="C5" s="18">
        <v>0</v>
      </c>
      <c r="D5" s="58">
        <v>30199000</v>
      </c>
      <c r="E5" s="59">
        <v>30199000</v>
      </c>
      <c r="F5" s="59">
        <v>4263855</v>
      </c>
      <c r="G5" s="59">
        <v>1410524</v>
      </c>
      <c r="H5" s="59">
        <v>1735141</v>
      </c>
      <c r="I5" s="59">
        <v>7409520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7409520</v>
      </c>
      <c r="W5" s="59">
        <v>7549750</v>
      </c>
      <c r="X5" s="59">
        <v>-140230</v>
      </c>
      <c r="Y5" s="60">
        <v>-1.86</v>
      </c>
      <c r="Z5" s="61">
        <v>30199000</v>
      </c>
    </row>
    <row r="6" spans="1:26" ht="13.5">
      <c r="A6" s="57" t="s">
        <v>32</v>
      </c>
      <c r="B6" s="18">
        <v>70934330</v>
      </c>
      <c r="C6" s="18">
        <v>0</v>
      </c>
      <c r="D6" s="58">
        <v>81327000</v>
      </c>
      <c r="E6" s="59">
        <v>81327000</v>
      </c>
      <c r="F6" s="59">
        <v>5591575</v>
      </c>
      <c r="G6" s="59">
        <v>7428905</v>
      </c>
      <c r="H6" s="59">
        <v>6385806</v>
      </c>
      <c r="I6" s="59">
        <v>19406286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19406286</v>
      </c>
      <c r="W6" s="59">
        <v>20331750</v>
      </c>
      <c r="X6" s="59">
        <v>-925464</v>
      </c>
      <c r="Y6" s="60">
        <v>-4.55</v>
      </c>
      <c r="Z6" s="61">
        <v>81327000</v>
      </c>
    </row>
    <row r="7" spans="1:26" ht="13.5">
      <c r="A7" s="57" t="s">
        <v>33</v>
      </c>
      <c r="B7" s="18">
        <v>675529</v>
      </c>
      <c r="C7" s="18">
        <v>0</v>
      </c>
      <c r="D7" s="58">
        <v>709000</v>
      </c>
      <c r="E7" s="59">
        <v>709000</v>
      </c>
      <c r="F7" s="59">
        <v>18377</v>
      </c>
      <c r="G7" s="59">
        <v>25375</v>
      </c>
      <c r="H7" s="59">
        <v>41100</v>
      </c>
      <c r="I7" s="59">
        <v>84852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84852</v>
      </c>
      <c r="W7" s="59">
        <v>177250</v>
      </c>
      <c r="X7" s="59">
        <v>-92398</v>
      </c>
      <c r="Y7" s="60">
        <v>-52.13</v>
      </c>
      <c r="Z7" s="61">
        <v>709000</v>
      </c>
    </row>
    <row r="8" spans="1:26" ht="13.5">
      <c r="A8" s="57" t="s">
        <v>34</v>
      </c>
      <c r="B8" s="18">
        <v>34068653</v>
      </c>
      <c r="C8" s="18">
        <v>0</v>
      </c>
      <c r="D8" s="58">
        <v>43033000</v>
      </c>
      <c r="E8" s="59">
        <v>43033000</v>
      </c>
      <c r="F8" s="59">
        <v>14826000</v>
      </c>
      <c r="G8" s="59">
        <v>890000</v>
      </c>
      <c r="H8" s="59">
        <v>-176000</v>
      </c>
      <c r="I8" s="59">
        <v>15540000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15540000</v>
      </c>
      <c r="W8" s="59">
        <v>10758250</v>
      </c>
      <c r="X8" s="59">
        <v>4781750</v>
      </c>
      <c r="Y8" s="60">
        <v>44.45</v>
      </c>
      <c r="Z8" s="61">
        <v>43033000</v>
      </c>
    </row>
    <row r="9" spans="1:26" ht="13.5">
      <c r="A9" s="57" t="s">
        <v>35</v>
      </c>
      <c r="B9" s="18">
        <v>20599691</v>
      </c>
      <c r="C9" s="18">
        <v>0</v>
      </c>
      <c r="D9" s="58">
        <v>10969000</v>
      </c>
      <c r="E9" s="59">
        <v>10969000</v>
      </c>
      <c r="F9" s="59">
        <v>619292</v>
      </c>
      <c r="G9" s="59">
        <v>677460</v>
      </c>
      <c r="H9" s="59">
        <v>1061981</v>
      </c>
      <c r="I9" s="59">
        <v>2358733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2358733</v>
      </c>
      <c r="W9" s="59">
        <v>2742250</v>
      </c>
      <c r="X9" s="59">
        <v>-383517</v>
      </c>
      <c r="Y9" s="60">
        <v>-13.99</v>
      </c>
      <c r="Z9" s="61">
        <v>10969000</v>
      </c>
    </row>
    <row r="10" spans="1:26" ht="25.5">
      <c r="A10" s="62" t="s">
        <v>105</v>
      </c>
      <c r="B10" s="63">
        <f>SUM(B5:B9)</f>
        <v>153408314</v>
      </c>
      <c r="C10" s="63">
        <f>SUM(C5:C9)</f>
        <v>0</v>
      </c>
      <c r="D10" s="64">
        <f aca="true" t="shared" si="0" ref="D10:Z10">SUM(D5:D9)</f>
        <v>166237000</v>
      </c>
      <c r="E10" s="65">
        <f t="shared" si="0"/>
        <v>166237000</v>
      </c>
      <c r="F10" s="65">
        <f t="shared" si="0"/>
        <v>25319099</v>
      </c>
      <c r="G10" s="65">
        <f t="shared" si="0"/>
        <v>10432264</v>
      </c>
      <c r="H10" s="65">
        <f t="shared" si="0"/>
        <v>9048028</v>
      </c>
      <c r="I10" s="65">
        <f t="shared" si="0"/>
        <v>44799391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44799391</v>
      </c>
      <c r="W10" s="65">
        <f t="shared" si="0"/>
        <v>41559250</v>
      </c>
      <c r="X10" s="65">
        <f t="shared" si="0"/>
        <v>3240141</v>
      </c>
      <c r="Y10" s="66">
        <f>+IF(W10&lt;&gt;0,(X10/W10)*100,0)</f>
        <v>7.796437616174498</v>
      </c>
      <c r="Z10" s="67">
        <f t="shared" si="0"/>
        <v>166237000</v>
      </c>
    </row>
    <row r="11" spans="1:26" ht="13.5">
      <c r="A11" s="57" t="s">
        <v>36</v>
      </c>
      <c r="B11" s="18">
        <v>58314264</v>
      </c>
      <c r="C11" s="18">
        <v>0</v>
      </c>
      <c r="D11" s="58">
        <v>63237000</v>
      </c>
      <c r="E11" s="59">
        <v>63237000</v>
      </c>
      <c r="F11" s="59">
        <v>4677480</v>
      </c>
      <c r="G11" s="59">
        <v>4537450</v>
      </c>
      <c r="H11" s="59">
        <v>4797491</v>
      </c>
      <c r="I11" s="59">
        <v>14012421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14012421</v>
      </c>
      <c r="W11" s="59">
        <v>15809250</v>
      </c>
      <c r="X11" s="59">
        <v>-1796829</v>
      </c>
      <c r="Y11" s="60">
        <v>-11.37</v>
      </c>
      <c r="Z11" s="61">
        <v>63237000</v>
      </c>
    </row>
    <row r="12" spans="1:26" ht="13.5">
      <c r="A12" s="57" t="s">
        <v>37</v>
      </c>
      <c r="B12" s="18">
        <v>3456600</v>
      </c>
      <c r="C12" s="18">
        <v>0</v>
      </c>
      <c r="D12" s="58">
        <v>3794000</v>
      </c>
      <c r="E12" s="59">
        <v>3794000</v>
      </c>
      <c r="F12" s="59">
        <v>261289</v>
      </c>
      <c r="G12" s="59">
        <v>261387</v>
      </c>
      <c r="H12" s="59">
        <v>320792</v>
      </c>
      <c r="I12" s="59">
        <v>843468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843468</v>
      </c>
      <c r="W12" s="59">
        <v>948500</v>
      </c>
      <c r="X12" s="59">
        <v>-105032</v>
      </c>
      <c r="Y12" s="60">
        <v>-11.07</v>
      </c>
      <c r="Z12" s="61">
        <v>3794000</v>
      </c>
    </row>
    <row r="13" spans="1:26" ht="13.5">
      <c r="A13" s="57" t="s">
        <v>106</v>
      </c>
      <c r="B13" s="18">
        <v>13908996</v>
      </c>
      <c r="C13" s="18">
        <v>0</v>
      </c>
      <c r="D13" s="58">
        <v>20000000</v>
      </c>
      <c r="E13" s="59">
        <v>20000000</v>
      </c>
      <c r="F13" s="59">
        <v>1541667</v>
      </c>
      <c r="G13" s="59">
        <v>1541667</v>
      </c>
      <c r="H13" s="59">
        <v>1541667</v>
      </c>
      <c r="I13" s="59">
        <v>4625001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4625001</v>
      </c>
      <c r="W13" s="59">
        <v>5000000</v>
      </c>
      <c r="X13" s="59">
        <v>-374999</v>
      </c>
      <c r="Y13" s="60">
        <v>-7.5</v>
      </c>
      <c r="Z13" s="61">
        <v>20000000</v>
      </c>
    </row>
    <row r="14" spans="1:26" ht="13.5">
      <c r="A14" s="57" t="s">
        <v>38</v>
      </c>
      <c r="B14" s="18">
        <v>3649209</v>
      </c>
      <c r="C14" s="18">
        <v>0</v>
      </c>
      <c r="D14" s="58">
        <v>1700000</v>
      </c>
      <c r="E14" s="59">
        <v>1700000</v>
      </c>
      <c r="F14" s="59">
        <v>46995</v>
      </c>
      <c r="G14" s="59">
        <v>47263</v>
      </c>
      <c r="H14" s="59">
        <v>804251</v>
      </c>
      <c r="I14" s="59">
        <v>898509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898509</v>
      </c>
      <c r="W14" s="59">
        <v>425000</v>
      </c>
      <c r="X14" s="59">
        <v>473509</v>
      </c>
      <c r="Y14" s="60">
        <v>111.41</v>
      </c>
      <c r="Z14" s="61">
        <v>1700000</v>
      </c>
    </row>
    <row r="15" spans="1:26" ht="13.5">
      <c r="A15" s="57" t="s">
        <v>39</v>
      </c>
      <c r="B15" s="18">
        <v>50436181</v>
      </c>
      <c r="C15" s="18">
        <v>0</v>
      </c>
      <c r="D15" s="58">
        <v>50000000</v>
      </c>
      <c r="E15" s="59">
        <v>50000000</v>
      </c>
      <c r="F15" s="59">
        <v>3156404</v>
      </c>
      <c r="G15" s="59">
        <v>6054339</v>
      </c>
      <c r="H15" s="59">
        <v>4507711</v>
      </c>
      <c r="I15" s="59">
        <v>13718454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13718454</v>
      </c>
      <c r="W15" s="59">
        <v>12500000</v>
      </c>
      <c r="X15" s="59">
        <v>1218454</v>
      </c>
      <c r="Y15" s="60">
        <v>9.75</v>
      </c>
      <c r="Z15" s="61">
        <v>50000000</v>
      </c>
    </row>
    <row r="16" spans="1:26" ht="13.5">
      <c r="A16" s="68" t="s">
        <v>40</v>
      </c>
      <c r="B16" s="18">
        <v>7985279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40800171</v>
      </c>
      <c r="C17" s="18">
        <v>0</v>
      </c>
      <c r="D17" s="58">
        <v>34366000</v>
      </c>
      <c r="E17" s="59">
        <v>34366000</v>
      </c>
      <c r="F17" s="59">
        <v>949463</v>
      </c>
      <c r="G17" s="59">
        <v>3948566</v>
      </c>
      <c r="H17" s="59">
        <v>2146621</v>
      </c>
      <c r="I17" s="59">
        <v>7044650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7044650</v>
      </c>
      <c r="W17" s="59">
        <v>8591500</v>
      </c>
      <c r="X17" s="59">
        <v>-1546850</v>
      </c>
      <c r="Y17" s="60">
        <v>-18</v>
      </c>
      <c r="Z17" s="61">
        <v>34366000</v>
      </c>
    </row>
    <row r="18" spans="1:26" ht="13.5">
      <c r="A18" s="69" t="s">
        <v>42</v>
      </c>
      <c r="B18" s="70">
        <f>SUM(B11:B17)</f>
        <v>178550700</v>
      </c>
      <c r="C18" s="70">
        <f>SUM(C11:C17)</f>
        <v>0</v>
      </c>
      <c r="D18" s="71">
        <f aca="true" t="shared" si="1" ref="D18:Z18">SUM(D11:D17)</f>
        <v>173097000</v>
      </c>
      <c r="E18" s="72">
        <f t="shared" si="1"/>
        <v>173097000</v>
      </c>
      <c r="F18" s="72">
        <f t="shared" si="1"/>
        <v>10633298</v>
      </c>
      <c r="G18" s="72">
        <f t="shared" si="1"/>
        <v>16390672</v>
      </c>
      <c r="H18" s="72">
        <f t="shared" si="1"/>
        <v>14118533</v>
      </c>
      <c r="I18" s="72">
        <f t="shared" si="1"/>
        <v>41142503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41142503</v>
      </c>
      <c r="W18" s="72">
        <f t="shared" si="1"/>
        <v>43274250</v>
      </c>
      <c r="X18" s="72">
        <f t="shared" si="1"/>
        <v>-2131747</v>
      </c>
      <c r="Y18" s="66">
        <f>+IF(W18&lt;&gt;0,(X18/W18)*100,0)</f>
        <v>-4.9261327463791975</v>
      </c>
      <c r="Z18" s="73">
        <f t="shared" si="1"/>
        <v>173097000</v>
      </c>
    </row>
    <row r="19" spans="1:26" ht="13.5">
      <c r="A19" s="69" t="s">
        <v>43</v>
      </c>
      <c r="B19" s="74">
        <f>+B10-B18</f>
        <v>-25142386</v>
      </c>
      <c r="C19" s="74">
        <f>+C10-C18</f>
        <v>0</v>
      </c>
      <c r="D19" s="75">
        <f aca="true" t="shared" si="2" ref="D19:Z19">+D10-D18</f>
        <v>-6860000</v>
      </c>
      <c r="E19" s="76">
        <f t="shared" si="2"/>
        <v>-6860000</v>
      </c>
      <c r="F19" s="76">
        <f t="shared" si="2"/>
        <v>14685801</v>
      </c>
      <c r="G19" s="76">
        <f t="shared" si="2"/>
        <v>-5958408</v>
      </c>
      <c r="H19" s="76">
        <f t="shared" si="2"/>
        <v>-5070505</v>
      </c>
      <c r="I19" s="76">
        <f t="shared" si="2"/>
        <v>3656888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3656888</v>
      </c>
      <c r="W19" s="76">
        <f>IF(E10=E18,0,W10-W18)</f>
        <v>-1715000</v>
      </c>
      <c r="X19" s="76">
        <f t="shared" si="2"/>
        <v>5371888</v>
      </c>
      <c r="Y19" s="77">
        <f>+IF(W19&lt;&gt;0,(X19/W19)*100,0)</f>
        <v>-313.2296209912536</v>
      </c>
      <c r="Z19" s="78">
        <f t="shared" si="2"/>
        <v>-6860000</v>
      </c>
    </row>
    <row r="20" spans="1:26" ht="13.5">
      <c r="A20" s="57" t="s">
        <v>44</v>
      </c>
      <c r="B20" s="18">
        <v>46159517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21017131</v>
      </c>
      <c r="C22" s="85">
        <f>SUM(C19:C21)</f>
        <v>0</v>
      </c>
      <c r="D22" s="86">
        <f aca="true" t="shared" si="3" ref="D22:Z22">SUM(D19:D21)</f>
        <v>-6860000</v>
      </c>
      <c r="E22" s="87">
        <f t="shared" si="3"/>
        <v>-6860000</v>
      </c>
      <c r="F22" s="87">
        <f t="shared" si="3"/>
        <v>14685801</v>
      </c>
      <c r="G22" s="87">
        <f t="shared" si="3"/>
        <v>-5958408</v>
      </c>
      <c r="H22" s="87">
        <f t="shared" si="3"/>
        <v>-5070505</v>
      </c>
      <c r="I22" s="87">
        <f t="shared" si="3"/>
        <v>3656888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3656888</v>
      </c>
      <c r="W22" s="87">
        <f t="shared" si="3"/>
        <v>-1715000</v>
      </c>
      <c r="X22" s="87">
        <f t="shared" si="3"/>
        <v>5371888</v>
      </c>
      <c r="Y22" s="88">
        <f>+IF(W22&lt;&gt;0,(X22/W22)*100,0)</f>
        <v>-313.2296209912536</v>
      </c>
      <c r="Z22" s="89">
        <f t="shared" si="3"/>
        <v>-6860000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21017131</v>
      </c>
      <c r="C24" s="74">
        <f>SUM(C22:C23)</f>
        <v>0</v>
      </c>
      <c r="D24" s="75">
        <f aca="true" t="shared" si="4" ref="D24:Z24">SUM(D22:D23)</f>
        <v>-6860000</v>
      </c>
      <c r="E24" s="76">
        <f t="shared" si="4"/>
        <v>-6860000</v>
      </c>
      <c r="F24" s="76">
        <f t="shared" si="4"/>
        <v>14685801</v>
      </c>
      <c r="G24" s="76">
        <f t="shared" si="4"/>
        <v>-5958408</v>
      </c>
      <c r="H24" s="76">
        <f t="shared" si="4"/>
        <v>-5070505</v>
      </c>
      <c r="I24" s="76">
        <f t="shared" si="4"/>
        <v>3656888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3656888</v>
      </c>
      <c r="W24" s="76">
        <f t="shared" si="4"/>
        <v>-1715000</v>
      </c>
      <c r="X24" s="76">
        <f t="shared" si="4"/>
        <v>5371888</v>
      </c>
      <c r="Y24" s="77">
        <f>+IF(W24&lt;&gt;0,(X24/W24)*100,0)</f>
        <v>-313.2296209912536</v>
      </c>
      <c r="Z24" s="78">
        <f t="shared" si="4"/>
        <v>-6860000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624255459</v>
      </c>
      <c r="C27" s="21">
        <v>0</v>
      </c>
      <c r="D27" s="98">
        <v>75008100</v>
      </c>
      <c r="E27" s="99">
        <v>75008100</v>
      </c>
      <c r="F27" s="99">
        <v>0</v>
      </c>
      <c r="G27" s="99">
        <v>6575861</v>
      </c>
      <c r="H27" s="99">
        <v>1110219</v>
      </c>
      <c r="I27" s="99">
        <v>7686080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7686080</v>
      </c>
      <c r="W27" s="99">
        <v>18752025</v>
      </c>
      <c r="X27" s="99">
        <v>-11065945</v>
      </c>
      <c r="Y27" s="100">
        <v>-59.01</v>
      </c>
      <c r="Z27" s="101">
        <v>75008100</v>
      </c>
    </row>
    <row r="28" spans="1:26" ht="13.5">
      <c r="A28" s="102" t="s">
        <v>44</v>
      </c>
      <c r="B28" s="18">
        <v>0</v>
      </c>
      <c r="C28" s="18">
        <v>0</v>
      </c>
      <c r="D28" s="58">
        <v>70008100</v>
      </c>
      <c r="E28" s="59">
        <v>70008100</v>
      </c>
      <c r="F28" s="59">
        <v>0</v>
      </c>
      <c r="G28" s="59">
        <v>6573147</v>
      </c>
      <c r="H28" s="59">
        <v>602420</v>
      </c>
      <c r="I28" s="59">
        <v>7175567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7175567</v>
      </c>
      <c r="W28" s="59">
        <v>17502025</v>
      </c>
      <c r="X28" s="59">
        <v>-10326458</v>
      </c>
      <c r="Y28" s="60">
        <v>-59</v>
      </c>
      <c r="Z28" s="61">
        <v>70008100</v>
      </c>
    </row>
    <row r="29" spans="1:26" ht="13.5">
      <c r="A29" s="57" t="s">
        <v>110</v>
      </c>
      <c r="B29" s="18">
        <v>624255459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5000000</v>
      </c>
      <c r="E31" s="59">
        <v>5000000</v>
      </c>
      <c r="F31" s="59">
        <v>0</v>
      </c>
      <c r="G31" s="59">
        <v>2714</v>
      </c>
      <c r="H31" s="59">
        <v>507799</v>
      </c>
      <c r="I31" s="59">
        <v>510513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510513</v>
      </c>
      <c r="W31" s="59">
        <v>1250000</v>
      </c>
      <c r="X31" s="59">
        <v>-739487</v>
      </c>
      <c r="Y31" s="60">
        <v>-59.16</v>
      </c>
      <c r="Z31" s="61">
        <v>5000000</v>
      </c>
    </row>
    <row r="32" spans="1:26" ht="13.5">
      <c r="A32" s="69" t="s">
        <v>50</v>
      </c>
      <c r="B32" s="21">
        <f>SUM(B28:B31)</f>
        <v>624255459</v>
      </c>
      <c r="C32" s="21">
        <f>SUM(C28:C31)</f>
        <v>0</v>
      </c>
      <c r="D32" s="98">
        <f aca="true" t="shared" si="5" ref="D32:Z32">SUM(D28:D31)</f>
        <v>75008100</v>
      </c>
      <c r="E32" s="99">
        <f t="shared" si="5"/>
        <v>75008100</v>
      </c>
      <c r="F32" s="99">
        <f t="shared" si="5"/>
        <v>0</v>
      </c>
      <c r="G32" s="99">
        <f t="shared" si="5"/>
        <v>6575861</v>
      </c>
      <c r="H32" s="99">
        <f t="shared" si="5"/>
        <v>1110219</v>
      </c>
      <c r="I32" s="99">
        <f t="shared" si="5"/>
        <v>7686080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7686080</v>
      </c>
      <c r="W32" s="99">
        <f t="shared" si="5"/>
        <v>18752025</v>
      </c>
      <c r="X32" s="99">
        <f t="shared" si="5"/>
        <v>-11065945</v>
      </c>
      <c r="Y32" s="100">
        <f>+IF(W32&lt;&gt;0,(X32/W32)*100,0)</f>
        <v>-59.0120000373293</v>
      </c>
      <c r="Z32" s="101">
        <f t="shared" si="5"/>
        <v>75008100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47889749</v>
      </c>
      <c r="C35" s="18">
        <v>0</v>
      </c>
      <c r="D35" s="58">
        <v>50373000</v>
      </c>
      <c r="E35" s="59">
        <v>50373000</v>
      </c>
      <c r="F35" s="59">
        <v>60461550</v>
      </c>
      <c r="G35" s="59">
        <v>56417357</v>
      </c>
      <c r="H35" s="59">
        <v>49376214</v>
      </c>
      <c r="I35" s="59">
        <v>49376214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49376214</v>
      </c>
      <c r="W35" s="59">
        <v>12593250</v>
      </c>
      <c r="X35" s="59">
        <v>36782964</v>
      </c>
      <c r="Y35" s="60">
        <v>292.08</v>
      </c>
      <c r="Z35" s="61">
        <v>50373000</v>
      </c>
    </row>
    <row r="36" spans="1:26" ht="13.5">
      <c r="A36" s="57" t="s">
        <v>53</v>
      </c>
      <c r="B36" s="18">
        <v>469234984</v>
      </c>
      <c r="C36" s="18">
        <v>0</v>
      </c>
      <c r="D36" s="58">
        <v>457584000</v>
      </c>
      <c r="E36" s="59">
        <v>457584000</v>
      </c>
      <c r="F36" s="59">
        <v>522906285</v>
      </c>
      <c r="G36" s="59">
        <v>475707675</v>
      </c>
      <c r="H36" s="59">
        <v>516235722</v>
      </c>
      <c r="I36" s="59">
        <v>516235722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516235722</v>
      </c>
      <c r="W36" s="59">
        <v>114396000</v>
      </c>
      <c r="X36" s="59">
        <v>401839722</v>
      </c>
      <c r="Y36" s="60">
        <v>351.27</v>
      </c>
      <c r="Z36" s="61">
        <v>457584000</v>
      </c>
    </row>
    <row r="37" spans="1:26" ht="13.5">
      <c r="A37" s="57" t="s">
        <v>54</v>
      </c>
      <c r="B37" s="18">
        <v>57888615</v>
      </c>
      <c r="C37" s="18">
        <v>0</v>
      </c>
      <c r="D37" s="58">
        <v>29992000</v>
      </c>
      <c r="E37" s="59">
        <v>29992000</v>
      </c>
      <c r="F37" s="59">
        <v>11549579</v>
      </c>
      <c r="G37" s="59">
        <v>10648866</v>
      </c>
      <c r="H37" s="59">
        <v>10128014</v>
      </c>
      <c r="I37" s="59">
        <v>10128014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10128014</v>
      </c>
      <c r="W37" s="59">
        <v>7498000</v>
      </c>
      <c r="X37" s="59">
        <v>2630014</v>
      </c>
      <c r="Y37" s="60">
        <v>35.08</v>
      </c>
      <c r="Z37" s="61">
        <v>29992000</v>
      </c>
    </row>
    <row r="38" spans="1:26" ht="13.5">
      <c r="A38" s="57" t="s">
        <v>55</v>
      </c>
      <c r="B38" s="18">
        <v>49363009</v>
      </c>
      <c r="C38" s="18">
        <v>0</v>
      </c>
      <c r="D38" s="58">
        <v>34468000</v>
      </c>
      <c r="E38" s="59">
        <v>34468000</v>
      </c>
      <c r="F38" s="59">
        <v>45685616</v>
      </c>
      <c r="G38" s="59">
        <v>45523005</v>
      </c>
      <c r="H38" s="59">
        <v>45184763</v>
      </c>
      <c r="I38" s="59">
        <v>45184763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45184763</v>
      </c>
      <c r="W38" s="59">
        <v>8617000</v>
      </c>
      <c r="X38" s="59">
        <v>36567763</v>
      </c>
      <c r="Y38" s="60">
        <v>424.37</v>
      </c>
      <c r="Z38" s="61">
        <v>34468000</v>
      </c>
    </row>
    <row r="39" spans="1:26" ht="13.5">
      <c r="A39" s="57" t="s">
        <v>56</v>
      </c>
      <c r="B39" s="18">
        <v>409873109</v>
      </c>
      <c r="C39" s="18">
        <v>0</v>
      </c>
      <c r="D39" s="58">
        <v>443497000</v>
      </c>
      <c r="E39" s="59">
        <v>443497000</v>
      </c>
      <c r="F39" s="59">
        <v>526132640</v>
      </c>
      <c r="G39" s="59">
        <v>475953161</v>
      </c>
      <c r="H39" s="59">
        <v>510299159</v>
      </c>
      <c r="I39" s="59">
        <v>510299159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510299159</v>
      </c>
      <c r="W39" s="59">
        <v>110874250</v>
      </c>
      <c r="X39" s="59">
        <v>399424909</v>
      </c>
      <c r="Y39" s="60">
        <v>360.25</v>
      </c>
      <c r="Z39" s="61">
        <v>443497000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40933632</v>
      </c>
      <c r="C42" s="18">
        <v>0</v>
      </c>
      <c r="D42" s="58">
        <v>85251000</v>
      </c>
      <c r="E42" s="59">
        <v>85251000</v>
      </c>
      <c r="F42" s="59">
        <v>17409577</v>
      </c>
      <c r="G42" s="59">
        <v>3375567</v>
      </c>
      <c r="H42" s="59">
        <v>-4227972</v>
      </c>
      <c r="I42" s="59">
        <v>16557172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16557172</v>
      </c>
      <c r="W42" s="59">
        <v>29412000</v>
      </c>
      <c r="X42" s="59">
        <v>-12854828</v>
      </c>
      <c r="Y42" s="60">
        <v>-43.71</v>
      </c>
      <c r="Z42" s="61">
        <v>85251000</v>
      </c>
    </row>
    <row r="43" spans="1:26" ht="13.5">
      <c r="A43" s="57" t="s">
        <v>59</v>
      </c>
      <c r="B43" s="18">
        <v>-49664748</v>
      </c>
      <c r="C43" s="18">
        <v>0</v>
      </c>
      <c r="D43" s="58">
        <v>-75008000</v>
      </c>
      <c r="E43" s="59">
        <v>-75008000</v>
      </c>
      <c r="F43" s="59">
        <v>-7158000</v>
      </c>
      <c r="G43" s="59">
        <v>-8576544</v>
      </c>
      <c r="H43" s="59">
        <v>889783</v>
      </c>
      <c r="I43" s="59">
        <v>-14844761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-14844761</v>
      </c>
      <c r="W43" s="59">
        <v>-12861000</v>
      </c>
      <c r="X43" s="59">
        <v>-1983761</v>
      </c>
      <c r="Y43" s="60">
        <v>15.42</v>
      </c>
      <c r="Z43" s="61">
        <v>-75008000</v>
      </c>
    </row>
    <row r="44" spans="1:26" ht="13.5">
      <c r="A44" s="57" t="s">
        <v>60</v>
      </c>
      <c r="B44" s="18">
        <v>9526910</v>
      </c>
      <c r="C44" s="18">
        <v>0</v>
      </c>
      <c r="D44" s="58">
        <v>-4673000</v>
      </c>
      <c r="E44" s="59">
        <v>-4673000</v>
      </c>
      <c r="F44" s="59">
        <v>-160497</v>
      </c>
      <c r="G44" s="59">
        <v>-162611</v>
      </c>
      <c r="H44" s="59">
        <v>-683477</v>
      </c>
      <c r="I44" s="59">
        <v>-1006585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-1006585</v>
      </c>
      <c r="W44" s="59">
        <v>-1190000</v>
      </c>
      <c r="X44" s="59">
        <v>183415</v>
      </c>
      <c r="Y44" s="60">
        <v>-15.41</v>
      </c>
      <c r="Z44" s="61">
        <v>-4673000</v>
      </c>
    </row>
    <row r="45" spans="1:26" ht="13.5">
      <c r="A45" s="69" t="s">
        <v>61</v>
      </c>
      <c r="B45" s="21">
        <v>6675768</v>
      </c>
      <c r="C45" s="21">
        <v>0</v>
      </c>
      <c r="D45" s="98">
        <v>13570000</v>
      </c>
      <c r="E45" s="99">
        <v>13570000</v>
      </c>
      <c r="F45" s="99">
        <v>10786080</v>
      </c>
      <c r="G45" s="99">
        <v>5422492</v>
      </c>
      <c r="H45" s="99">
        <v>1400826</v>
      </c>
      <c r="I45" s="99">
        <v>1400826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1400826</v>
      </c>
      <c r="W45" s="99">
        <v>23361000</v>
      </c>
      <c r="X45" s="99">
        <v>-21960174</v>
      </c>
      <c r="Y45" s="100">
        <v>-94</v>
      </c>
      <c r="Z45" s="101">
        <v>13570000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8565497</v>
      </c>
      <c r="C49" s="51">
        <v>0</v>
      </c>
      <c r="D49" s="128">
        <v>4259389</v>
      </c>
      <c r="E49" s="53">
        <v>3335869</v>
      </c>
      <c r="F49" s="53">
        <v>0</v>
      </c>
      <c r="G49" s="53">
        <v>0</v>
      </c>
      <c r="H49" s="53">
        <v>0</v>
      </c>
      <c r="I49" s="53">
        <v>2615929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1672242</v>
      </c>
      <c r="W49" s="53">
        <v>1631543</v>
      </c>
      <c r="X49" s="53">
        <v>1452911</v>
      </c>
      <c r="Y49" s="53">
        <v>29918863</v>
      </c>
      <c r="Z49" s="129">
        <v>53452243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34636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34636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97.45019556765834</v>
      </c>
      <c r="C58" s="5">
        <f>IF(C67=0,0,+(C76/C67)*100)</f>
        <v>0</v>
      </c>
      <c r="D58" s="6">
        <f aca="true" t="shared" si="6" ref="D58:Z58">IF(D67=0,0,+(D76/D67)*100)</f>
        <v>98.04725844902539</v>
      </c>
      <c r="E58" s="7">
        <f t="shared" si="6"/>
        <v>98.04725844902539</v>
      </c>
      <c r="F58" s="7">
        <f t="shared" si="6"/>
        <v>84.98659506822702</v>
      </c>
      <c r="G58" s="7">
        <f t="shared" si="6"/>
        <v>107.57597015687938</v>
      </c>
      <c r="H58" s="7">
        <f t="shared" si="6"/>
        <v>115.32186313379529</v>
      </c>
      <c r="I58" s="7">
        <f t="shared" si="6"/>
        <v>101.55752188993795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101.55752188993795</v>
      </c>
      <c r="W58" s="7">
        <f t="shared" si="6"/>
        <v>103.56191277520684</v>
      </c>
      <c r="X58" s="7">
        <f t="shared" si="6"/>
        <v>0</v>
      </c>
      <c r="Y58" s="7">
        <f t="shared" si="6"/>
        <v>0</v>
      </c>
      <c r="Z58" s="8">
        <f t="shared" si="6"/>
        <v>98.04725844902539</v>
      </c>
    </row>
    <row r="59" spans="1:26" ht="13.5">
      <c r="A59" s="36" t="s">
        <v>31</v>
      </c>
      <c r="B59" s="9">
        <f aca="true" t="shared" si="7" ref="B59:Z66">IF(B68=0,0,+(B77/B68)*100)</f>
        <v>361.9835060755925</v>
      </c>
      <c r="C59" s="9">
        <f t="shared" si="7"/>
        <v>0</v>
      </c>
      <c r="D59" s="2">
        <f t="shared" si="7"/>
        <v>97.99662240471538</v>
      </c>
      <c r="E59" s="10">
        <f t="shared" si="7"/>
        <v>97.99662240471538</v>
      </c>
      <c r="F59" s="10">
        <f t="shared" si="7"/>
        <v>47.67931836331207</v>
      </c>
      <c r="G59" s="10">
        <f t="shared" si="7"/>
        <v>200.11236958747247</v>
      </c>
      <c r="H59" s="10">
        <f t="shared" si="7"/>
        <v>136.80179305312942</v>
      </c>
      <c r="I59" s="10">
        <f t="shared" si="7"/>
        <v>97.56791263131754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97.56791263131754</v>
      </c>
      <c r="W59" s="10">
        <f t="shared" si="7"/>
        <v>101.75171363290174</v>
      </c>
      <c r="X59" s="10">
        <f t="shared" si="7"/>
        <v>0</v>
      </c>
      <c r="Y59" s="10">
        <f t="shared" si="7"/>
        <v>0</v>
      </c>
      <c r="Z59" s="11">
        <f t="shared" si="7"/>
        <v>97.99662240471538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98.00312319401921</v>
      </c>
      <c r="E60" s="13">
        <f t="shared" si="7"/>
        <v>98.00312319401921</v>
      </c>
      <c r="F60" s="13">
        <f t="shared" si="7"/>
        <v>116.31906931410202</v>
      </c>
      <c r="G60" s="13">
        <f t="shared" si="7"/>
        <v>88.46808513502327</v>
      </c>
      <c r="H60" s="13">
        <f t="shared" si="7"/>
        <v>112.14232001410629</v>
      </c>
      <c r="I60" s="13">
        <f t="shared" si="7"/>
        <v>104.28306065364595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104.28306065364595</v>
      </c>
      <c r="W60" s="13">
        <f t="shared" si="7"/>
        <v>104.74258241420438</v>
      </c>
      <c r="X60" s="13">
        <f t="shared" si="7"/>
        <v>0</v>
      </c>
      <c r="Y60" s="13">
        <f t="shared" si="7"/>
        <v>0</v>
      </c>
      <c r="Z60" s="14">
        <f t="shared" si="7"/>
        <v>98.00312319401921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107.5732312368423</v>
      </c>
      <c r="G61" s="13">
        <f t="shared" si="7"/>
        <v>96.25841343686102</v>
      </c>
      <c r="H61" s="13">
        <f t="shared" si="7"/>
        <v>106.92073656299357</v>
      </c>
      <c r="I61" s="13">
        <f t="shared" si="7"/>
        <v>103.34931950523767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103.34931950523767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104.123017954913</v>
      </c>
      <c r="G62" s="13">
        <f t="shared" si="7"/>
        <v>85.85784994931825</v>
      </c>
      <c r="H62" s="13">
        <f t="shared" si="7"/>
        <v>112.01154714549584</v>
      </c>
      <c r="I62" s="13">
        <f t="shared" si="7"/>
        <v>99.6739522929544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99.6739522929544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42.17786617024279</v>
      </c>
      <c r="H63" s="13">
        <f t="shared" si="7"/>
        <v>81.28734065094308</v>
      </c>
      <c r="I63" s="13">
        <f t="shared" si="7"/>
        <v>80.50344911049255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80.50344911049255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74.09485542448554</v>
      </c>
      <c r="G64" s="13">
        <f t="shared" si="7"/>
        <v>78.0254232600705</v>
      </c>
      <c r="H64" s="13">
        <f t="shared" si="7"/>
        <v>70.79447217515633</v>
      </c>
      <c r="I64" s="13">
        <f t="shared" si="7"/>
        <v>74.31987789048196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74.31987789048196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100.03891050583658</v>
      </c>
      <c r="E66" s="16">
        <f t="shared" si="7"/>
        <v>100.03891050583658</v>
      </c>
      <c r="F66" s="16">
        <f t="shared" si="7"/>
        <v>22.489264065237276</v>
      </c>
      <c r="G66" s="16">
        <f t="shared" si="7"/>
        <v>-114.97662641215427</v>
      </c>
      <c r="H66" s="16">
        <f t="shared" si="7"/>
        <v>35.315254141379846</v>
      </c>
      <c r="I66" s="16">
        <f t="shared" si="7"/>
        <v>45.83905487666542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45.83905487666542</v>
      </c>
      <c r="W66" s="16">
        <f t="shared" si="7"/>
        <v>87.47081712062257</v>
      </c>
      <c r="X66" s="16">
        <f t="shared" si="7"/>
        <v>0</v>
      </c>
      <c r="Y66" s="16">
        <f t="shared" si="7"/>
        <v>0</v>
      </c>
      <c r="Z66" s="17">
        <f t="shared" si="7"/>
        <v>100.03891050583658</v>
      </c>
    </row>
    <row r="67" spans="1:26" ht="13.5" hidden="1">
      <c r="A67" s="40" t="s">
        <v>119</v>
      </c>
      <c r="B67" s="23">
        <v>100776121</v>
      </c>
      <c r="C67" s="23"/>
      <c r="D67" s="24">
        <v>114096000</v>
      </c>
      <c r="E67" s="25">
        <v>114096000</v>
      </c>
      <c r="F67" s="25">
        <v>10113442</v>
      </c>
      <c r="G67" s="25">
        <v>8788089</v>
      </c>
      <c r="H67" s="25">
        <v>8333014</v>
      </c>
      <c r="I67" s="25">
        <v>27234545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27234545</v>
      </c>
      <c r="W67" s="25">
        <v>28524000</v>
      </c>
      <c r="X67" s="25"/>
      <c r="Y67" s="24"/>
      <c r="Z67" s="26">
        <v>114096000</v>
      </c>
    </row>
    <row r="68" spans="1:26" ht="13.5" hidden="1">
      <c r="A68" s="36" t="s">
        <v>31</v>
      </c>
      <c r="B68" s="18">
        <v>27130111</v>
      </c>
      <c r="C68" s="18"/>
      <c r="D68" s="19">
        <v>30199000</v>
      </c>
      <c r="E68" s="20">
        <v>30199000</v>
      </c>
      <c r="F68" s="20">
        <v>4263855</v>
      </c>
      <c r="G68" s="20">
        <v>1410524</v>
      </c>
      <c r="H68" s="20">
        <v>1735141</v>
      </c>
      <c r="I68" s="20">
        <v>7409520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7409520</v>
      </c>
      <c r="W68" s="20">
        <v>7549750</v>
      </c>
      <c r="X68" s="20"/>
      <c r="Y68" s="19"/>
      <c r="Z68" s="22">
        <v>30199000</v>
      </c>
    </row>
    <row r="69" spans="1:26" ht="13.5" hidden="1">
      <c r="A69" s="37" t="s">
        <v>32</v>
      </c>
      <c r="B69" s="18">
        <v>70934330</v>
      </c>
      <c r="C69" s="18"/>
      <c r="D69" s="19">
        <v>81327000</v>
      </c>
      <c r="E69" s="20">
        <v>81327000</v>
      </c>
      <c r="F69" s="20">
        <v>5591575</v>
      </c>
      <c r="G69" s="20">
        <v>7428905</v>
      </c>
      <c r="H69" s="20">
        <v>6385806</v>
      </c>
      <c r="I69" s="20">
        <v>19406286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19406286</v>
      </c>
      <c r="W69" s="20">
        <v>20331750</v>
      </c>
      <c r="X69" s="20"/>
      <c r="Y69" s="19"/>
      <c r="Z69" s="22">
        <v>81327000</v>
      </c>
    </row>
    <row r="70" spans="1:26" ht="13.5" hidden="1">
      <c r="A70" s="38" t="s">
        <v>113</v>
      </c>
      <c r="B70" s="18"/>
      <c r="C70" s="18"/>
      <c r="D70" s="19"/>
      <c r="E70" s="20"/>
      <c r="F70" s="20">
        <v>4321141</v>
      </c>
      <c r="G70" s="20">
        <v>4967946</v>
      </c>
      <c r="H70" s="20">
        <v>4753049</v>
      </c>
      <c r="I70" s="20">
        <v>14042136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14042136</v>
      </c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>
        <v>878701</v>
      </c>
      <c r="G71" s="20">
        <v>978656</v>
      </c>
      <c r="H71" s="20">
        <v>779067</v>
      </c>
      <c r="I71" s="20">
        <v>2636424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2636424</v>
      </c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>
        <v>1084557</v>
      </c>
      <c r="H72" s="20">
        <v>460624</v>
      </c>
      <c r="I72" s="20">
        <v>1545181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1545181</v>
      </c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>
        <v>391733</v>
      </c>
      <c r="G73" s="20">
        <v>397746</v>
      </c>
      <c r="H73" s="20">
        <v>393066</v>
      </c>
      <c r="I73" s="20">
        <v>1182545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1182545</v>
      </c>
      <c r="W73" s="20"/>
      <c r="X73" s="20"/>
      <c r="Y73" s="19"/>
      <c r="Z73" s="22"/>
    </row>
    <row r="74" spans="1:26" ht="13.5" hidden="1">
      <c r="A74" s="38" t="s">
        <v>117</v>
      </c>
      <c r="B74" s="18">
        <v>70934330</v>
      </c>
      <c r="C74" s="18"/>
      <c r="D74" s="19">
        <v>81327000</v>
      </c>
      <c r="E74" s="20">
        <v>81327000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20331750</v>
      </c>
      <c r="X74" s="20"/>
      <c r="Y74" s="19"/>
      <c r="Z74" s="22">
        <v>81327000</v>
      </c>
    </row>
    <row r="75" spans="1:26" ht="13.5" hidden="1">
      <c r="A75" s="39" t="s">
        <v>118</v>
      </c>
      <c r="B75" s="27">
        <v>2711680</v>
      </c>
      <c r="C75" s="27"/>
      <c r="D75" s="28">
        <v>2570000</v>
      </c>
      <c r="E75" s="29">
        <v>2570000</v>
      </c>
      <c r="F75" s="29">
        <v>258012</v>
      </c>
      <c r="G75" s="29">
        <v>-51340</v>
      </c>
      <c r="H75" s="29">
        <v>212067</v>
      </c>
      <c r="I75" s="29">
        <v>418739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418739</v>
      </c>
      <c r="W75" s="29">
        <v>642500</v>
      </c>
      <c r="X75" s="29"/>
      <c r="Y75" s="28"/>
      <c r="Z75" s="30">
        <v>2570000</v>
      </c>
    </row>
    <row r="76" spans="1:26" ht="13.5" hidden="1">
      <c r="A76" s="41" t="s">
        <v>120</v>
      </c>
      <c r="B76" s="31">
        <v>98206527</v>
      </c>
      <c r="C76" s="31"/>
      <c r="D76" s="32">
        <v>111868000</v>
      </c>
      <c r="E76" s="33">
        <v>111868000</v>
      </c>
      <c r="F76" s="33">
        <v>8595070</v>
      </c>
      <c r="G76" s="33">
        <v>9453872</v>
      </c>
      <c r="H76" s="33">
        <v>9609787</v>
      </c>
      <c r="I76" s="33">
        <v>27658729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27658729</v>
      </c>
      <c r="W76" s="33">
        <v>29540000</v>
      </c>
      <c r="X76" s="33"/>
      <c r="Y76" s="32"/>
      <c r="Z76" s="34">
        <v>111868000</v>
      </c>
    </row>
    <row r="77" spans="1:26" ht="13.5" hidden="1">
      <c r="A77" s="36" t="s">
        <v>31</v>
      </c>
      <c r="B77" s="18">
        <v>98206527</v>
      </c>
      <c r="C77" s="18"/>
      <c r="D77" s="19">
        <v>29594000</v>
      </c>
      <c r="E77" s="20">
        <v>29594000</v>
      </c>
      <c r="F77" s="20">
        <v>2032977</v>
      </c>
      <c r="G77" s="20">
        <v>2822633</v>
      </c>
      <c r="H77" s="20">
        <v>2373704</v>
      </c>
      <c r="I77" s="20">
        <v>7229314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7229314</v>
      </c>
      <c r="W77" s="20">
        <v>7682000</v>
      </c>
      <c r="X77" s="20"/>
      <c r="Y77" s="19"/>
      <c r="Z77" s="22">
        <v>29594000</v>
      </c>
    </row>
    <row r="78" spans="1:26" ht="13.5" hidden="1">
      <c r="A78" s="37" t="s">
        <v>32</v>
      </c>
      <c r="B78" s="18"/>
      <c r="C78" s="18"/>
      <c r="D78" s="19">
        <v>79703000</v>
      </c>
      <c r="E78" s="20">
        <v>79703000</v>
      </c>
      <c r="F78" s="20">
        <v>6504068</v>
      </c>
      <c r="G78" s="20">
        <v>6572210</v>
      </c>
      <c r="H78" s="20">
        <v>7161191</v>
      </c>
      <c r="I78" s="20">
        <v>20237469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20237469</v>
      </c>
      <c r="W78" s="20">
        <v>21296000</v>
      </c>
      <c r="X78" s="20"/>
      <c r="Y78" s="19"/>
      <c r="Z78" s="22">
        <v>79703000</v>
      </c>
    </row>
    <row r="79" spans="1:26" ht="13.5" hidden="1">
      <c r="A79" s="38" t="s">
        <v>113</v>
      </c>
      <c r="B79" s="18"/>
      <c r="C79" s="18"/>
      <c r="D79" s="19">
        <v>55303000</v>
      </c>
      <c r="E79" s="20">
        <v>55303000</v>
      </c>
      <c r="F79" s="20">
        <v>4648391</v>
      </c>
      <c r="G79" s="20">
        <v>4782066</v>
      </c>
      <c r="H79" s="20">
        <v>5081995</v>
      </c>
      <c r="I79" s="20">
        <v>14512452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14512452</v>
      </c>
      <c r="W79" s="20">
        <v>14766000</v>
      </c>
      <c r="X79" s="20"/>
      <c r="Y79" s="19"/>
      <c r="Z79" s="22">
        <v>55303000</v>
      </c>
    </row>
    <row r="80" spans="1:26" ht="13.5" hidden="1">
      <c r="A80" s="38" t="s">
        <v>114</v>
      </c>
      <c r="B80" s="18"/>
      <c r="C80" s="18"/>
      <c r="D80" s="19">
        <v>15402000</v>
      </c>
      <c r="E80" s="20">
        <v>15402000</v>
      </c>
      <c r="F80" s="20">
        <v>914930</v>
      </c>
      <c r="G80" s="20">
        <v>840253</v>
      </c>
      <c r="H80" s="20">
        <v>872645</v>
      </c>
      <c r="I80" s="20">
        <v>2627828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2627828</v>
      </c>
      <c r="W80" s="20">
        <v>4095000</v>
      </c>
      <c r="X80" s="20"/>
      <c r="Y80" s="19"/>
      <c r="Z80" s="22">
        <v>15402000</v>
      </c>
    </row>
    <row r="81" spans="1:26" ht="13.5" hidden="1">
      <c r="A81" s="38" t="s">
        <v>115</v>
      </c>
      <c r="B81" s="18"/>
      <c r="C81" s="18"/>
      <c r="D81" s="19">
        <v>4910000</v>
      </c>
      <c r="E81" s="20">
        <v>4910000</v>
      </c>
      <c r="F81" s="20">
        <v>412052</v>
      </c>
      <c r="G81" s="20">
        <v>457443</v>
      </c>
      <c r="H81" s="20">
        <v>374429</v>
      </c>
      <c r="I81" s="20">
        <v>1243924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1243924</v>
      </c>
      <c r="W81" s="20">
        <v>1356000</v>
      </c>
      <c r="X81" s="20"/>
      <c r="Y81" s="19"/>
      <c r="Z81" s="22">
        <v>4910000</v>
      </c>
    </row>
    <row r="82" spans="1:26" ht="13.5" hidden="1">
      <c r="A82" s="38" t="s">
        <v>116</v>
      </c>
      <c r="B82" s="18"/>
      <c r="C82" s="18"/>
      <c r="D82" s="19">
        <v>4088000</v>
      </c>
      <c r="E82" s="20">
        <v>4088000</v>
      </c>
      <c r="F82" s="20">
        <v>290254</v>
      </c>
      <c r="G82" s="20">
        <v>310343</v>
      </c>
      <c r="H82" s="20">
        <v>278269</v>
      </c>
      <c r="I82" s="20">
        <v>878866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878866</v>
      </c>
      <c r="W82" s="20">
        <v>1079000</v>
      </c>
      <c r="X82" s="20"/>
      <c r="Y82" s="19"/>
      <c r="Z82" s="22">
        <v>4088000</v>
      </c>
    </row>
    <row r="83" spans="1:26" ht="13.5" hidden="1">
      <c r="A83" s="38" t="s">
        <v>117</v>
      </c>
      <c r="B83" s="18"/>
      <c r="C83" s="18"/>
      <c r="D83" s="19"/>
      <c r="E83" s="20"/>
      <c r="F83" s="20">
        <v>238441</v>
      </c>
      <c r="G83" s="20">
        <v>182105</v>
      </c>
      <c r="H83" s="20">
        <v>553853</v>
      </c>
      <c r="I83" s="20">
        <v>974399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974399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2571000</v>
      </c>
      <c r="E84" s="29">
        <v>2571000</v>
      </c>
      <c r="F84" s="29">
        <v>58025</v>
      </c>
      <c r="G84" s="29">
        <v>59029</v>
      </c>
      <c r="H84" s="29">
        <v>74892</v>
      </c>
      <c r="I84" s="29">
        <v>191946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191946</v>
      </c>
      <c r="W84" s="29">
        <v>562000</v>
      </c>
      <c r="X84" s="29"/>
      <c r="Y84" s="28"/>
      <c r="Z84" s="30">
        <v>2571000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38288447</v>
      </c>
      <c r="C5" s="18">
        <v>0</v>
      </c>
      <c r="D5" s="58">
        <v>46495570</v>
      </c>
      <c r="E5" s="59">
        <v>46495570</v>
      </c>
      <c r="F5" s="59">
        <v>13759294</v>
      </c>
      <c r="G5" s="59">
        <v>2861368</v>
      </c>
      <c r="H5" s="59">
        <v>3095174</v>
      </c>
      <c r="I5" s="59">
        <v>19715836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19715836</v>
      </c>
      <c r="W5" s="59">
        <v>11623893</v>
      </c>
      <c r="X5" s="59">
        <v>8091943</v>
      </c>
      <c r="Y5" s="60">
        <v>69.61</v>
      </c>
      <c r="Z5" s="61">
        <v>46495570</v>
      </c>
    </row>
    <row r="6" spans="1:26" ht="13.5">
      <c r="A6" s="57" t="s">
        <v>32</v>
      </c>
      <c r="B6" s="18">
        <v>102808645</v>
      </c>
      <c r="C6" s="18">
        <v>0</v>
      </c>
      <c r="D6" s="58">
        <v>112440421</v>
      </c>
      <c r="E6" s="59">
        <v>112440421</v>
      </c>
      <c r="F6" s="59">
        <v>9162182</v>
      </c>
      <c r="G6" s="59">
        <v>9306328</v>
      </c>
      <c r="H6" s="59">
        <v>10372969</v>
      </c>
      <c r="I6" s="59">
        <v>28841479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28841479</v>
      </c>
      <c r="W6" s="59">
        <v>28110105</v>
      </c>
      <c r="X6" s="59">
        <v>731374</v>
      </c>
      <c r="Y6" s="60">
        <v>2.6</v>
      </c>
      <c r="Z6" s="61">
        <v>112440421</v>
      </c>
    </row>
    <row r="7" spans="1:26" ht="13.5">
      <c r="A7" s="57" t="s">
        <v>33</v>
      </c>
      <c r="B7" s="18">
        <v>550858</v>
      </c>
      <c r="C7" s="18">
        <v>0</v>
      </c>
      <c r="D7" s="58">
        <v>300000</v>
      </c>
      <c r="E7" s="59">
        <v>300000</v>
      </c>
      <c r="F7" s="59">
        <v>53648</v>
      </c>
      <c r="G7" s="59">
        <v>82933</v>
      </c>
      <c r="H7" s="59">
        <v>102677</v>
      </c>
      <c r="I7" s="59">
        <v>239258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239258</v>
      </c>
      <c r="W7" s="59">
        <v>75000</v>
      </c>
      <c r="X7" s="59">
        <v>164258</v>
      </c>
      <c r="Y7" s="60">
        <v>219.01</v>
      </c>
      <c r="Z7" s="61">
        <v>300000</v>
      </c>
    </row>
    <row r="8" spans="1:26" ht="13.5">
      <c r="A8" s="57" t="s">
        <v>34</v>
      </c>
      <c r="B8" s="18">
        <v>46368450</v>
      </c>
      <c r="C8" s="18">
        <v>0</v>
      </c>
      <c r="D8" s="58">
        <v>32013500</v>
      </c>
      <c r="E8" s="59">
        <v>32013500</v>
      </c>
      <c r="F8" s="59">
        <v>10340000</v>
      </c>
      <c r="G8" s="59">
        <v>400000</v>
      </c>
      <c r="H8" s="59">
        <v>0</v>
      </c>
      <c r="I8" s="59">
        <v>10740000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10740000</v>
      </c>
      <c r="W8" s="59">
        <v>8003375</v>
      </c>
      <c r="X8" s="59">
        <v>2736625</v>
      </c>
      <c r="Y8" s="60">
        <v>34.19</v>
      </c>
      <c r="Z8" s="61">
        <v>32013500</v>
      </c>
    </row>
    <row r="9" spans="1:26" ht="13.5">
      <c r="A9" s="57" t="s">
        <v>35</v>
      </c>
      <c r="B9" s="18">
        <v>11702327</v>
      </c>
      <c r="C9" s="18">
        <v>0</v>
      </c>
      <c r="D9" s="58">
        <v>11912000</v>
      </c>
      <c r="E9" s="59">
        <v>11912000</v>
      </c>
      <c r="F9" s="59">
        <v>886676</v>
      </c>
      <c r="G9" s="59">
        <v>1475409</v>
      </c>
      <c r="H9" s="59">
        <v>1907226</v>
      </c>
      <c r="I9" s="59">
        <v>4269311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4269311</v>
      </c>
      <c r="W9" s="59">
        <v>2978000</v>
      </c>
      <c r="X9" s="59">
        <v>1291311</v>
      </c>
      <c r="Y9" s="60">
        <v>43.36</v>
      </c>
      <c r="Z9" s="61">
        <v>11912000</v>
      </c>
    </row>
    <row r="10" spans="1:26" ht="25.5">
      <c r="A10" s="62" t="s">
        <v>105</v>
      </c>
      <c r="B10" s="63">
        <f>SUM(B5:B9)</f>
        <v>199718727</v>
      </c>
      <c r="C10" s="63">
        <f>SUM(C5:C9)</f>
        <v>0</v>
      </c>
      <c r="D10" s="64">
        <f aca="true" t="shared" si="0" ref="D10:Z10">SUM(D5:D9)</f>
        <v>203161491</v>
      </c>
      <c r="E10" s="65">
        <f t="shared" si="0"/>
        <v>203161491</v>
      </c>
      <c r="F10" s="65">
        <f t="shared" si="0"/>
        <v>34201800</v>
      </c>
      <c r="G10" s="65">
        <f t="shared" si="0"/>
        <v>14126038</v>
      </c>
      <c r="H10" s="65">
        <f t="shared" si="0"/>
        <v>15478046</v>
      </c>
      <c r="I10" s="65">
        <f t="shared" si="0"/>
        <v>63805884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63805884</v>
      </c>
      <c r="W10" s="65">
        <f t="shared" si="0"/>
        <v>50790373</v>
      </c>
      <c r="X10" s="65">
        <f t="shared" si="0"/>
        <v>13015511</v>
      </c>
      <c r="Y10" s="66">
        <f>+IF(W10&lt;&gt;0,(X10/W10)*100,0)</f>
        <v>25.62594096326089</v>
      </c>
      <c r="Z10" s="67">
        <f t="shared" si="0"/>
        <v>203161491</v>
      </c>
    </row>
    <row r="11" spans="1:26" ht="13.5">
      <c r="A11" s="57" t="s">
        <v>36</v>
      </c>
      <c r="B11" s="18">
        <v>72162539</v>
      </c>
      <c r="C11" s="18">
        <v>0</v>
      </c>
      <c r="D11" s="58">
        <v>81034879</v>
      </c>
      <c r="E11" s="59">
        <v>81034879</v>
      </c>
      <c r="F11" s="59">
        <v>7197142</v>
      </c>
      <c r="G11" s="59">
        <v>6782638</v>
      </c>
      <c r="H11" s="59">
        <v>7190626</v>
      </c>
      <c r="I11" s="59">
        <v>21170406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21170406</v>
      </c>
      <c r="W11" s="59">
        <v>20258720</v>
      </c>
      <c r="X11" s="59">
        <v>911686</v>
      </c>
      <c r="Y11" s="60">
        <v>4.5</v>
      </c>
      <c r="Z11" s="61">
        <v>81034879</v>
      </c>
    </row>
    <row r="12" spans="1:26" ht="13.5">
      <c r="A12" s="57" t="s">
        <v>37</v>
      </c>
      <c r="B12" s="18">
        <v>4259364</v>
      </c>
      <c r="C12" s="18">
        <v>0</v>
      </c>
      <c r="D12" s="58">
        <v>4198126</v>
      </c>
      <c r="E12" s="59">
        <v>4198126</v>
      </c>
      <c r="F12" s="59">
        <v>287049</v>
      </c>
      <c r="G12" s="59">
        <v>354774</v>
      </c>
      <c r="H12" s="59">
        <v>348113</v>
      </c>
      <c r="I12" s="59">
        <v>989936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989936</v>
      </c>
      <c r="W12" s="59">
        <v>1049532</v>
      </c>
      <c r="X12" s="59">
        <v>-59596</v>
      </c>
      <c r="Y12" s="60">
        <v>-5.68</v>
      </c>
      <c r="Z12" s="61">
        <v>4198126</v>
      </c>
    </row>
    <row r="13" spans="1:26" ht="13.5">
      <c r="A13" s="57" t="s">
        <v>106</v>
      </c>
      <c r="B13" s="18">
        <v>14480891</v>
      </c>
      <c r="C13" s="18">
        <v>0</v>
      </c>
      <c r="D13" s="58">
        <v>17225093</v>
      </c>
      <c r="E13" s="59">
        <v>17225093</v>
      </c>
      <c r="F13" s="59">
        <v>1435425</v>
      </c>
      <c r="G13" s="59">
        <v>1435425</v>
      </c>
      <c r="H13" s="59">
        <v>1435425</v>
      </c>
      <c r="I13" s="59">
        <v>4306275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4306275</v>
      </c>
      <c r="W13" s="59">
        <v>4306273</v>
      </c>
      <c r="X13" s="59">
        <v>2</v>
      </c>
      <c r="Y13" s="60">
        <v>0</v>
      </c>
      <c r="Z13" s="61">
        <v>17225093</v>
      </c>
    </row>
    <row r="14" spans="1:26" ht="13.5">
      <c r="A14" s="57" t="s">
        <v>38</v>
      </c>
      <c r="B14" s="18">
        <v>9262718</v>
      </c>
      <c r="C14" s="18">
        <v>0</v>
      </c>
      <c r="D14" s="58">
        <v>9752000</v>
      </c>
      <c r="E14" s="59">
        <v>9752000</v>
      </c>
      <c r="F14" s="59">
        <v>2608883</v>
      </c>
      <c r="G14" s="59">
        <v>302833</v>
      </c>
      <c r="H14" s="59">
        <v>388372</v>
      </c>
      <c r="I14" s="59">
        <v>3300088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3300088</v>
      </c>
      <c r="W14" s="59">
        <v>2438000</v>
      </c>
      <c r="X14" s="59">
        <v>862088</v>
      </c>
      <c r="Y14" s="60">
        <v>35.36</v>
      </c>
      <c r="Z14" s="61">
        <v>9752000</v>
      </c>
    </row>
    <row r="15" spans="1:26" ht="13.5">
      <c r="A15" s="57" t="s">
        <v>39</v>
      </c>
      <c r="B15" s="18">
        <v>54420837</v>
      </c>
      <c r="C15" s="18">
        <v>0</v>
      </c>
      <c r="D15" s="58">
        <v>55903000</v>
      </c>
      <c r="E15" s="59">
        <v>55903000</v>
      </c>
      <c r="F15" s="59">
        <v>6156584</v>
      </c>
      <c r="G15" s="59">
        <v>6458312</v>
      </c>
      <c r="H15" s="59">
        <v>582372</v>
      </c>
      <c r="I15" s="59">
        <v>13197268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13197268</v>
      </c>
      <c r="W15" s="59">
        <v>13975750</v>
      </c>
      <c r="X15" s="59">
        <v>-778482</v>
      </c>
      <c r="Y15" s="60">
        <v>-5.57</v>
      </c>
      <c r="Z15" s="61">
        <v>55903000</v>
      </c>
    </row>
    <row r="16" spans="1:26" ht="13.5">
      <c r="A16" s="68" t="s">
        <v>40</v>
      </c>
      <c r="B16" s="18">
        <v>2393212</v>
      </c>
      <c r="C16" s="18">
        <v>0</v>
      </c>
      <c r="D16" s="58">
        <v>2566000</v>
      </c>
      <c r="E16" s="59">
        <v>2566000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641500</v>
      </c>
      <c r="X16" s="59">
        <v>-641500</v>
      </c>
      <c r="Y16" s="60">
        <v>-100</v>
      </c>
      <c r="Z16" s="61">
        <v>2566000</v>
      </c>
    </row>
    <row r="17" spans="1:26" ht="13.5">
      <c r="A17" s="57" t="s">
        <v>41</v>
      </c>
      <c r="B17" s="18">
        <v>35044655</v>
      </c>
      <c r="C17" s="18">
        <v>0</v>
      </c>
      <c r="D17" s="58">
        <v>39149472</v>
      </c>
      <c r="E17" s="59">
        <v>39149472</v>
      </c>
      <c r="F17" s="59">
        <v>2375123</v>
      </c>
      <c r="G17" s="59">
        <v>2969853</v>
      </c>
      <c r="H17" s="59">
        <v>3084833</v>
      </c>
      <c r="I17" s="59">
        <v>8429809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8429809</v>
      </c>
      <c r="W17" s="59">
        <v>9787368</v>
      </c>
      <c r="X17" s="59">
        <v>-1357559</v>
      </c>
      <c r="Y17" s="60">
        <v>-13.87</v>
      </c>
      <c r="Z17" s="61">
        <v>39149472</v>
      </c>
    </row>
    <row r="18" spans="1:26" ht="13.5">
      <c r="A18" s="69" t="s">
        <v>42</v>
      </c>
      <c r="B18" s="70">
        <f>SUM(B11:B17)</f>
        <v>192024216</v>
      </c>
      <c r="C18" s="70">
        <f>SUM(C11:C17)</f>
        <v>0</v>
      </c>
      <c r="D18" s="71">
        <f aca="true" t="shared" si="1" ref="D18:Z18">SUM(D11:D17)</f>
        <v>209828570</v>
      </c>
      <c r="E18" s="72">
        <f t="shared" si="1"/>
        <v>209828570</v>
      </c>
      <c r="F18" s="72">
        <f t="shared" si="1"/>
        <v>20060206</v>
      </c>
      <c r="G18" s="72">
        <f t="shared" si="1"/>
        <v>18303835</v>
      </c>
      <c r="H18" s="72">
        <f t="shared" si="1"/>
        <v>13029741</v>
      </c>
      <c r="I18" s="72">
        <f t="shared" si="1"/>
        <v>51393782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51393782</v>
      </c>
      <c r="W18" s="72">
        <f t="shared" si="1"/>
        <v>52457143</v>
      </c>
      <c r="X18" s="72">
        <f t="shared" si="1"/>
        <v>-1063361</v>
      </c>
      <c r="Y18" s="66">
        <f>+IF(W18&lt;&gt;0,(X18/W18)*100,0)</f>
        <v>-2.0271042973118076</v>
      </c>
      <c r="Z18" s="73">
        <f t="shared" si="1"/>
        <v>209828570</v>
      </c>
    </row>
    <row r="19" spans="1:26" ht="13.5">
      <c r="A19" s="69" t="s">
        <v>43</v>
      </c>
      <c r="B19" s="74">
        <f>+B10-B18</f>
        <v>7694511</v>
      </c>
      <c r="C19" s="74">
        <f>+C10-C18</f>
        <v>0</v>
      </c>
      <c r="D19" s="75">
        <f aca="true" t="shared" si="2" ref="D19:Z19">+D10-D18</f>
        <v>-6667079</v>
      </c>
      <c r="E19" s="76">
        <f t="shared" si="2"/>
        <v>-6667079</v>
      </c>
      <c r="F19" s="76">
        <f t="shared" si="2"/>
        <v>14141594</v>
      </c>
      <c r="G19" s="76">
        <f t="shared" si="2"/>
        <v>-4177797</v>
      </c>
      <c r="H19" s="76">
        <f t="shared" si="2"/>
        <v>2448305</v>
      </c>
      <c r="I19" s="76">
        <f t="shared" si="2"/>
        <v>12412102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12412102</v>
      </c>
      <c r="W19" s="76">
        <f>IF(E10=E18,0,W10-W18)</f>
        <v>-1666770</v>
      </c>
      <c r="X19" s="76">
        <f t="shared" si="2"/>
        <v>14078872</v>
      </c>
      <c r="Y19" s="77">
        <f>+IF(W19&lt;&gt;0,(X19/W19)*100,0)</f>
        <v>-844.6799498431097</v>
      </c>
      <c r="Z19" s="78">
        <f t="shared" si="2"/>
        <v>-6667079</v>
      </c>
    </row>
    <row r="20" spans="1:26" ht="13.5">
      <c r="A20" s="57" t="s">
        <v>44</v>
      </c>
      <c r="B20" s="18">
        <v>0</v>
      </c>
      <c r="C20" s="18">
        <v>0</v>
      </c>
      <c r="D20" s="58">
        <v>20533500</v>
      </c>
      <c r="E20" s="59">
        <v>20533500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5133375</v>
      </c>
      <c r="X20" s="59">
        <v>-5133375</v>
      </c>
      <c r="Y20" s="60">
        <v>-100</v>
      </c>
      <c r="Z20" s="61">
        <v>20533500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7694511</v>
      </c>
      <c r="C22" s="85">
        <f>SUM(C19:C21)</f>
        <v>0</v>
      </c>
      <c r="D22" s="86">
        <f aca="true" t="shared" si="3" ref="D22:Z22">SUM(D19:D21)</f>
        <v>13866421</v>
      </c>
      <c r="E22" s="87">
        <f t="shared" si="3"/>
        <v>13866421</v>
      </c>
      <c r="F22" s="87">
        <f t="shared" si="3"/>
        <v>14141594</v>
      </c>
      <c r="G22" s="87">
        <f t="shared" si="3"/>
        <v>-4177797</v>
      </c>
      <c r="H22" s="87">
        <f t="shared" si="3"/>
        <v>2448305</v>
      </c>
      <c r="I22" s="87">
        <f t="shared" si="3"/>
        <v>12412102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12412102</v>
      </c>
      <c r="W22" s="87">
        <f t="shared" si="3"/>
        <v>3466605</v>
      </c>
      <c r="X22" s="87">
        <f t="shared" si="3"/>
        <v>8945497</v>
      </c>
      <c r="Y22" s="88">
        <f>+IF(W22&lt;&gt;0,(X22/W22)*100,0)</f>
        <v>258.04777296519217</v>
      </c>
      <c r="Z22" s="89">
        <f t="shared" si="3"/>
        <v>13866421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7694511</v>
      </c>
      <c r="C24" s="74">
        <f>SUM(C22:C23)</f>
        <v>0</v>
      </c>
      <c r="D24" s="75">
        <f aca="true" t="shared" si="4" ref="D24:Z24">SUM(D22:D23)</f>
        <v>13866421</v>
      </c>
      <c r="E24" s="76">
        <f t="shared" si="4"/>
        <v>13866421</v>
      </c>
      <c r="F24" s="76">
        <f t="shared" si="4"/>
        <v>14141594</v>
      </c>
      <c r="G24" s="76">
        <f t="shared" si="4"/>
        <v>-4177797</v>
      </c>
      <c r="H24" s="76">
        <f t="shared" si="4"/>
        <v>2448305</v>
      </c>
      <c r="I24" s="76">
        <f t="shared" si="4"/>
        <v>12412102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12412102</v>
      </c>
      <c r="W24" s="76">
        <f t="shared" si="4"/>
        <v>3466605</v>
      </c>
      <c r="X24" s="76">
        <f t="shared" si="4"/>
        <v>8945497</v>
      </c>
      <c r="Y24" s="77">
        <f>+IF(W24&lt;&gt;0,(X24/W24)*100,0)</f>
        <v>258.04777296519217</v>
      </c>
      <c r="Z24" s="78">
        <f t="shared" si="4"/>
        <v>13866421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18942062</v>
      </c>
      <c r="C27" s="21">
        <v>0</v>
      </c>
      <c r="D27" s="98">
        <v>23219182</v>
      </c>
      <c r="E27" s="99">
        <v>23219182</v>
      </c>
      <c r="F27" s="99">
        <v>69643</v>
      </c>
      <c r="G27" s="99">
        <v>15257</v>
      </c>
      <c r="H27" s="99">
        <v>3620605</v>
      </c>
      <c r="I27" s="99">
        <v>3705505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3705505</v>
      </c>
      <c r="W27" s="99">
        <v>5804796</v>
      </c>
      <c r="X27" s="99">
        <v>-2099291</v>
      </c>
      <c r="Y27" s="100">
        <v>-36.16</v>
      </c>
      <c r="Z27" s="101">
        <v>23219182</v>
      </c>
    </row>
    <row r="28" spans="1:26" ht="13.5">
      <c r="A28" s="102" t="s">
        <v>44</v>
      </c>
      <c r="B28" s="18">
        <v>10725005</v>
      </c>
      <c r="C28" s="18">
        <v>0</v>
      </c>
      <c r="D28" s="58">
        <v>18973482</v>
      </c>
      <c r="E28" s="59">
        <v>18973482</v>
      </c>
      <c r="F28" s="59">
        <v>0</v>
      </c>
      <c r="G28" s="59">
        <v>0</v>
      </c>
      <c r="H28" s="59">
        <v>3526314</v>
      </c>
      <c r="I28" s="59">
        <v>3526314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3526314</v>
      </c>
      <c r="W28" s="59">
        <v>4743371</v>
      </c>
      <c r="X28" s="59">
        <v>-1217057</v>
      </c>
      <c r="Y28" s="60">
        <v>-25.66</v>
      </c>
      <c r="Z28" s="61">
        <v>18973482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3600328</v>
      </c>
      <c r="C30" s="18">
        <v>0</v>
      </c>
      <c r="D30" s="58">
        <v>1750000</v>
      </c>
      <c r="E30" s="59">
        <v>1750000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437500</v>
      </c>
      <c r="X30" s="59">
        <v>-437500</v>
      </c>
      <c r="Y30" s="60">
        <v>-100</v>
      </c>
      <c r="Z30" s="61">
        <v>1750000</v>
      </c>
    </row>
    <row r="31" spans="1:26" ht="13.5">
      <c r="A31" s="57" t="s">
        <v>49</v>
      </c>
      <c r="B31" s="18">
        <v>4616729</v>
      </c>
      <c r="C31" s="18">
        <v>0</v>
      </c>
      <c r="D31" s="58">
        <v>2495700</v>
      </c>
      <c r="E31" s="59">
        <v>2495700</v>
      </c>
      <c r="F31" s="59">
        <v>69643</v>
      </c>
      <c r="G31" s="59">
        <v>15257</v>
      </c>
      <c r="H31" s="59">
        <v>94290</v>
      </c>
      <c r="I31" s="59">
        <v>179190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179190</v>
      </c>
      <c r="W31" s="59">
        <v>623925</v>
      </c>
      <c r="X31" s="59">
        <v>-444735</v>
      </c>
      <c r="Y31" s="60">
        <v>-71.28</v>
      </c>
      <c r="Z31" s="61">
        <v>2495700</v>
      </c>
    </row>
    <row r="32" spans="1:26" ht="13.5">
      <c r="A32" s="69" t="s">
        <v>50</v>
      </c>
      <c r="B32" s="21">
        <f>SUM(B28:B31)</f>
        <v>18942062</v>
      </c>
      <c r="C32" s="21">
        <f>SUM(C28:C31)</f>
        <v>0</v>
      </c>
      <c r="D32" s="98">
        <f aca="true" t="shared" si="5" ref="D32:Z32">SUM(D28:D31)</f>
        <v>23219182</v>
      </c>
      <c r="E32" s="99">
        <f t="shared" si="5"/>
        <v>23219182</v>
      </c>
      <c r="F32" s="99">
        <f t="shared" si="5"/>
        <v>69643</v>
      </c>
      <c r="G32" s="99">
        <f t="shared" si="5"/>
        <v>15257</v>
      </c>
      <c r="H32" s="99">
        <f t="shared" si="5"/>
        <v>3620604</v>
      </c>
      <c r="I32" s="99">
        <f t="shared" si="5"/>
        <v>3705504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3705504</v>
      </c>
      <c r="W32" s="99">
        <f t="shared" si="5"/>
        <v>5804796</v>
      </c>
      <c r="X32" s="99">
        <f t="shared" si="5"/>
        <v>-2099292</v>
      </c>
      <c r="Y32" s="100">
        <f>+IF(W32&lt;&gt;0,(X32/W32)*100,0)</f>
        <v>-36.164785119063616</v>
      </c>
      <c r="Z32" s="101">
        <f t="shared" si="5"/>
        <v>23219182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67590385</v>
      </c>
      <c r="C35" s="18">
        <v>0</v>
      </c>
      <c r="D35" s="58">
        <v>47942008</v>
      </c>
      <c r="E35" s="59">
        <v>47942008</v>
      </c>
      <c r="F35" s="59">
        <v>14722685</v>
      </c>
      <c r="G35" s="59">
        <v>676777</v>
      </c>
      <c r="H35" s="59">
        <v>456959</v>
      </c>
      <c r="I35" s="59">
        <v>456959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456959</v>
      </c>
      <c r="W35" s="59">
        <v>11985502</v>
      </c>
      <c r="X35" s="59">
        <v>-11528543</v>
      </c>
      <c r="Y35" s="60">
        <v>-96.19</v>
      </c>
      <c r="Z35" s="61">
        <v>47942008</v>
      </c>
    </row>
    <row r="36" spans="1:26" ht="13.5">
      <c r="A36" s="57" t="s">
        <v>53</v>
      </c>
      <c r="B36" s="18">
        <v>275075147</v>
      </c>
      <c r="C36" s="18">
        <v>0</v>
      </c>
      <c r="D36" s="58">
        <v>279116597</v>
      </c>
      <c r="E36" s="59">
        <v>279116597</v>
      </c>
      <c r="F36" s="59">
        <v>-1523199</v>
      </c>
      <c r="G36" s="59">
        <v>-1517470</v>
      </c>
      <c r="H36" s="59">
        <v>2134840</v>
      </c>
      <c r="I36" s="59">
        <v>2134840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2134840</v>
      </c>
      <c r="W36" s="59">
        <v>69779149</v>
      </c>
      <c r="X36" s="59">
        <v>-67644309</v>
      </c>
      <c r="Y36" s="60">
        <v>-96.94</v>
      </c>
      <c r="Z36" s="61">
        <v>279116597</v>
      </c>
    </row>
    <row r="37" spans="1:26" ht="13.5">
      <c r="A37" s="57" t="s">
        <v>54</v>
      </c>
      <c r="B37" s="18">
        <v>32876055</v>
      </c>
      <c r="C37" s="18">
        <v>0</v>
      </c>
      <c r="D37" s="58">
        <v>39332083</v>
      </c>
      <c r="E37" s="59">
        <v>39332083</v>
      </c>
      <c r="F37" s="59">
        <v>-154982</v>
      </c>
      <c r="G37" s="59">
        <v>1904696</v>
      </c>
      <c r="H37" s="59">
        <v>-152790</v>
      </c>
      <c r="I37" s="59">
        <v>-152790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-152790</v>
      </c>
      <c r="W37" s="59">
        <v>9833021</v>
      </c>
      <c r="X37" s="59">
        <v>-9985811</v>
      </c>
      <c r="Y37" s="60">
        <v>-101.55</v>
      </c>
      <c r="Z37" s="61">
        <v>39332083</v>
      </c>
    </row>
    <row r="38" spans="1:26" ht="13.5">
      <c r="A38" s="57" t="s">
        <v>55</v>
      </c>
      <c r="B38" s="18">
        <v>100991445</v>
      </c>
      <c r="C38" s="18">
        <v>0</v>
      </c>
      <c r="D38" s="58">
        <v>102617171</v>
      </c>
      <c r="E38" s="59">
        <v>102617171</v>
      </c>
      <c r="F38" s="59">
        <v>-748966</v>
      </c>
      <c r="G38" s="59">
        <v>1432833</v>
      </c>
      <c r="H38" s="59">
        <v>296289</v>
      </c>
      <c r="I38" s="59">
        <v>296289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296289</v>
      </c>
      <c r="W38" s="59">
        <v>25654293</v>
      </c>
      <c r="X38" s="59">
        <v>-25358004</v>
      </c>
      <c r="Y38" s="60">
        <v>-98.85</v>
      </c>
      <c r="Z38" s="61">
        <v>102617171</v>
      </c>
    </row>
    <row r="39" spans="1:26" ht="13.5">
      <c r="A39" s="57" t="s">
        <v>56</v>
      </c>
      <c r="B39" s="18">
        <v>208798032</v>
      </c>
      <c r="C39" s="18">
        <v>0</v>
      </c>
      <c r="D39" s="58">
        <v>185109351</v>
      </c>
      <c r="E39" s="59">
        <v>185109351</v>
      </c>
      <c r="F39" s="59">
        <v>14103434</v>
      </c>
      <c r="G39" s="59">
        <v>-4178222</v>
      </c>
      <c r="H39" s="59">
        <v>2448300</v>
      </c>
      <c r="I39" s="59">
        <v>2448300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2448300</v>
      </c>
      <c r="W39" s="59">
        <v>46277338</v>
      </c>
      <c r="X39" s="59">
        <v>-43829038</v>
      </c>
      <c r="Y39" s="60">
        <v>-94.71</v>
      </c>
      <c r="Z39" s="61">
        <v>185109351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18524381</v>
      </c>
      <c r="C42" s="18">
        <v>0</v>
      </c>
      <c r="D42" s="58">
        <v>31032389</v>
      </c>
      <c r="E42" s="59">
        <v>31032389</v>
      </c>
      <c r="F42" s="59">
        <v>3856365</v>
      </c>
      <c r="G42" s="59">
        <v>3779777</v>
      </c>
      <c r="H42" s="59">
        <v>6332705</v>
      </c>
      <c r="I42" s="59">
        <v>13968847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13968847</v>
      </c>
      <c r="W42" s="59">
        <v>23932477</v>
      </c>
      <c r="X42" s="59">
        <v>-9963630</v>
      </c>
      <c r="Y42" s="60">
        <v>-41.63</v>
      </c>
      <c r="Z42" s="61">
        <v>31032389</v>
      </c>
    </row>
    <row r="43" spans="1:26" ht="13.5">
      <c r="A43" s="57" t="s">
        <v>59</v>
      </c>
      <c r="B43" s="18">
        <v>-18079778</v>
      </c>
      <c r="C43" s="18">
        <v>0</v>
      </c>
      <c r="D43" s="58">
        <v>-23219182</v>
      </c>
      <c r="E43" s="59">
        <v>-23219182</v>
      </c>
      <c r="F43" s="59">
        <v>0</v>
      </c>
      <c r="G43" s="59">
        <v>-23444</v>
      </c>
      <c r="H43" s="59">
        <v>-3620604</v>
      </c>
      <c r="I43" s="59">
        <v>-3644048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-3644048</v>
      </c>
      <c r="W43" s="59">
        <v>-480000</v>
      </c>
      <c r="X43" s="59">
        <v>-3164048</v>
      </c>
      <c r="Y43" s="60">
        <v>659.18</v>
      </c>
      <c r="Z43" s="61">
        <v>-23219182</v>
      </c>
    </row>
    <row r="44" spans="1:26" ht="13.5">
      <c r="A44" s="57" t="s">
        <v>60</v>
      </c>
      <c r="B44" s="18">
        <v>1216076</v>
      </c>
      <c r="C44" s="18">
        <v>0</v>
      </c>
      <c r="D44" s="58">
        <v>-7529967</v>
      </c>
      <c r="E44" s="59">
        <v>-7529967</v>
      </c>
      <c r="F44" s="59">
        <v>-181799</v>
      </c>
      <c r="G44" s="59">
        <v>0</v>
      </c>
      <c r="H44" s="59">
        <v>-136543</v>
      </c>
      <c r="I44" s="59">
        <v>-318342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-318342</v>
      </c>
      <c r="W44" s="59">
        <v>-934463</v>
      </c>
      <c r="X44" s="59">
        <v>616121</v>
      </c>
      <c r="Y44" s="60">
        <v>-65.93</v>
      </c>
      <c r="Z44" s="61">
        <v>-7529967</v>
      </c>
    </row>
    <row r="45" spans="1:26" ht="13.5">
      <c r="A45" s="69" t="s">
        <v>61</v>
      </c>
      <c r="B45" s="21">
        <v>11353676</v>
      </c>
      <c r="C45" s="21">
        <v>0</v>
      </c>
      <c r="D45" s="98">
        <v>3985079</v>
      </c>
      <c r="E45" s="99">
        <v>3985079</v>
      </c>
      <c r="F45" s="99">
        <v>14977932</v>
      </c>
      <c r="G45" s="99">
        <v>18734265</v>
      </c>
      <c r="H45" s="99">
        <v>21309823</v>
      </c>
      <c r="I45" s="99">
        <v>21309823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21309823</v>
      </c>
      <c r="W45" s="99">
        <v>26219853</v>
      </c>
      <c r="X45" s="99">
        <v>-4910030</v>
      </c>
      <c r="Y45" s="100">
        <v>-18.73</v>
      </c>
      <c r="Z45" s="101">
        <v>3985079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11607072</v>
      </c>
      <c r="C49" s="51">
        <v>0</v>
      </c>
      <c r="D49" s="128">
        <v>7382033</v>
      </c>
      <c r="E49" s="53">
        <v>2162912</v>
      </c>
      <c r="F49" s="53">
        <v>0</v>
      </c>
      <c r="G49" s="53">
        <v>0</v>
      </c>
      <c r="H49" s="53">
        <v>0</v>
      </c>
      <c r="I49" s="53">
        <v>1318338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1211125</v>
      </c>
      <c r="W49" s="53">
        <v>34854633</v>
      </c>
      <c r="X49" s="53">
        <v>0</v>
      </c>
      <c r="Y49" s="53">
        <v>0</v>
      </c>
      <c r="Z49" s="129">
        <v>58536113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256646</v>
      </c>
      <c r="C51" s="51">
        <v>0</v>
      </c>
      <c r="D51" s="128">
        <v>125250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381896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95.62220612755944</v>
      </c>
      <c r="C58" s="5">
        <f>IF(C67=0,0,+(C76/C67)*100)</f>
        <v>0</v>
      </c>
      <c r="D58" s="6">
        <f aca="true" t="shared" si="6" ref="D58:Z58">IF(D67=0,0,+(D76/D67)*100)</f>
        <v>100.1727622655526</v>
      </c>
      <c r="E58" s="7">
        <f t="shared" si="6"/>
        <v>100.1727622655526</v>
      </c>
      <c r="F58" s="7">
        <f t="shared" si="6"/>
        <v>47.14479978551089</v>
      </c>
      <c r="G58" s="7">
        <f t="shared" si="6"/>
        <v>105.94418070858293</v>
      </c>
      <c r="H58" s="7">
        <f t="shared" si="6"/>
        <v>111.56953795347424</v>
      </c>
      <c r="I58" s="7">
        <f t="shared" si="6"/>
        <v>80.04914836240377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80.04914836240377</v>
      </c>
      <c r="W58" s="7">
        <f t="shared" si="6"/>
        <v>118.30876133083032</v>
      </c>
      <c r="X58" s="7">
        <f t="shared" si="6"/>
        <v>0</v>
      </c>
      <c r="Y58" s="7">
        <f t="shared" si="6"/>
        <v>0</v>
      </c>
      <c r="Z58" s="8">
        <f t="shared" si="6"/>
        <v>100.1727622655526</v>
      </c>
    </row>
    <row r="59" spans="1:26" ht="13.5">
      <c r="A59" s="36" t="s">
        <v>31</v>
      </c>
      <c r="B59" s="9">
        <f aca="true" t="shared" si="7" ref="B59:Z66">IF(B68=0,0,+(B77/B68)*100)</f>
        <v>99.8522896475796</v>
      </c>
      <c r="C59" s="9">
        <f t="shared" si="7"/>
        <v>0</v>
      </c>
      <c r="D59" s="2">
        <f t="shared" si="7"/>
        <v>100.00000430148506</v>
      </c>
      <c r="E59" s="10">
        <f t="shared" si="7"/>
        <v>100.00000430148506</v>
      </c>
      <c r="F59" s="10">
        <f t="shared" si="7"/>
        <v>17.559134938173425</v>
      </c>
      <c r="G59" s="10">
        <f t="shared" si="7"/>
        <v>199.3203949998742</v>
      </c>
      <c r="H59" s="10">
        <f t="shared" si="7"/>
        <v>189.63987161949538</v>
      </c>
      <c r="I59" s="10">
        <f t="shared" si="7"/>
        <v>70.95305012681177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70.95305012681177</v>
      </c>
      <c r="W59" s="10">
        <f t="shared" si="7"/>
        <v>177.55722630963652</v>
      </c>
      <c r="X59" s="10">
        <f t="shared" si="7"/>
        <v>0</v>
      </c>
      <c r="Y59" s="10">
        <f t="shared" si="7"/>
        <v>0</v>
      </c>
      <c r="Z59" s="11">
        <f t="shared" si="7"/>
        <v>100.00000430148506</v>
      </c>
    </row>
    <row r="60" spans="1:26" ht="13.5">
      <c r="A60" s="37" t="s">
        <v>32</v>
      </c>
      <c r="B60" s="12">
        <f t="shared" si="7"/>
        <v>96.31606952897785</v>
      </c>
      <c r="C60" s="12">
        <f t="shared" si="7"/>
        <v>0</v>
      </c>
      <c r="D60" s="3">
        <f t="shared" si="7"/>
        <v>100.24834841200034</v>
      </c>
      <c r="E60" s="13">
        <f t="shared" si="7"/>
        <v>100.24834841200034</v>
      </c>
      <c r="F60" s="13">
        <f t="shared" si="7"/>
        <v>92.58244378904502</v>
      </c>
      <c r="G60" s="13">
        <f t="shared" si="7"/>
        <v>83.71849777914554</v>
      </c>
      <c r="H60" s="13">
        <f t="shared" si="7"/>
        <v>90.42569200775593</v>
      </c>
      <c r="I60" s="13">
        <f t="shared" si="7"/>
        <v>88.94661400686144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88.94661400686144</v>
      </c>
      <c r="W60" s="13">
        <f t="shared" si="7"/>
        <v>94.24839572815542</v>
      </c>
      <c r="X60" s="13">
        <f t="shared" si="7"/>
        <v>0</v>
      </c>
      <c r="Y60" s="13">
        <f t="shared" si="7"/>
        <v>0</v>
      </c>
      <c r="Z60" s="14">
        <f t="shared" si="7"/>
        <v>100.24834841200034</v>
      </c>
    </row>
    <row r="61" spans="1:26" ht="13.5">
      <c r="A61" s="38" t="s">
        <v>113</v>
      </c>
      <c r="B61" s="12">
        <f t="shared" si="7"/>
        <v>99.61015488903595</v>
      </c>
      <c r="C61" s="12">
        <f t="shared" si="7"/>
        <v>0</v>
      </c>
      <c r="D61" s="3">
        <f t="shared" si="7"/>
        <v>96.96529339142089</v>
      </c>
      <c r="E61" s="13">
        <f t="shared" si="7"/>
        <v>96.96529339142089</v>
      </c>
      <c r="F61" s="13">
        <f t="shared" si="7"/>
        <v>100.79633087990996</v>
      </c>
      <c r="G61" s="13">
        <f t="shared" si="7"/>
        <v>91.75554349799764</v>
      </c>
      <c r="H61" s="13">
        <f t="shared" si="7"/>
        <v>95.67319765165408</v>
      </c>
      <c r="I61" s="13">
        <f t="shared" si="7"/>
        <v>96.04172583750822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96.04172583750822</v>
      </c>
      <c r="W61" s="13">
        <f t="shared" si="7"/>
        <v>96.58233219347072</v>
      </c>
      <c r="X61" s="13">
        <f t="shared" si="7"/>
        <v>0</v>
      </c>
      <c r="Y61" s="13">
        <f t="shared" si="7"/>
        <v>0</v>
      </c>
      <c r="Z61" s="14">
        <f t="shared" si="7"/>
        <v>96.96529339142089</v>
      </c>
    </row>
    <row r="62" spans="1:26" ht="13.5">
      <c r="A62" s="38" t="s">
        <v>114</v>
      </c>
      <c r="B62" s="12">
        <f t="shared" si="7"/>
        <v>95.55195368474526</v>
      </c>
      <c r="C62" s="12">
        <f t="shared" si="7"/>
        <v>0</v>
      </c>
      <c r="D62" s="3">
        <f t="shared" si="7"/>
        <v>94.90417991367097</v>
      </c>
      <c r="E62" s="13">
        <f t="shared" si="7"/>
        <v>94.90417991367097</v>
      </c>
      <c r="F62" s="13">
        <f t="shared" si="7"/>
        <v>96.8666301098922</v>
      </c>
      <c r="G62" s="13">
        <f t="shared" si="7"/>
        <v>74.21053457638823</v>
      </c>
      <c r="H62" s="13">
        <f t="shared" si="7"/>
        <v>92.61765842247449</v>
      </c>
      <c r="I62" s="13">
        <f t="shared" si="7"/>
        <v>87.4968526357062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87.4968526357062</v>
      </c>
      <c r="W62" s="13">
        <f t="shared" si="7"/>
        <v>63.18574539462068</v>
      </c>
      <c r="X62" s="13">
        <f t="shared" si="7"/>
        <v>0</v>
      </c>
      <c r="Y62" s="13">
        <f t="shared" si="7"/>
        <v>0</v>
      </c>
      <c r="Z62" s="14">
        <f t="shared" si="7"/>
        <v>94.90417991367097</v>
      </c>
    </row>
    <row r="63" spans="1:26" ht="13.5">
      <c r="A63" s="38" t="s">
        <v>115</v>
      </c>
      <c r="B63" s="12">
        <f t="shared" si="7"/>
        <v>91.8508236363391</v>
      </c>
      <c r="C63" s="12">
        <f t="shared" si="7"/>
        <v>0</v>
      </c>
      <c r="D63" s="3">
        <f t="shared" si="7"/>
        <v>78.30862380224968</v>
      </c>
      <c r="E63" s="13">
        <f t="shared" si="7"/>
        <v>78.30862380224968</v>
      </c>
      <c r="F63" s="13">
        <f t="shared" si="7"/>
        <v>68.4325170357048</v>
      </c>
      <c r="G63" s="13">
        <f t="shared" si="7"/>
        <v>69.7268208145209</v>
      </c>
      <c r="H63" s="13">
        <f t="shared" si="7"/>
        <v>70.48176170943132</v>
      </c>
      <c r="I63" s="13">
        <f t="shared" si="7"/>
        <v>69.53812459247827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69.53812459247827</v>
      </c>
      <c r="W63" s="13">
        <f t="shared" si="7"/>
        <v>78.30862380224968</v>
      </c>
      <c r="X63" s="13">
        <f t="shared" si="7"/>
        <v>0</v>
      </c>
      <c r="Y63" s="13">
        <f t="shared" si="7"/>
        <v>0</v>
      </c>
      <c r="Z63" s="14">
        <f t="shared" si="7"/>
        <v>78.30862380224968</v>
      </c>
    </row>
    <row r="64" spans="1:26" ht="13.5">
      <c r="A64" s="38" t="s">
        <v>116</v>
      </c>
      <c r="B64" s="12">
        <f t="shared" si="7"/>
        <v>81.91558581426791</v>
      </c>
      <c r="C64" s="12">
        <f t="shared" si="7"/>
        <v>0</v>
      </c>
      <c r="D64" s="3">
        <f t="shared" si="7"/>
        <v>84.08043569333891</v>
      </c>
      <c r="E64" s="13">
        <f t="shared" si="7"/>
        <v>84.08043569333891</v>
      </c>
      <c r="F64" s="13">
        <f t="shared" si="7"/>
        <v>72.12940998334427</v>
      </c>
      <c r="G64" s="13">
        <f t="shared" si="7"/>
        <v>70.19263264616424</v>
      </c>
      <c r="H64" s="13">
        <f t="shared" si="7"/>
        <v>76.16440056425358</v>
      </c>
      <c r="I64" s="13">
        <f t="shared" si="7"/>
        <v>72.83124600056979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72.83124600056979</v>
      </c>
      <c r="W64" s="13">
        <f t="shared" si="7"/>
        <v>84.08043569333891</v>
      </c>
      <c r="X64" s="13">
        <f t="shared" si="7"/>
        <v>0</v>
      </c>
      <c r="Y64" s="13">
        <f t="shared" si="7"/>
        <v>0</v>
      </c>
      <c r="Z64" s="14">
        <f t="shared" si="7"/>
        <v>84.08043569333891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143536886</v>
      </c>
      <c r="C67" s="23"/>
      <c r="D67" s="24">
        <v>161635991</v>
      </c>
      <c r="E67" s="25">
        <v>161635991</v>
      </c>
      <c r="F67" s="25">
        <v>23117258</v>
      </c>
      <c r="G67" s="25">
        <v>12737281</v>
      </c>
      <c r="H67" s="25">
        <v>13668169</v>
      </c>
      <c r="I67" s="25">
        <v>49522708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49522708</v>
      </c>
      <c r="W67" s="25">
        <v>40408998</v>
      </c>
      <c r="X67" s="25"/>
      <c r="Y67" s="24"/>
      <c r="Z67" s="26">
        <v>161635991</v>
      </c>
    </row>
    <row r="68" spans="1:26" ht="13.5" hidden="1">
      <c r="A68" s="36" t="s">
        <v>31</v>
      </c>
      <c r="B68" s="18">
        <v>38288447</v>
      </c>
      <c r="C68" s="18"/>
      <c r="D68" s="19">
        <v>46495570</v>
      </c>
      <c r="E68" s="20">
        <v>46495570</v>
      </c>
      <c r="F68" s="20">
        <v>13759294</v>
      </c>
      <c r="G68" s="20">
        <v>2861368</v>
      </c>
      <c r="H68" s="20">
        <v>3095174</v>
      </c>
      <c r="I68" s="20">
        <v>19715836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19715836</v>
      </c>
      <c r="W68" s="20">
        <v>11623893</v>
      </c>
      <c r="X68" s="20"/>
      <c r="Y68" s="19"/>
      <c r="Z68" s="22">
        <v>46495570</v>
      </c>
    </row>
    <row r="69" spans="1:26" ht="13.5" hidden="1">
      <c r="A69" s="37" t="s">
        <v>32</v>
      </c>
      <c r="B69" s="18">
        <v>102808645</v>
      </c>
      <c r="C69" s="18"/>
      <c r="D69" s="19">
        <v>112440421</v>
      </c>
      <c r="E69" s="20">
        <v>112440421</v>
      </c>
      <c r="F69" s="20">
        <v>9162182</v>
      </c>
      <c r="G69" s="20">
        <v>9306328</v>
      </c>
      <c r="H69" s="20">
        <v>10372969</v>
      </c>
      <c r="I69" s="20">
        <v>28841479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28841479</v>
      </c>
      <c r="W69" s="20">
        <v>28110105</v>
      </c>
      <c r="X69" s="20"/>
      <c r="Y69" s="19"/>
      <c r="Z69" s="22">
        <v>112440421</v>
      </c>
    </row>
    <row r="70" spans="1:26" ht="13.5" hidden="1">
      <c r="A70" s="38" t="s">
        <v>113</v>
      </c>
      <c r="B70" s="18">
        <v>66472297</v>
      </c>
      <c r="C70" s="18"/>
      <c r="D70" s="19">
        <v>72915220</v>
      </c>
      <c r="E70" s="20">
        <v>72915220</v>
      </c>
      <c r="F70" s="20">
        <v>5565149</v>
      </c>
      <c r="G70" s="20">
        <v>5595384</v>
      </c>
      <c r="H70" s="20">
        <v>6722008</v>
      </c>
      <c r="I70" s="20">
        <v>17882541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17882541</v>
      </c>
      <c r="W70" s="20">
        <v>18228805</v>
      </c>
      <c r="X70" s="20"/>
      <c r="Y70" s="19"/>
      <c r="Z70" s="22">
        <v>72915220</v>
      </c>
    </row>
    <row r="71" spans="1:26" ht="13.5" hidden="1">
      <c r="A71" s="38" t="s">
        <v>114</v>
      </c>
      <c r="B71" s="18">
        <v>17078779</v>
      </c>
      <c r="C71" s="18"/>
      <c r="D71" s="19">
        <v>20389201</v>
      </c>
      <c r="E71" s="20">
        <v>20389201</v>
      </c>
      <c r="F71" s="20">
        <v>1261964</v>
      </c>
      <c r="G71" s="20">
        <v>1401708</v>
      </c>
      <c r="H71" s="20">
        <v>1327763</v>
      </c>
      <c r="I71" s="20">
        <v>3991435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3991435</v>
      </c>
      <c r="W71" s="20">
        <v>5097300</v>
      </c>
      <c r="X71" s="20"/>
      <c r="Y71" s="19"/>
      <c r="Z71" s="22">
        <v>20389201</v>
      </c>
    </row>
    <row r="72" spans="1:26" ht="13.5" hidden="1">
      <c r="A72" s="38" t="s">
        <v>115</v>
      </c>
      <c r="B72" s="18">
        <v>7186849</v>
      </c>
      <c r="C72" s="18"/>
      <c r="D72" s="19">
        <v>7201000</v>
      </c>
      <c r="E72" s="20">
        <v>7201000</v>
      </c>
      <c r="F72" s="20">
        <v>908533</v>
      </c>
      <c r="G72" s="20">
        <v>877080</v>
      </c>
      <c r="H72" s="20">
        <v>889091</v>
      </c>
      <c r="I72" s="20">
        <v>2674704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2674704</v>
      </c>
      <c r="W72" s="20">
        <v>1800250</v>
      </c>
      <c r="X72" s="20"/>
      <c r="Y72" s="19"/>
      <c r="Z72" s="22">
        <v>7201000</v>
      </c>
    </row>
    <row r="73" spans="1:26" ht="13.5" hidden="1">
      <c r="A73" s="38" t="s">
        <v>116</v>
      </c>
      <c r="B73" s="18">
        <v>12070720</v>
      </c>
      <c r="C73" s="18"/>
      <c r="D73" s="19">
        <v>11935000</v>
      </c>
      <c r="E73" s="20">
        <v>11935000</v>
      </c>
      <c r="F73" s="20">
        <v>1426536</v>
      </c>
      <c r="G73" s="20">
        <v>1432156</v>
      </c>
      <c r="H73" s="20">
        <v>1434107</v>
      </c>
      <c r="I73" s="20">
        <v>4292799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4292799</v>
      </c>
      <c r="W73" s="20">
        <v>2983750</v>
      </c>
      <c r="X73" s="20"/>
      <c r="Y73" s="19"/>
      <c r="Z73" s="22">
        <v>11935000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2439794</v>
      </c>
      <c r="C75" s="27"/>
      <c r="D75" s="28">
        <v>2700000</v>
      </c>
      <c r="E75" s="29">
        <v>2700000</v>
      </c>
      <c r="F75" s="29">
        <v>195782</v>
      </c>
      <c r="G75" s="29">
        <v>569585</v>
      </c>
      <c r="H75" s="29">
        <v>200026</v>
      </c>
      <c r="I75" s="29">
        <v>965393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965393</v>
      </c>
      <c r="W75" s="29">
        <v>675000</v>
      </c>
      <c r="X75" s="29"/>
      <c r="Y75" s="28"/>
      <c r="Z75" s="30">
        <v>2700000</v>
      </c>
    </row>
    <row r="76" spans="1:26" ht="13.5" hidden="1">
      <c r="A76" s="41" t="s">
        <v>120</v>
      </c>
      <c r="B76" s="31">
        <v>137253137</v>
      </c>
      <c r="C76" s="31"/>
      <c r="D76" s="32">
        <v>161915237</v>
      </c>
      <c r="E76" s="33">
        <v>161915237</v>
      </c>
      <c r="F76" s="33">
        <v>10898585</v>
      </c>
      <c r="G76" s="33">
        <v>13494408</v>
      </c>
      <c r="H76" s="33">
        <v>15249513</v>
      </c>
      <c r="I76" s="33">
        <v>39642506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39642506</v>
      </c>
      <c r="W76" s="33">
        <v>47807385</v>
      </c>
      <c r="X76" s="33"/>
      <c r="Y76" s="32"/>
      <c r="Z76" s="34">
        <v>161915237</v>
      </c>
    </row>
    <row r="77" spans="1:26" ht="13.5" hidden="1">
      <c r="A77" s="36" t="s">
        <v>31</v>
      </c>
      <c r="B77" s="18">
        <v>38231891</v>
      </c>
      <c r="C77" s="18"/>
      <c r="D77" s="19">
        <v>46495572</v>
      </c>
      <c r="E77" s="20">
        <v>46495572</v>
      </c>
      <c r="F77" s="20">
        <v>2416013</v>
      </c>
      <c r="G77" s="20">
        <v>5703290</v>
      </c>
      <c r="H77" s="20">
        <v>5869684</v>
      </c>
      <c r="I77" s="20">
        <v>13988987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13988987</v>
      </c>
      <c r="W77" s="20">
        <v>20639062</v>
      </c>
      <c r="X77" s="20"/>
      <c r="Y77" s="19"/>
      <c r="Z77" s="22">
        <v>46495572</v>
      </c>
    </row>
    <row r="78" spans="1:26" ht="13.5" hidden="1">
      <c r="A78" s="37" t="s">
        <v>32</v>
      </c>
      <c r="B78" s="18">
        <v>99021246</v>
      </c>
      <c r="C78" s="18"/>
      <c r="D78" s="19">
        <v>112719665</v>
      </c>
      <c r="E78" s="20">
        <v>112719665</v>
      </c>
      <c r="F78" s="20">
        <v>8482572</v>
      </c>
      <c r="G78" s="20">
        <v>7791118</v>
      </c>
      <c r="H78" s="20">
        <v>9379829</v>
      </c>
      <c r="I78" s="20">
        <v>25653519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25653519</v>
      </c>
      <c r="W78" s="20">
        <v>26493323</v>
      </c>
      <c r="X78" s="20"/>
      <c r="Y78" s="19"/>
      <c r="Z78" s="22">
        <v>112719665</v>
      </c>
    </row>
    <row r="79" spans="1:26" ht="13.5" hidden="1">
      <c r="A79" s="38" t="s">
        <v>113</v>
      </c>
      <c r="B79" s="18">
        <v>66213158</v>
      </c>
      <c r="C79" s="18"/>
      <c r="D79" s="19">
        <v>70702457</v>
      </c>
      <c r="E79" s="20">
        <v>70702457</v>
      </c>
      <c r="F79" s="20">
        <v>5609466</v>
      </c>
      <c r="G79" s="20">
        <v>5134075</v>
      </c>
      <c r="H79" s="20">
        <v>6431160</v>
      </c>
      <c r="I79" s="20">
        <v>17174701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17174701</v>
      </c>
      <c r="W79" s="20">
        <v>17605805</v>
      </c>
      <c r="X79" s="20"/>
      <c r="Y79" s="19"/>
      <c r="Z79" s="22">
        <v>70702457</v>
      </c>
    </row>
    <row r="80" spans="1:26" ht="13.5" hidden="1">
      <c r="A80" s="38" t="s">
        <v>114</v>
      </c>
      <c r="B80" s="18">
        <v>16319107</v>
      </c>
      <c r="C80" s="18"/>
      <c r="D80" s="19">
        <v>19350204</v>
      </c>
      <c r="E80" s="20">
        <v>19350204</v>
      </c>
      <c r="F80" s="20">
        <v>1222422</v>
      </c>
      <c r="G80" s="20">
        <v>1040215</v>
      </c>
      <c r="H80" s="20">
        <v>1229743</v>
      </c>
      <c r="I80" s="20">
        <v>3492380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3492380</v>
      </c>
      <c r="W80" s="20">
        <v>3220767</v>
      </c>
      <c r="X80" s="20"/>
      <c r="Y80" s="19"/>
      <c r="Z80" s="22">
        <v>19350204</v>
      </c>
    </row>
    <row r="81" spans="1:26" ht="13.5" hidden="1">
      <c r="A81" s="38" t="s">
        <v>115</v>
      </c>
      <c r="B81" s="18">
        <v>6601180</v>
      </c>
      <c r="C81" s="18"/>
      <c r="D81" s="19">
        <v>5639004</v>
      </c>
      <c r="E81" s="20">
        <v>5639004</v>
      </c>
      <c r="F81" s="20">
        <v>621732</v>
      </c>
      <c r="G81" s="20">
        <v>611560</v>
      </c>
      <c r="H81" s="20">
        <v>626647</v>
      </c>
      <c r="I81" s="20">
        <v>1859939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1859939</v>
      </c>
      <c r="W81" s="20">
        <v>1409751</v>
      </c>
      <c r="X81" s="20"/>
      <c r="Y81" s="19"/>
      <c r="Z81" s="22">
        <v>5639004</v>
      </c>
    </row>
    <row r="82" spans="1:26" ht="13.5" hidden="1">
      <c r="A82" s="38" t="s">
        <v>116</v>
      </c>
      <c r="B82" s="18">
        <v>9887801</v>
      </c>
      <c r="C82" s="18"/>
      <c r="D82" s="19">
        <v>10035000</v>
      </c>
      <c r="E82" s="20">
        <v>10035000</v>
      </c>
      <c r="F82" s="20">
        <v>1028952</v>
      </c>
      <c r="G82" s="20">
        <v>1005268</v>
      </c>
      <c r="H82" s="20">
        <v>1092279</v>
      </c>
      <c r="I82" s="20">
        <v>3126499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3126499</v>
      </c>
      <c r="W82" s="20">
        <v>2508750</v>
      </c>
      <c r="X82" s="20"/>
      <c r="Y82" s="19"/>
      <c r="Z82" s="22">
        <v>10035000</v>
      </c>
    </row>
    <row r="83" spans="1:26" ht="13.5" hidden="1">
      <c r="A83" s="38" t="s">
        <v>117</v>
      </c>
      <c r="B83" s="18"/>
      <c r="C83" s="18"/>
      <c r="D83" s="19">
        <v>6993000</v>
      </c>
      <c r="E83" s="20">
        <v>6993000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1748250</v>
      </c>
      <c r="X83" s="20"/>
      <c r="Y83" s="19"/>
      <c r="Z83" s="22">
        <v>6993000</v>
      </c>
    </row>
    <row r="84" spans="1:26" ht="13.5" hidden="1">
      <c r="A84" s="39" t="s">
        <v>118</v>
      </c>
      <c r="B84" s="27"/>
      <c r="C84" s="27"/>
      <c r="D84" s="28">
        <v>2700000</v>
      </c>
      <c r="E84" s="29">
        <v>2700000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675000</v>
      </c>
      <c r="X84" s="29"/>
      <c r="Y84" s="28"/>
      <c r="Z84" s="30">
        <v>2700000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135535027</v>
      </c>
      <c r="C5" s="18">
        <v>0</v>
      </c>
      <c r="D5" s="58">
        <v>147619750</v>
      </c>
      <c r="E5" s="59">
        <v>147619750</v>
      </c>
      <c r="F5" s="59">
        <v>147985381</v>
      </c>
      <c r="G5" s="59">
        <v>-256407</v>
      </c>
      <c r="H5" s="59">
        <v>-1984826</v>
      </c>
      <c r="I5" s="59">
        <v>145744148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145744148</v>
      </c>
      <c r="W5" s="59">
        <v>36904938</v>
      </c>
      <c r="X5" s="59">
        <v>108839210</v>
      </c>
      <c r="Y5" s="60">
        <v>294.92</v>
      </c>
      <c r="Z5" s="61">
        <v>147619750</v>
      </c>
    </row>
    <row r="6" spans="1:26" ht="13.5">
      <c r="A6" s="57" t="s">
        <v>32</v>
      </c>
      <c r="B6" s="18">
        <v>391452944</v>
      </c>
      <c r="C6" s="18">
        <v>0</v>
      </c>
      <c r="D6" s="58">
        <v>430572801</v>
      </c>
      <c r="E6" s="59">
        <v>430572801</v>
      </c>
      <c r="F6" s="59">
        <v>81833923</v>
      </c>
      <c r="G6" s="59">
        <v>29614297</v>
      </c>
      <c r="H6" s="59">
        <v>30610532</v>
      </c>
      <c r="I6" s="59">
        <v>142058752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142058752</v>
      </c>
      <c r="W6" s="59">
        <v>107643200</v>
      </c>
      <c r="X6" s="59">
        <v>34415552</v>
      </c>
      <c r="Y6" s="60">
        <v>31.97</v>
      </c>
      <c r="Z6" s="61">
        <v>430572801</v>
      </c>
    </row>
    <row r="7" spans="1:26" ht="13.5">
      <c r="A7" s="57" t="s">
        <v>33</v>
      </c>
      <c r="B7" s="18">
        <v>26986297</v>
      </c>
      <c r="C7" s="18">
        <v>0</v>
      </c>
      <c r="D7" s="58">
        <v>20400000</v>
      </c>
      <c r="E7" s="59">
        <v>20400000</v>
      </c>
      <c r="F7" s="59">
        <v>1823560</v>
      </c>
      <c r="G7" s="59">
        <v>1992835</v>
      </c>
      <c r="H7" s="59">
        <v>225751</v>
      </c>
      <c r="I7" s="59">
        <v>4042146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4042146</v>
      </c>
      <c r="W7" s="59">
        <v>5100000</v>
      </c>
      <c r="X7" s="59">
        <v>-1057854</v>
      </c>
      <c r="Y7" s="60">
        <v>-20.74</v>
      </c>
      <c r="Z7" s="61">
        <v>20400000</v>
      </c>
    </row>
    <row r="8" spans="1:26" ht="13.5">
      <c r="A8" s="57" t="s">
        <v>34</v>
      </c>
      <c r="B8" s="18">
        <v>73520801</v>
      </c>
      <c r="C8" s="18">
        <v>0</v>
      </c>
      <c r="D8" s="58">
        <v>63875070</v>
      </c>
      <c r="E8" s="59">
        <v>64998065</v>
      </c>
      <c r="F8" s="59">
        <v>16097000</v>
      </c>
      <c r="G8" s="59">
        <v>148534</v>
      </c>
      <c r="H8" s="59">
        <v>4258583</v>
      </c>
      <c r="I8" s="59">
        <v>20504117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20504117</v>
      </c>
      <c r="W8" s="59">
        <v>16249516</v>
      </c>
      <c r="X8" s="59">
        <v>4254601</v>
      </c>
      <c r="Y8" s="60">
        <v>26.18</v>
      </c>
      <c r="Z8" s="61">
        <v>64998065</v>
      </c>
    </row>
    <row r="9" spans="1:26" ht="13.5">
      <c r="A9" s="57" t="s">
        <v>35</v>
      </c>
      <c r="B9" s="18">
        <v>37758004</v>
      </c>
      <c r="C9" s="18">
        <v>0</v>
      </c>
      <c r="D9" s="58">
        <v>27620897</v>
      </c>
      <c r="E9" s="59">
        <v>27620897</v>
      </c>
      <c r="F9" s="59">
        <v>1675686</v>
      </c>
      <c r="G9" s="59">
        <v>2174170</v>
      </c>
      <c r="H9" s="59">
        <v>3043045</v>
      </c>
      <c r="I9" s="59">
        <v>6892901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6892901</v>
      </c>
      <c r="W9" s="59">
        <v>6905224</v>
      </c>
      <c r="X9" s="59">
        <v>-12323</v>
      </c>
      <c r="Y9" s="60">
        <v>-0.18</v>
      </c>
      <c r="Z9" s="61">
        <v>27620897</v>
      </c>
    </row>
    <row r="10" spans="1:26" ht="25.5">
      <c r="A10" s="62" t="s">
        <v>105</v>
      </c>
      <c r="B10" s="63">
        <f>SUM(B5:B9)</f>
        <v>665253073</v>
      </c>
      <c r="C10" s="63">
        <f>SUM(C5:C9)</f>
        <v>0</v>
      </c>
      <c r="D10" s="64">
        <f aca="true" t="shared" si="0" ref="D10:Z10">SUM(D5:D9)</f>
        <v>690088518</v>
      </c>
      <c r="E10" s="65">
        <f t="shared" si="0"/>
        <v>691211513</v>
      </c>
      <c r="F10" s="65">
        <f t="shared" si="0"/>
        <v>249415550</v>
      </c>
      <c r="G10" s="65">
        <f t="shared" si="0"/>
        <v>33673429</v>
      </c>
      <c r="H10" s="65">
        <f t="shared" si="0"/>
        <v>36153085</v>
      </c>
      <c r="I10" s="65">
        <f t="shared" si="0"/>
        <v>319242064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319242064</v>
      </c>
      <c r="W10" s="65">
        <f t="shared" si="0"/>
        <v>172802878</v>
      </c>
      <c r="X10" s="65">
        <f t="shared" si="0"/>
        <v>146439186</v>
      </c>
      <c r="Y10" s="66">
        <f>+IF(W10&lt;&gt;0,(X10/W10)*100,0)</f>
        <v>84.74348789491805</v>
      </c>
      <c r="Z10" s="67">
        <f t="shared" si="0"/>
        <v>691211513</v>
      </c>
    </row>
    <row r="11" spans="1:26" ht="13.5">
      <c r="A11" s="57" t="s">
        <v>36</v>
      </c>
      <c r="B11" s="18">
        <v>198943775</v>
      </c>
      <c r="C11" s="18">
        <v>0</v>
      </c>
      <c r="D11" s="58">
        <v>219526120</v>
      </c>
      <c r="E11" s="59">
        <v>219631120</v>
      </c>
      <c r="F11" s="59">
        <v>16460052</v>
      </c>
      <c r="G11" s="59">
        <v>15883297</v>
      </c>
      <c r="H11" s="59">
        <v>16462714</v>
      </c>
      <c r="I11" s="59">
        <v>48806063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48806063</v>
      </c>
      <c r="W11" s="59">
        <v>54907780</v>
      </c>
      <c r="X11" s="59">
        <v>-6101717</v>
      </c>
      <c r="Y11" s="60">
        <v>-11.11</v>
      </c>
      <c r="Z11" s="61">
        <v>219631120</v>
      </c>
    </row>
    <row r="12" spans="1:26" ht="13.5">
      <c r="A12" s="57" t="s">
        <v>37</v>
      </c>
      <c r="B12" s="18">
        <v>7866699</v>
      </c>
      <c r="C12" s="18">
        <v>0</v>
      </c>
      <c r="D12" s="58">
        <v>8518880</v>
      </c>
      <c r="E12" s="59">
        <v>8518880</v>
      </c>
      <c r="F12" s="59">
        <v>638744</v>
      </c>
      <c r="G12" s="59">
        <v>659649</v>
      </c>
      <c r="H12" s="59">
        <v>658841</v>
      </c>
      <c r="I12" s="59">
        <v>1957234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1957234</v>
      </c>
      <c r="W12" s="59">
        <v>2129720</v>
      </c>
      <c r="X12" s="59">
        <v>-172486</v>
      </c>
      <c r="Y12" s="60">
        <v>-8.1</v>
      </c>
      <c r="Z12" s="61">
        <v>8518880</v>
      </c>
    </row>
    <row r="13" spans="1:26" ht="13.5">
      <c r="A13" s="57" t="s">
        <v>106</v>
      </c>
      <c r="B13" s="18">
        <v>93902701</v>
      </c>
      <c r="C13" s="18">
        <v>0</v>
      </c>
      <c r="D13" s="58">
        <v>108033406</v>
      </c>
      <c r="E13" s="59">
        <v>111316107</v>
      </c>
      <c r="F13" s="59">
        <v>273558</v>
      </c>
      <c r="G13" s="59">
        <v>15577512</v>
      </c>
      <c r="H13" s="59">
        <v>7268903</v>
      </c>
      <c r="I13" s="59">
        <v>23119973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23119973</v>
      </c>
      <c r="W13" s="59">
        <v>27829027</v>
      </c>
      <c r="X13" s="59">
        <v>-4709054</v>
      </c>
      <c r="Y13" s="60">
        <v>-16.92</v>
      </c>
      <c r="Z13" s="61">
        <v>111316107</v>
      </c>
    </row>
    <row r="14" spans="1:26" ht="13.5">
      <c r="A14" s="57" t="s">
        <v>38</v>
      </c>
      <c r="B14" s="18">
        <v>7642063</v>
      </c>
      <c r="C14" s="18">
        <v>0</v>
      </c>
      <c r="D14" s="58">
        <v>5590000</v>
      </c>
      <c r="E14" s="59">
        <v>5590000</v>
      </c>
      <c r="F14" s="59">
        <v>434114</v>
      </c>
      <c r="G14" s="59">
        <v>443792</v>
      </c>
      <c r="H14" s="59">
        <v>1267690</v>
      </c>
      <c r="I14" s="59">
        <v>2145596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2145596</v>
      </c>
      <c r="W14" s="59">
        <v>1397500</v>
      </c>
      <c r="X14" s="59">
        <v>748096</v>
      </c>
      <c r="Y14" s="60">
        <v>53.53</v>
      </c>
      <c r="Z14" s="61">
        <v>5590000</v>
      </c>
    </row>
    <row r="15" spans="1:26" ht="13.5">
      <c r="A15" s="57" t="s">
        <v>39</v>
      </c>
      <c r="B15" s="18">
        <v>202083083</v>
      </c>
      <c r="C15" s="18">
        <v>0</v>
      </c>
      <c r="D15" s="58">
        <v>218320000</v>
      </c>
      <c r="E15" s="59">
        <v>218320000</v>
      </c>
      <c r="F15" s="59">
        <v>-642498</v>
      </c>
      <c r="G15" s="59">
        <v>24172446</v>
      </c>
      <c r="H15" s="59">
        <v>23781627</v>
      </c>
      <c r="I15" s="59">
        <v>47311575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47311575</v>
      </c>
      <c r="W15" s="59">
        <v>54580000</v>
      </c>
      <c r="X15" s="59">
        <v>-7268425</v>
      </c>
      <c r="Y15" s="60">
        <v>-13.32</v>
      </c>
      <c r="Z15" s="61">
        <v>218320000</v>
      </c>
    </row>
    <row r="16" spans="1:26" ht="13.5">
      <c r="A16" s="68" t="s">
        <v>40</v>
      </c>
      <c r="B16" s="18">
        <v>19185556</v>
      </c>
      <c r="C16" s="18">
        <v>0</v>
      </c>
      <c r="D16" s="58">
        <v>26294810</v>
      </c>
      <c r="E16" s="59">
        <v>26294810</v>
      </c>
      <c r="F16" s="59">
        <v>4782962</v>
      </c>
      <c r="G16" s="59">
        <v>992755</v>
      </c>
      <c r="H16" s="59">
        <v>1106211</v>
      </c>
      <c r="I16" s="59">
        <v>6881928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6881928</v>
      </c>
      <c r="W16" s="59">
        <v>6573703</v>
      </c>
      <c r="X16" s="59">
        <v>308225</v>
      </c>
      <c r="Y16" s="60">
        <v>4.69</v>
      </c>
      <c r="Z16" s="61">
        <v>26294810</v>
      </c>
    </row>
    <row r="17" spans="1:26" ht="13.5">
      <c r="A17" s="57" t="s">
        <v>41</v>
      </c>
      <c r="B17" s="18">
        <v>164679848</v>
      </c>
      <c r="C17" s="18">
        <v>0</v>
      </c>
      <c r="D17" s="58">
        <v>171303249</v>
      </c>
      <c r="E17" s="59">
        <v>169038543</v>
      </c>
      <c r="F17" s="59">
        <v>7537018</v>
      </c>
      <c r="G17" s="59">
        <v>10342189</v>
      </c>
      <c r="H17" s="59">
        <v>12332519</v>
      </c>
      <c r="I17" s="59">
        <v>30211726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30211726</v>
      </c>
      <c r="W17" s="59">
        <v>42259636</v>
      </c>
      <c r="X17" s="59">
        <v>-12047910</v>
      </c>
      <c r="Y17" s="60">
        <v>-28.51</v>
      </c>
      <c r="Z17" s="61">
        <v>169038543</v>
      </c>
    </row>
    <row r="18" spans="1:26" ht="13.5">
      <c r="A18" s="69" t="s">
        <v>42</v>
      </c>
      <c r="B18" s="70">
        <f>SUM(B11:B17)</f>
        <v>694303725</v>
      </c>
      <c r="C18" s="70">
        <f>SUM(C11:C17)</f>
        <v>0</v>
      </c>
      <c r="D18" s="71">
        <f aca="true" t="shared" si="1" ref="D18:Z18">SUM(D11:D17)</f>
        <v>757586465</v>
      </c>
      <c r="E18" s="72">
        <f t="shared" si="1"/>
        <v>758709460</v>
      </c>
      <c r="F18" s="72">
        <f t="shared" si="1"/>
        <v>29483950</v>
      </c>
      <c r="G18" s="72">
        <f t="shared" si="1"/>
        <v>68071640</v>
      </c>
      <c r="H18" s="72">
        <f t="shared" si="1"/>
        <v>62878505</v>
      </c>
      <c r="I18" s="72">
        <f t="shared" si="1"/>
        <v>160434095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160434095</v>
      </c>
      <c r="W18" s="72">
        <f t="shared" si="1"/>
        <v>189677366</v>
      </c>
      <c r="X18" s="72">
        <f t="shared" si="1"/>
        <v>-29243271</v>
      </c>
      <c r="Y18" s="66">
        <f>+IF(W18&lt;&gt;0,(X18/W18)*100,0)</f>
        <v>-15.41737510209837</v>
      </c>
      <c r="Z18" s="73">
        <f t="shared" si="1"/>
        <v>758709460</v>
      </c>
    </row>
    <row r="19" spans="1:26" ht="13.5">
      <c r="A19" s="69" t="s">
        <v>43</v>
      </c>
      <c r="B19" s="74">
        <f>+B10-B18</f>
        <v>-29050652</v>
      </c>
      <c r="C19" s="74">
        <f>+C10-C18</f>
        <v>0</v>
      </c>
      <c r="D19" s="75">
        <f aca="true" t="shared" si="2" ref="D19:Z19">+D10-D18</f>
        <v>-67497947</v>
      </c>
      <c r="E19" s="76">
        <f t="shared" si="2"/>
        <v>-67497947</v>
      </c>
      <c r="F19" s="76">
        <f t="shared" si="2"/>
        <v>219931600</v>
      </c>
      <c r="G19" s="76">
        <f t="shared" si="2"/>
        <v>-34398211</v>
      </c>
      <c r="H19" s="76">
        <f t="shared" si="2"/>
        <v>-26725420</v>
      </c>
      <c r="I19" s="76">
        <f t="shared" si="2"/>
        <v>158807969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158807969</v>
      </c>
      <c r="W19" s="76">
        <f>IF(E10=E18,0,W10-W18)</f>
        <v>-16874488</v>
      </c>
      <c r="X19" s="76">
        <f t="shared" si="2"/>
        <v>175682457</v>
      </c>
      <c r="Y19" s="77">
        <f>+IF(W19&lt;&gt;0,(X19/W19)*100,0)</f>
        <v>-1041.1128148006624</v>
      </c>
      <c r="Z19" s="78">
        <f t="shared" si="2"/>
        <v>-67497947</v>
      </c>
    </row>
    <row r="20" spans="1:26" ht="13.5">
      <c r="A20" s="57" t="s">
        <v>44</v>
      </c>
      <c r="B20" s="18">
        <v>47230388</v>
      </c>
      <c r="C20" s="18">
        <v>0</v>
      </c>
      <c r="D20" s="58">
        <v>59347299</v>
      </c>
      <c r="E20" s="59">
        <v>67193554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16798389</v>
      </c>
      <c r="X20" s="59">
        <v>-16798389</v>
      </c>
      <c r="Y20" s="60">
        <v>-100</v>
      </c>
      <c r="Z20" s="61">
        <v>67193554</v>
      </c>
    </row>
    <row r="21" spans="1:26" ht="13.5">
      <c r="A21" s="57" t="s">
        <v>107</v>
      </c>
      <c r="B21" s="79">
        <v>-89882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18089854</v>
      </c>
      <c r="C22" s="85">
        <f>SUM(C19:C21)</f>
        <v>0</v>
      </c>
      <c r="D22" s="86">
        <f aca="true" t="shared" si="3" ref="D22:Z22">SUM(D19:D21)</f>
        <v>-8150648</v>
      </c>
      <c r="E22" s="87">
        <f t="shared" si="3"/>
        <v>-304393</v>
      </c>
      <c r="F22" s="87">
        <f t="shared" si="3"/>
        <v>219931600</v>
      </c>
      <c r="G22" s="87">
        <f t="shared" si="3"/>
        <v>-34398211</v>
      </c>
      <c r="H22" s="87">
        <f t="shared" si="3"/>
        <v>-26725420</v>
      </c>
      <c r="I22" s="87">
        <f t="shared" si="3"/>
        <v>158807969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158807969</v>
      </c>
      <c r="W22" s="87">
        <f t="shared" si="3"/>
        <v>-76099</v>
      </c>
      <c r="X22" s="87">
        <f t="shared" si="3"/>
        <v>158884068</v>
      </c>
      <c r="Y22" s="88">
        <f>+IF(W22&lt;&gt;0,(X22/W22)*100,0)</f>
        <v>-208786.01295680628</v>
      </c>
      <c r="Z22" s="89">
        <f t="shared" si="3"/>
        <v>-304393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18089854</v>
      </c>
      <c r="C24" s="74">
        <f>SUM(C22:C23)</f>
        <v>0</v>
      </c>
      <c r="D24" s="75">
        <f aca="true" t="shared" si="4" ref="D24:Z24">SUM(D22:D23)</f>
        <v>-8150648</v>
      </c>
      <c r="E24" s="76">
        <f t="shared" si="4"/>
        <v>-304393</v>
      </c>
      <c r="F24" s="76">
        <f t="shared" si="4"/>
        <v>219931600</v>
      </c>
      <c r="G24" s="76">
        <f t="shared" si="4"/>
        <v>-34398211</v>
      </c>
      <c r="H24" s="76">
        <f t="shared" si="4"/>
        <v>-26725420</v>
      </c>
      <c r="I24" s="76">
        <f t="shared" si="4"/>
        <v>158807969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158807969</v>
      </c>
      <c r="W24" s="76">
        <f t="shared" si="4"/>
        <v>-76099</v>
      </c>
      <c r="X24" s="76">
        <f t="shared" si="4"/>
        <v>158884068</v>
      </c>
      <c r="Y24" s="77">
        <f>+IF(W24&lt;&gt;0,(X24/W24)*100,0)</f>
        <v>-208786.01295680628</v>
      </c>
      <c r="Z24" s="78">
        <f t="shared" si="4"/>
        <v>-304393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138971730</v>
      </c>
      <c r="C27" s="21">
        <v>0</v>
      </c>
      <c r="D27" s="98">
        <v>188900477</v>
      </c>
      <c r="E27" s="99">
        <v>222662945</v>
      </c>
      <c r="F27" s="99">
        <v>2705960</v>
      </c>
      <c r="G27" s="99">
        <v>4576119</v>
      </c>
      <c r="H27" s="99">
        <v>10282698</v>
      </c>
      <c r="I27" s="99">
        <v>17564777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17564777</v>
      </c>
      <c r="W27" s="99">
        <v>55665736</v>
      </c>
      <c r="X27" s="99">
        <v>-38100959</v>
      </c>
      <c r="Y27" s="100">
        <v>-68.45</v>
      </c>
      <c r="Z27" s="101">
        <v>222662945</v>
      </c>
    </row>
    <row r="28" spans="1:26" ht="13.5">
      <c r="A28" s="102" t="s">
        <v>44</v>
      </c>
      <c r="B28" s="18">
        <v>47230388</v>
      </c>
      <c r="C28" s="18">
        <v>0</v>
      </c>
      <c r="D28" s="58">
        <v>59347299</v>
      </c>
      <c r="E28" s="59">
        <v>67193554</v>
      </c>
      <c r="F28" s="59">
        <v>1163074</v>
      </c>
      <c r="G28" s="59">
        <v>1762583</v>
      </c>
      <c r="H28" s="59">
        <v>4796110</v>
      </c>
      <c r="I28" s="59">
        <v>7721767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7721767</v>
      </c>
      <c r="W28" s="59">
        <v>16798389</v>
      </c>
      <c r="X28" s="59">
        <v>-9076622</v>
      </c>
      <c r="Y28" s="60">
        <v>-54.03</v>
      </c>
      <c r="Z28" s="61">
        <v>67193554</v>
      </c>
    </row>
    <row r="29" spans="1:26" ht="13.5">
      <c r="A29" s="57" t="s">
        <v>110</v>
      </c>
      <c r="B29" s="18">
        <v>89882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6349257</v>
      </c>
      <c r="C30" s="18">
        <v>0</v>
      </c>
      <c r="D30" s="58">
        <v>0</v>
      </c>
      <c r="E30" s="59">
        <v>1638240</v>
      </c>
      <c r="F30" s="59">
        <v>0</v>
      </c>
      <c r="G30" s="59">
        <v>0</v>
      </c>
      <c r="H30" s="59">
        <v>45975</v>
      </c>
      <c r="I30" s="59">
        <v>45975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45975</v>
      </c>
      <c r="W30" s="59">
        <v>409560</v>
      </c>
      <c r="X30" s="59">
        <v>-363585</v>
      </c>
      <c r="Y30" s="60">
        <v>-88.77</v>
      </c>
      <c r="Z30" s="61">
        <v>1638240</v>
      </c>
    </row>
    <row r="31" spans="1:26" ht="13.5">
      <c r="A31" s="57" t="s">
        <v>49</v>
      </c>
      <c r="B31" s="18">
        <v>85302203</v>
      </c>
      <c r="C31" s="18">
        <v>0</v>
      </c>
      <c r="D31" s="58">
        <v>129553178</v>
      </c>
      <c r="E31" s="59">
        <v>153831151</v>
      </c>
      <c r="F31" s="59">
        <v>1542886</v>
      </c>
      <c r="G31" s="59">
        <v>2813536</v>
      </c>
      <c r="H31" s="59">
        <v>5440613</v>
      </c>
      <c r="I31" s="59">
        <v>9797035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9797035</v>
      </c>
      <c r="W31" s="59">
        <v>38457788</v>
      </c>
      <c r="X31" s="59">
        <v>-28660753</v>
      </c>
      <c r="Y31" s="60">
        <v>-74.53</v>
      </c>
      <c r="Z31" s="61">
        <v>153831151</v>
      </c>
    </row>
    <row r="32" spans="1:26" ht="13.5">
      <c r="A32" s="69" t="s">
        <v>50</v>
      </c>
      <c r="B32" s="21">
        <f>SUM(B28:B31)</f>
        <v>138971730</v>
      </c>
      <c r="C32" s="21">
        <f>SUM(C28:C31)</f>
        <v>0</v>
      </c>
      <c r="D32" s="98">
        <f aca="true" t="shared" si="5" ref="D32:Z32">SUM(D28:D31)</f>
        <v>188900477</v>
      </c>
      <c r="E32" s="99">
        <f t="shared" si="5"/>
        <v>222662945</v>
      </c>
      <c r="F32" s="99">
        <f t="shared" si="5"/>
        <v>2705960</v>
      </c>
      <c r="G32" s="99">
        <f t="shared" si="5"/>
        <v>4576119</v>
      </c>
      <c r="H32" s="99">
        <f t="shared" si="5"/>
        <v>10282698</v>
      </c>
      <c r="I32" s="99">
        <f t="shared" si="5"/>
        <v>17564777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17564777</v>
      </c>
      <c r="W32" s="99">
        <f t="shared" si="5"/>
        <v>55665737</v>
      </c>
      <c r="X32" s="99">
        <f t="shared" si="5"/>
        <v>-38100960</v>
      </c>
      <c r="Y32" s="100">
        <f>+IF(W32&lt;&gt;0,(X32/W32)*100,0)</f>
        <v>-68.44598141222849</v>
      </c>
      <c r="Z32" s="101">
        <f t="shared" si="5"/>
        <v>222662945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562078704</v>
      </c>
      <c r="C35" s="18">
        <v>0</v>
      </c>
      <c r="D35" s="58">
        <v>415230000</v>
      </c>
      <c r="E35" s="59">
        <v>415230000</v>
      </c>
      <c r="F35" s="59">
        <v>83036571</v>
      </c>
      <c r="G35" s="59">
        <v>-12490588</v>
      </c>
      <c r="H35" s="59">
        <v>-16331414</v>
      </c>
      <c r="I35" s="59">
        <v>-16331414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-16331414</v>
      </c>
      <c r="W35" s="59">
        <v>103807500</v>
      </c>
      <c r="X35" s="59">
        <v>-120138914</v>
      </c>
      <c r="Y35" s="60">
        <v>-115.73</v>
      </c>
      <c r="Z35" s="61">
        <v>415230000</v>
      </c>
    </row>
    <row r="36" spans="1:26" ht="13.5">
      <c r="A36" s="57" t="s">
        <v>53</v>
      </c>
      <c r="B36" s="18">
        <v>1997842628</v>
      </c>
      <c r="C36" s="18">
        <v>0</v>
      </c>
      <c r="D36" s="58">
        <v>2163396000</v>
      </c>
      <c r="E36" s="59">
        <v>2197375000</v>
      </c>
      <c r="F36" s="59">
        <v>2435035</v>
      </c>
      <c r="G36" s="59">
        <v>-10997664</v>
      </c>
      <c r="H36" s="59">
        <v>2964345</v>
      </c>
      <c r="I36" s="59">
        <v>2964345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2964345</v>
      </c>
      <c r="W36" s="59">
        <v>549343750</v>
      </c>
      <c r="X36" s="59">
        <v>-546379405</v>
      </c>
      <c r="Y36" s="60">
        <v>-99.46</v>
      </c>
      <c r="Z36" s="61">
        <v>2197375000</v>
      </c>
    </row>
    <row r="37" spans="1:26" ht="13.5">
      <c r="A37" s="57" t="s">
        <v>54</v>
      </c>
      <c r="B37" s="18">
        <v>129526946</v>
      </c>
      <c r="C37" s="18">
        <v>0</v>
      </c>
      <c r="D37" s="58">
        <v>105247000</v>
      </c>
      <c r="E37" s="59">
        <v>139009000</v>
      </c>
      <c r="F37" s="59">
        <v>-135429048</v>
      </c>
      <c r="G37" s="59">
        <v>11106025</v>
      </c>
      <c r="H37" s="59">
        <v>9608820</v>
      </c>
      <c r="I37" s="59">
        <v>9608820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9608820</v>
      </c>
      <c r="W37" s="59">
        <v>34752250</v>
      </c>
      <c r="X37" s="59">
        <v>-25143430</v>
      </c>
      <c r="Y37" s="60">
        <v>-72.35</v>
      </c>
      <c r="Z37" s="61">
        <v>139009000</v>
      </c>
    </row>
    <row r="38" spans="1:26" ht="13.5">
      <c r="A38" s="57" t="s">
        <v>55</v>
      </c>
      <c r="B38" s="18">
        <v>175305081</v>
      </c>
      <c r="C38" s="18">
        <v>0</v>
      </c>
      <c r="D38" s="58">
        <v>186169000</v>
      </c>
      <c r="E38" s="59">
        <v>186169000</v>
      </c>
      <c r="F38" s="59">
        <v>1106892</v>
      </c>
      <c r="G38" s="59">
        <v>0</v>
      </c>
      <c r="H38" s="59">
        <v>2201886</v>
      </c>
      <c r="I38" s="59">
        <v>2201886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2201886</v>
      </c>
      <c r="W38" s="59">
        <v>46542250</v>
      </c>
      <c r="X38" s="59">
        <v>-44340364</v>
      </c>
      <c r="Y38" s="60">
        <v>-95.27</v>
      </c>
      <c r="Z38" s="61">
        <v>186169000</v>
      </c>
    </row>
    <row r="39" spans="1:26" ht="13.5">
      <c r="A39" s="57" t="s">
        <v>56</v>
      </c>
      <c r="B39" s="18">
        <v>2255089305</v>
      </c>
      <c r="C39" s="18">
        <v>0</v>
      </c>
      <c r="D39" s="58">
        <v>2287210000</v>
      </c>
      <c r="E39" s="59">
        <v>2287427000</v>
      </c>
      <c r="F39" s="59">
        <v>219793762</v>
      </c>
      <c r="G39" s="59">
        <v>-34594277</v>
      </c>
      <c r="H39" s="59">
        <v>-25177775</v>
      </c>
      <c r="I39" s="59">
        <v>-25177775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-25177775</v>
      </c>
      <c r="W39" s="59">
        <v>571856750</v>
      </c>
      <c r="X39" s="59">
        <v>-597034525</v>
      </c>
      <c r="Y39" s="60">
        <v>-104.4</v>
      </c>
      <c r="Z39" s="61">
        <v>2287427000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111752670</v>
      </c>
      <c r="E42" s="59">
        <v>111756751</v>
      </c>
      <c r="F42" s="59">
        <v>10933425</v>
      </c>
      <c r="G42" s="59">
        <v>9405224</v>
      </c>
      <c r="H42" s="59">
        <v>12475647</v>
      </c>
      <c r="I42" s="59">
        <v>32814296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32814296</v>
      </c>
      <c r="W42" s="59">
        <v>40259284</v>
      </c>
      <c r="X42" s="59">
        <v>-7444988</v>
      </c>
      <c r="Y42" s="60">
        <v>-18.49</v>
      </c>
      <c r="Z42" s="61">
        <v>111756751</v>
      </c>
    </row>
    <row r="43" spans="1:26" ht="13.5">
      <c r="A43" s="57" t="s">
        <v>59</v>
      </c>
      <c r="B43" s="18">
        <v>0</v>
      </c>
      <c r="C43" s="18">
        <v>0</v>
      </c>
      <c r="D43" s="58">
        <v>-188400000</v>
      </c>
      <c r="E43" s="59">
        <v>-222162945</v>
      </c>
      <c r="F43" s="59">
        <v>-3033564</v>
      </c>
      <c r="G43" s="59">
        <v>-3985687</v>
      </c>
      <c r="H43" s="59">
        <v>-2732329</v>
      </c>
      <c r="I43" s="59">
        <v>-9751580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-9751580</v>
      </c>
      <c r="W43" s="59">
        <v>-42513353</v>
      </c>
      <c r="X43" s="59">
        <v>32761773</v>
      </c>
      <c r="Y43" s="60">
        <v>-77.06</v>
      </c>
      <c r="Z43" s="61">
        <v>-222162945</v>
      </c>
    </row>
    <row r="44" spans="1:26" ht="13.5">
      <c r="A44" s="57" t="s">
        <v>60</v>
      </c>
      <c r="B44" s="18">
        <v>0</v>
      </c>
      <c r="C44" s="18">
        <v>0</v>
      </c>
      <c r="D44" s="58">
        <v>-9181985</v>
      </c>
      <c r="E44" s="59">
        <v>-9181984</v>
      </c>
      <c r="F44" s="59">
        <v>127751</v>
      </c>
      <c r="G44" s="59">
        <v>136359</v>
      </c>
      <c r="H44" s="59">
        <v>160601</v>
      </c>
      <c r="I44" s="59">
        <v>424711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424711</v>
      </c>
      <c r="W44" s="59">
        <v>365751</v>
      </c>
      <c r="X44" s="59">
        <v>58960</v>
      </c>
      <c r="Y44" s="60">
        <v>16.12</v>
      </c>
      <c r="Z44" s="61">
        <v>-9181984</v>
      </c>
    </row>
    <row r="45" spans="1:26" ht="13.5">
      <c r="A45" s="69" t="s">
        <v>61</v>
      </c>
      <c r="B45" s="21">
        <v>0</v>
      </c>
      <c r="C45" s="21">
        <v>0</v>
      </c>
      <c r="D45" s="98">
        <v>283864685</v>
      </c>
      <c r="E45" s="99">
        <v>250105822</v>
      </c>
      <c r="F45" s="99">
        <v>433660704</v>
      </c>
      <c r="G45" s="99">
        <v>439216600</v>
      </c>
      <c r="H45" s="99">
        <v>449120519</v>
      </c>
      <c r="I45" s="99">
        <v>449120519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449120519</v>
      </c>
      <c r="W45" s="99">
        <v>367805682</v>
      </c>
      <c r="X45" s="99">
        <v>81314837</v>
      </c>
      <c r="Y45" s="100">
        <v>22.11</v>
      </c>
      <c r="Z45" s="101">
        <v>250105822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56852803</v>
      </c>
      <c r="C49" s="51">
        <v>0</v>
      </c>
      <c r="D49" s="128">
        <v>3345154</v>
      </c>
      <c r="E49" s="53">
        <v>2637531</v>
      </c>
      <c r="F49" s="53">
        <v>0</v>
      </c>
      <c r="G49" s="53">
        <v>0</v>
      </c>
      <c r="H49" s="53">
        <v>0</v>
      </c>
      <c r="I49" s="53">
        <v>2516937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2250360</v>
      </c>
      <c r="W49" s="53">
        <v>2230552</v>
      </c>
      <c r="X49" s="53">
        <v>11617279</v>
      </c>
      <c r="Y49" s="53">
        <v>76741787</v>
      </c>
      <c r="Z49" s="129">
        <v>158192403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8379716</v>
      </c>
      <c r="C51" s="51">
        <v>0</v>
      </c>
      <c r="D51" s="128">
        <v>390590</v>
      </c>
      <c r="E51" s="53">
        <v>2028711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10799017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98.8188186166921</v>
      </c>
      <c r="E58" s="7">
        <f t="shared" si="6"/>
        <v>98.82155663912488</v>
      </c>
      <c r="F58" s="7">
        <f t="shared" si="6"/>
        <v>17.51352409400745</v>
      </c>
      <c r="G58" s="7">
        <f t="shared" si="6"/>
        <v>188.5426873988667</v>
      </c>
      <c r="H58" s="7">
        <f t="shared" si="6"/>
        <v>215.5355892692405</v>
      </c>
      <c r="I58" s="7">
        <f t="shared" si="6"/>
        <v>54.408459776859615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54.408459776859615</v>
      </c>
      <c r="W58" s="7">
        <f t="shared" si="6"/>
        <v>100.75868883158168</v>
      </c>
      <c r="X58" s="7">
        <f t="shared" si="6"/>
        <v>0</v>
      </c>
      <c r="Y58" s="7">
        <f t="shared" si="6"/>
        <v>0</v>
      </c>
      <c r="Z58" s="8">
        <f t="shared" si="6"/>
        <v>98.82155663912488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97.00032779471286</v>
      </c>
      <c r="E59" s="10">
        <f t="shared" si="7"/>
        <v>97.0120898402921</v>
      </c>
      <c r="F59" s="10">
        <f t="shared" si="7"/>
        <v>4.3285564714739415</v>
      </c>
      <c r="G59" s="10">
        <f t="shared" si="7"/>
        <v>-2584.655437074029</v>
      </c>
      <c r="H59" s="10">
        <f t="shared" si="7"/>
        <v>-1016.9084393247759</v>
      </c>
      <c r="I59" s="10">
        <f t="shared" si="7"/>
        <v>34.8864590399578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34.8864590399578</v>
      </c>
      <c r="W59" s="10">
        <f t="shared" si="7"/>
        <v>123.70069189294341</v>
      </c>
      <c r="X59" s="10">
        <f t="shared" si="7"/>
        <v>0</v>
      </c>
      <c r="Y59" s="10">
        <f t="shared" si="7"/>
        <v>0</v>
      </c>
      <c r="Z59" s="11">
        <f t="shared" si="7"/>
        <v>97.0120898402921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99.43092109062411</v>
      </c>
      <c r="E60" s="13">
        <f t="shared" si="7"/>
        <v>99.43089647225534</v>
      </c>
      <c r="F60" s="13">
        <f t="shared" si="7"/>
        <v>41.14905746361445</v>
      </c>
      <c r="G60" s="13">
        <f t="shared" si="7"/>
        <v>120.66734523530982</v>
      </c>
      <c r="H60" s="13">
        <f t="shared" si="7"/>
        <v>117.37675451050637</v>
      </c>
      <c r="I60" s="13">
        <f t="shared" si="7"/>
        <v>74.15123779209323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74.15123779209323</v>
      </c>
      <c r="W60" s="13">
        <f t="shared" si="7"/>
        <v>93.16516045602509</v>
      </c>
      <c r="X60" s="13">
        <f t="shared" si="7"/>
        <v>0</v>
      </c>
      <c r="Y60" s="13">
        <f t="shared" si="7"/>
        <v>0</v>
      </c>
      <c r="Z60" s="14">
        <f t="shared" si="7"/>
        <v>99.43089647225534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82.11146299207165</v>
      </c>
      <c r="E61" s="13">
        <f t="shared" si="7"/>
        <v>82.11165100229485</v>
      </c>
      <c r="F61" s="13">
        <f t="shared" si="7"/>
        <v>80.00425006214327</v>
      </c>
      <c r="G61" s="13">
        <f t="shared" si="7"/>
        <v>81.92504171052106</v>
      </c>
      <c r="H61" s="13">
        <f t="shared" si="7"/>
        <v>82.77275799966787</v>
      </c>
      <c r="I61" s="13">
        <f t="shared" si="7"/>
        <v>81.54165859756652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81.54165859756652</v>
      </c>
      <c r="W61" s="13">
        <f t="shared" si="7"/>
        <v>88.38526704103539</v>
      </c>
      <c r="X61" s="13">
        <f t="shared" si="7"/>
        <v>0</v>
      </c>
      <c r="Y61" s="13">
        <f t="shared" si="7"/>
        <v>0</v>
      </c>
      <c r="Z61" s="14">
        <f t="shared" si="7"/>
        <v>82.11165100229485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84.20473051605468</v>
      </c>
      <c r="E62" s="13">
        <f t="shared" si="7"/>
        <v>84.20448069496193</v>
      </c>
      <c r="F62" s="13">
        <f t="shared" si="7"/>
        <v>54.09421192936668</v>
      </c>
      <c r="G62" s="13">
        <f t="shared" si="7"/>
        <v>73.87671725912972</v>
      </c>
      <c r="H62" s="13">
        <f t="shared" si="7"/>
        <v>86.20073307322714</v>
      </c>
      <c r="I62" s="13">
        <f t="shared" si="7"/>
        <v>67.58092741746103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67.58092741746103</v>
      </c>
      <c r="W62" s="13">
        <f t="shared" si="7"/>
        <v>72.09271036010513</v>
      </c>
      <c r="X62" s="13">
        <f t="shared" si="7"/>
        <v>0</v>
      </c>
      <c r="Y62" s="13">
        <f t="shared" si="7"/>
        <v>0</v>
      </c>
      <c r="Z62" s="14">
        <f t="shared" si="7"/>
        <v>84.20448069496193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36.91322629678083</v>
      </c>
      <c r="E63" s="13">
        <f t="shared" si="7"/>
        <v>36.91322629678083</v>
      </c>
      <c r="F63" s="13">
        <f t="shared" si="7"/>
        <v>4.568332311117933</v>
      </c>
      <c r="G63" s="13">
        <f t="shared" si="7"/>
        <v>-6171.350361781884</v>
      </c>
      <c r="H63" s="13">
        <f t="shared" si="7"/>
        <v>6235.294117647059</v>
      </c>
      <c r="I63" s="13">
        <f t="shared" si="7"/>
        <v>23.464991169201966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23.464991169201966</v>
      </c>
      <c r="W63" s="13">
        <f t="shared" si="7"/>
        <v>25.330125336917707</v>
      </c>
      <c r="X63" s="13">
        <f t="shared" si="7"/>
        <v>0</v>
      </c>
      <c r="Y63" s="13">
        <f t="shared" si="7"/>
        <v>0</v>
      </c>
      <c r="Z63" s="14">
        <f t="shared" si="7"/>
        <v>36.91322629678083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90.0479873613893</v>
      </c>
      <c r="E64" s="13">
        <f t="shared" si="7"/>
        <v>90.0479873613893</v>
      </c>
      <c r="F64" s="13">
        <f t="shared" si="7"/>
        <v>26.572756385285384</v>
      </c>
      <c r="G64" s="13">
        <f t="shared" si="7"/>
        <v>91.31789092311202</v>
      </c>
      <c r="H64" s="13">
        <f t="shared" si="7"/>
        <v>97.51935547421058</v>
      </c>
      <c r="I64" s="13">
        <f t="shared" si="7"/>
        <v>59.000301851425775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59.000301851425775</v>
      </c>
      <c r="W64" s="13">
        <f t="shared" si="7"/>
        <v>78.42880557361582</v>
      </c>
      <c r="X64" s="13">
        <f t="shared" si="7"/>
        <v>0</v>
      </c>
      <c r="Y64" s="13">
        <f t="shared" si="7"/>
        <v>0</v>
      </c>
      <c r="Z64" s="14">
        <f t="shared" si="7"/>
        <v>90.0479873613893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-997.6296147269393</v>
      </c>
      <c r="E65" s="13">
        <f t="shared" si="7"/>
        <v>-997.6256740937739</v>
      </c>
      <c r="F65" s="13">
        <f t="shared" si="7"/>
        <v>-556.0933339442909</v>
      </c>
      <c r="G65" s="13">
        <f t="shared" si="7"/>
        <v>-964.3502105849668</v>
      </c>
      <c r="H65" s="13">
        <f t="shared" si="7"/>
        <v>-657.7520140720287</v>
      </c>
      <c r="I65" s="13">
        <f t="shared" si="7"/>
        <v>-712.3914934667147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-712.3914934667147</v>
      </c>
      <c r="W65" s="13">
        <f t="shared" si="7"/>
        <v>-740.319793002243</v>
      </c>
      <c r="X65" s="13">
        <f t="shared" si="7"/>
        <v>0</v>
      </c>
      <c r="Y65" s="13">
        <f t="shared" si="7"/>
        <v>0</v>
      </c>
      <c r="Z65" s="14">
        <f t="shared" si="7"/>
        <v>-997.6256740937739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97.04496715692069</v>
      </c>
      <c r="E66" s="16">
        <f t="shared" si="7"/>
        <v>97.00655172996065</v>
      </c>
      <c r="F66" s="16">
        <f t="shared" si="7"/>
        <v>78.39528375051984</v>
      </c>
      <c r="G66" s="16">
        <f t="shared" si="7"/>
        <v>76.21847050547683</v>
      </c>
      <c r="H66" s="16">
        <f t="shared" si="7"/>
        <v>75.8120151633068</v>
      </c>
      <c r="I66" s="16">
        <f t="shared" si="7"/>
        <v>76.7502772845382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76.7502772845382</v>
      </c>
      <c r="W66" s="16">
        <f t="shared" si="7"/>
        <v>99.73877509667179</v>
      </c>
      <c r="X66" s="16">
        <f t="shared" si="7"/>
        <v>0</v>
      </c>
      <c r="Y66" s="16">
        <f t="shared" si="7"/>
        <v>0</v>
      </c>
      <c r="Z66" s="17">
        <f t="shared" si="7"/>
        <v>97.00655172996065</v>
      </c>
    </row>
    <row r="67" spans="1:26" ht="13.5" hidden="1">
      <c r="A67" s="40" t="s">
        <v>119</v>
      </c>
      <c r="B67" s="23">
        <v>523967251</v>
      </c>
      <c r="C67" s="23"/>
      <c r="D67" s="24">
        <v>575561391</v>
      </c>
      <c r="E67" s="25">
        <v>575561391</v>
      </c>
      <c r="F67" s="25">
        <v>229529978</v>
      </c>
      <c r="G67" s="25">
        <v>29080432</v>
      </c>
      <c r="H67" s="25">
        <v>28349121</v>
      </c>
      <c r="I67" s="25">
        <v>286959531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286959531</v>
      </c>
      <c r="W67" s="25">
        <v>143890348</v>
      </c>
      <c r="X67" s="25"/>
      <c r="Y67" s="24"/>
      <c r="Z67" s="26">
        <v>575561391</v>
      </c>
    </row>
    <row r="68" spans="1:26" ht="13.5" hidden="1">
      <c r="A68" s="36" t="s">
        <v>31</v>
      </c>
      <c r="B68" s="18">
        <v>130213386</v>
      </c>
      <c r="C68" s="18"/>
      <c r="D68" s="19">
        <v>142619750</v>
      </c>
      <c r="E68" s="20">
        <v>142619750</v>
      </c>
      <c r="F68" s="20">
        <v>147518117</v>
      </c>
      <c r="G68" s="20">
        <v>-732885</v>
      </c>
      <c r="H68" s="20">
        <v>-2460576</v>
      </c>
      <c r="I68" s="20">
        <v>144324656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144324656</v>
      </c>
      <c r="W68" s="20">
        <v>35654938</v>
      </c>
      <c r="X68" s="20"/>
      <c r="Y68" s="19"/>
      <c r="Z68" s="22">
        <v>142619750</v>
      </c>
    </row>
    <row r="69" spans="1:26" ht="13.5" hidden="1">
      <c r="A69" s="37" t="s">
        <v>32</v>
      </c>
      <c r="B69" s="18">
        <v>391452944</v>
      </c>
      <c r="C69" s="18"/>
      <c r="D69" s="19">
        <v>430572801</v>
      </c>
      <c r="E69" s="20">
        <v>430572801</v>
      </c>
      <c r="F69" s="20">
        <v>81833923</v>
      </c>
      <c r="G69" s="20">
        <v>29614297</v>
      </c>
      <c r="H69" s="20">
        <v>30610532</v>
      </c>
      <c r="I69" s="20">
        <v>142058752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142058752</v>
      </c>
      <c r="W69" s="20">
        <v>107643200</v>
      </c>
      <c r="X69" s="20"/>
      <c r="Y69" s="19"/>
      <c r="Z69" s="22">
        <v>430572801</v>
      </c>
    </row>
    <row r="70" spans="1:26" ht="13.5" hidden="1">
      <c r="A70" s="38" t="s">
        <v>113</v>
      </c>
      <c r="B70" s="18">
        <v>229295015</v>
      </c>
      <c r="C70" s="18"/>
      <c r="D70" s="19">
        <v>251050178</v>
      </c>
      <c r="E70" s="20">
        <v>251050178</v>
      </c>
      <c r="F70" s="20">
        <v>21957326</v>
      </c>
      <c r="G70" s="20">
        <v>20041706</v>
      </c>
      <c r="H70" s="20">
        <v>21179223</v>
      </c>
      <c r="I70" s="20">
        <v>63178255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63178255</v>
      </c>
      <c r="W70" s="20">
        <v>62762545</v>
      </c>
      <c r="X70" s="20"/>
      <c r="Y70" s="19"/>
      <c r="Z70" s="22">
        <v>251050178</v>
      </c>
    </row>
    <row r="71" spans="1:26" ht="13.5" hidden="1">
      <c r="A71" s="38" t="s">
        <v>114</v>
      </c>
      <c r="B71" s="18">
        <v>96220239</v>
      </c>
      <c r="C71" s="18"/>
      <c r="D71" s="19">
        <v>106075911</v>
      </c>
      <c r="E71" s="20">
        <v>106075911</v>
      </c>
      <c r="F71" s="20">
        <v>12585731</v>
      </c>
      <c r="G71" s="20">
        <v>7004403</v>
      </c>
      <c r="H71" s="20">
        <v>6747757</v>
      </c>
      <c r="I71" s="20">
        <v>26337891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26337891</v>
      </c>
      <c r="W71" s="20">
        <v>26518978</v>
      </c>
      <c r="X71" s="20"/>
      <c r="Y71" s="19"/>
      <c r="Z71" s="22">
        <v>106075911</v>
      </c>
    </row>
    <row r="72" spans="1:26" ht="13.5" hidden="1">
      <c r="A72" s="38" t="s">
        <v>115</v>
      </c>
      <c r="B72" s="18">
        <v>35394905</v>
      </c>
      <c r="C72" s="18"/>
      <c r="D72" s="19">
        <v>37394889</v>
      </c>
      <c r="E72" s="20">
        <v>37394889</v>
      </c>
      <c r="F72" s="20">
        <v>40854077</v>
      </c>
      <c r="G72" s="20">
        <v>-57355</v>
      </c>
      <c r="H72" s="20">
        <v>67082</v>
      </c>
      <c r="I72" s="20">
        <v>40863804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40863804</v>
      </c>
      <c r="W72" s="20">
        <v>9348722</v>
      </c>
      <c r="X72" s="20"/>
      <c r="Y72" s="19"/>
      <c r="Z72" s="22">
        <v>37394889</v>
      </c>
    </row>
    <row r="73" spans="1:26" ht="13.5" hidden="1">
      <c r="A73" s="38" t="s">
        <v>116</v>
      </c>
      <c r="B73" s="18">
        <v>38706586</v>
      </c>
      <c r="C73" s="18"/>
      <c r="D73" s="19">
        <v>43994709</v>
      </c>
      <c r="E73" s="20">
        <v>43994709</v>
      </c>
      <c r="F73" s="20">
        <v>7418854</v>
      </c>
      <c r="G73" s="20">
        <v>3402664</v>
      </c>
      <c r="H73" s="20">
        <v>3390772</v>
      </c>
      <c r="I73" s="20">
        <v>14212290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14212290</v>
      </c>
      <c r="W73" s="20">
        <v>10998677</v>
      </c>
      <c r="X73" s="20"/>
      <c r="Y73" s="19"/>
      <c r="Z73" s="22">
        <v>43994709</v>
      </c>
    </row>
    <row r="74" spans="1:26" ht="13.5" hidden="1">
      <c r="A74" s="38" t="s">
        <v>117</v>
      </c>
      <c r="B74" s="18">
        <v>-8163801</v>
      </c>
      <c r="C74" s="18"/>
      <c r="D74" s="19">
        <v>-7942886</v>
      </c>
      <c r="E74" s="20">
        <v>-7942886</v>
      </c>
      <c r="F74" s="20">
        <v>-982065</v>
      </c>
      <c r="G74" s="20">
        <v>-777121</v>
      </c>
      <c r="H74" s="20">
        <v>-774302</v>
      </c>
      <c r="I74" s="20">
        <v>-2533488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-2533488</v>
      </c>
      <c r="W74" s="20">
        <v>-1985722</v>
      </c>
      <c r="X74" s="20"/>
      <c r="Y74" s="19"/>
      <c r="Z74" s="22">
        <v>-7942886</v>
      </c>
    </row>
    <row r="75" spans="1:26" ht="13.5" hidden="1">
      <c r="A75" s="39" t="s">
        <v>118</v>
      </c>
      <c r="B75" s="27">
        <v>2300921</v>
      </c>
      <c r="C75" s="27"/>
      <c r="D75" s="28">
        <v>2368840</v>
      </c>
      <c r="E75" s="29">
        <v>2368840</v>
      </c>
      <c r="F75" s="29">
        <v>177938</v>
      </c>
      <c r="G75" s="29">
        <v>199020</v>
      </c>
      <c r="H75" s="29">
        <v>199165</v>
      </c>
      <c r="I75" s="29">
        <v>576123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576123</v>
      </c>
      <c r="W75" s="29">
        <v>592210</v>
      </c>
      <c r="X75" s="29"/>
      <c r="Y75" s="28"/>
      <c r="Z75" s="30">
        <v>2368840</v>
      </c>
    </row>
    <row r="76" spans="1:26" ht="13.5" hidden="1">
      <c r="A76" s="41" t="s">
        <v>120</v>
      </c>
      <c r="B76" s="31"/>
      <c r="C76" s="31"/>
      <c r="D76" s="32">
        <v>568762967</v>
      </c>
      <c r="E76" s="33">
        <v>568778726</v>
      </c>
      <c r="F76" s="33">
        <v>40198788</v>
      </c>
      <c r="G76" s="33">
        <v>54829028</v>
      </c>
      <c r="H76" s="33">
        <v>61102445</v>
      </c>
      <c r="I76" s="33">
        <v>156130261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156130261</v>
      </c>
      <c r="W76" s="33">
        <v>144982028</v>
      </c>
      <c r="X76" s="33"/>
      <c r="Y76" s="32"/>
      <c r="Z76" s="34">
        <v>568778726</v>
      </c>
    </row>
    <row r="77" spans="1:26" ht="13.5" hidden="1">
      <c r="A77" s="36" t="s">
        <v>31</v>
      </c>
      <c r="B77" s="18"/>
      <c r="C77" s="18"/>
      <c r="D77" s="19">
        <v>138341625</v>
      </c>
      <c r="E77" s="20">
        <v>138358400</v>
      </c>
      <c r="F77" s="20">
        <v>6385405</v>
      </c>
      <c r="G77" s="20">
        <v>18942552</v>
      </c>
      <c r="H77" s="20">
        <v>25021805</v>
      </c>
      <c r="I77" s="20">
        <v>50349762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50349762</v>
      </c>
      <c r="W77" s="20">
        <v>44105405</v>
      </c>
      <c r="X77" s="20"/>
      <c r="Y77" s="19"/>
      <c r="Z77" s="22">
        <v>138358400</v>
      </c>
    </row>
    <row r="78" spans="1:26" ht="13.5" hidden="1">
      <c r="A78" s="37" t="s">
        <v>32</v>
      </c>
      <c r="B78" s="18"/>
      <c r="C78" s="18"/>
      <c r="D78" s="19">
        <v>428122502</v>
      </c>
      <c r="E78" s="20">
        <v>428122396</v>
      </c>
      <c r="F78" s="20">
        <v>33673888</v>
      </c>
      <c r="G78" s="20">
        <v>35734786</v>
      </c>
      <c r="H78" s="20">
        <v>35929649</v>
      </c>
      <c r="I78" s="20">
        <v>105338323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105338323</v>
      </c>
      <c r="W78" s="20">
        <v>100285960</v>
      </c>
      <c r="X78" s="20"/>
      <c r="Y78" s="19"/>
      <c r="Z78" s="22">
        <v>428122396</v>
      </c>
    </row>
    <row r="79" spans="1:26" ht="13.5" hidden="1">
      <c r="A79" s="38" t="s">
        <v>113</v>
      </c>
      <c r="B79" s="18"/>
      <c r="C79" s="18"/>
      <c r="D79" s="19">
        <v>206140974</v>
      </c>
      <c r="E79" s="20">
        <v>206141446</v>
      </c>
      <c r="F79" s="20">
        <v>17566794</v>
      </c>
      <c r="G79" s="20">
        <v>16419176</v>
      </c>
      <c r="H79" s="20">
        <v>17530627</v>
      </c>
      <c r="I79" s="20">
        <v>51516597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51516597</v>
      </c>
      <c r="W79" s="20">
        <v>55472843</v>
      </c>
      <c r="X79" s="20"/>
      <c r="Y79" s="19"/>
      <c r="Z79" s="22">
        <v>206141446</v>
      </c>
    </row>
    <row r="80" spans="1:26" ht="13.5" hidden="1">
      <c r="A80" s="38" t="s">
        <v>114</v>
      </c>
      <c r="B80" s="18"/>
      <c r="C80" s="18"/>
      <c r="D80" s="19">
        <v>89320935</v>
      </c>
      <c r="E80" s="20">
        <v>89320670</v>
      </c>
      <c r="F80" s="20">
        <v>6808152</v>
      </c>
      <c r="G80" s="20">
        <v>5174623</v>
      </c>
      <c r="H80" s="20">
        <v>5816616</v>
      </c>
      <c r="I80" s="20">
        <v>17799391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17799391</v>
      </c>
      <c r="W80" s="20">
        <v>19118250</v>
      </c>
      <c r="X80" s="20"/>
      <c r="Y80" s="19"/>
      <c r="Z80" s="22">
        <v>89320670</v>
      </c>
    </row>
    <row r="81" spans="1:26" ht="13.5" hidden="1">
      <c r="A81" s="38" t="s">
        <v>115</v>
      </c>
      <c r="B81" s="18"/>
      <c r="C81" s="18"/>
      <c r="D81" s="19">
        <v>13803660</v>
      </c>
      <c r="E81" s="20">
        <v>13803660</v>
      </c>
      <c r="F81" s="20">
        <v>1866350</v>
      </c>
      <c r="G81" s="20">
        <v>3539578</v>
      </c>
      <c r="H81" s="20">
        <v>4182760</v>
      </c>
      <c r="I81" s="20">
        <v>9588688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9588688</v>
      </c>
      <c r="W81" s="20">
        <v>2368043</v>
      </c>
      <c r="X81" s="20"/>
      <c r="Y81" s="19"/>
      <c r="Z81" s="22">
        <v>13803660</v>
      </c>
    </row>
    <row r="82" spans="1:26" ht="13.5" hidden="1">
      <c r="A82" s="38" t="s">
        <v>116</v>
      </c>
      <c r="B82" s="18"/>
      <c r="C82" s="18"/>
      <c r="D82" s="19">
        <v>39616350</v>
      </c>
      <c r="E82" s="20">
        <v>39616350</v>
      </c>
      <c r="F82" s="20">
        <v>1971394</v>
      </c>
      <c r="G82" s="20">
        <v>3107241</v>
      </c>
      <c r="H82" s="20">
        <v>3306659</v>
      </c>
      <c r="I82" s="20">
        <v>8385294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8385294</v>
      </c>
      <c r="W82" s="20">
        <v>8626131</v>
      </c>
      <c r="X82" s="20"/>
      <c r="Y82" s="19"/>
      <c r="Z82" s="22">
        <v>39616350</v>
      </c>
    </row>
    <row r="83" spans="1:26" ht="13.5" hidden="1">
      <c r="A83" s="38" t="s">
        <v>117</v>
      </c>
      <c r="B83" s="18"/>
      <c r="C83" s="18"/>
      <c r="D83" s="19">
        <v>79240583</v>
      </c>
      <c r="E83" s="20">
        <v>79240270</v>
      </c>
      <c r="F83" s="20">
        <v>5461198</v>
      </c>
      <c r="G83" s="20">
        <v>7494168</v>
      </c>
      <c r="H83" s="20">
        <v>5092987</v>
      </c>
      <c r="I83" s="20">
        <v>18048353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18048353</v>
      </c>
      <c r="W83" s="20">
        <v>14700693</v>
      </c>
      <c r="X83" s="20"/>
      <c r="Y83" s="19"/>
      <c r="Z83" s="22">
        <v>79240270</v>
      </c>
    </row>
    <row r="84" spans="1:26" ht="13.5" hidden="1">
      <c r="A84" s="39" t="s">
        <v>118</v>
      </c>
      <c r="B84" s="27"/>
      <c r="C84" s="27"/>
      <c r="D84" s="28">
        <v>2298840</v>
      </c>
      <c r="E84" s="29">
        <v>2297930</v>
      </c>
      <c r="F84" s="29">
        <v>139495</v>
      </c>
      <c r="G84" s="29">
        <v>151690</v>
      </c>
      <c r="H84" s="29">
        <v>150991</v>
      </c>
      <c r="I84" s="29">
        <v>442176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442176</v>
      </c>
      <c r="W84" s="29">
        <v>590663</v>
      </c>
      <c r="X84" s="29"/>
      <c r="Y84" s="28"/>
      <c r="Z84" s="30">
        <v>2297930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67359221</v>
      </c>
      <c r="C5" s="18">
        <v>0</v>
      </c>
      <c r="D5" s="58">
        <v>69020042</v>
      </c>
      <c r="E5" s="59">
        <v>69020042</v>
      </c>
      <c r="F5" s="59">
        <v>10689352</v>
      </c>
      <c r="G5" s="59">
        <v>8190906</v>
      </c>
      <c r="H5" s="59">
        <v>5255695</v>
      </c>
      <c r="I5" s="59">
        <v>24135953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24135953</v>
      </c>
      <c r="W5" s="59">
        <v>17255011</v>
      </c>
      <c r="X5" s="59">
        <v>6880942</v>
      </c>
      <c r="Y5" s="60">
        <v>39.88</v>
      </c>
      <c r="Z5" s="61">
        <v>69020042</v>
      </c>
    </row>
    <row r="6" spans="1:26" ht="13.5">
      <c r="A6" s="57" t="s">
        <v>32</v>
      </c>
      <c r="B6" s="18">
        <v>237563732</v>
      </c>
      <c r="C6" s="18">
        <v>0</v>
      </c>
      <c r="D6" s="58">
        <v>255968411</v>
      </c>
      <c r="E6" s="59">
        <v>255968411</v>
      </c>
      <c r="F6" s="59">
        <v>27657023</v>
      </c>
      <c r="G6" s="59">
        <v>19467592</v>
      </c>
      <c r="H6" s="59">
        <v>19780282</v>
      </c>
      <c r="I6" s="59">
        <v>66904897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66904897</v>
      </c>
      <c r="W6" s="59">
        <v>63992103</v>
      </c>
      <c r="X6" s="59">
        <v>2912794</v>
      </c>
      <c r="Y6" s="60">
        <v>4.55</v>
      </c>
      <c r="Z6" s="61">
        <v>255968411</v>
      </c>
    </row>
    <row r="7" spans="1:26" ht="13.5">
      <c r="A7" s="57" t="s">
        <v>33</v>
      </c>
      <c r="B7" s="18">
        <v>9917496</v>
      </c>
      <c r="C7" s="18">
        <v>0</v>
      </c>
      <c r="D7" s="58">
        <v>10819689</v>
      </c>
      <c r="E7" s="59">
        <v>10819689</v>
      </c>
      <c r="F7" s="59">
        <v>106104</v>
      </c>
      <c r="G7" s="59">
        <v>78473</v>
      </c>
      <c r="H7" s="59">
        <v>10</v>
      </c>
      <c r="I7" s="59">
        <v>184587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184587</v>
      </c>
      <c r="W7" s="59">
        <v>2704922</v>
      </c>
      <c r="X7" s="59">
        <v>-2520335</v>
      </c>
      <c r="Y7" s="60">
        <v>-93.18</v>
      </c>
      <c r="Z7" s="61">
        <v>10819689</v>
      </c>
    </row>
    <row r="8" spans="1:26" ht="13.5">
      <c r="A8" s="57" t="s">
        <v>34</v>
      </c>
      <c r="B8" s="18">
        <v>41116715</v>
      </c>
      <c r="C8" s="18">
        <v>0</v>
      </c>
      <c r="D8" s="58">
        <v>53629000</v>
      </c>
      <c r="E8" s="59">
        <v>53629000</v>
      </c>
      <c r="F8" s="59">
        <v>13544000</v>
      </c>
      <c r="G8" s="59">
        <v>0</v>
      </c>
      <c r="H8" s="59">
        <v>0</v>
      </c>
      <c r="I8" s="59">
        <v>13544000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13544000</v>
      </c>
      <c r="W8" s="59">
        <v>13407250</v>
      </c>
      <c r="X8" s="59">
        <v>136750</v>
      </c>
      <c r="Y8" s="60">
        <v>1.02</v>
      </c>
      <c r="Z8" s="61">
        <v>53629000</v>
      </c>
    </row>
    <row r="9" spans="1:26" ht="13.5">
      <c r="A9" s="57" t="s">
        <v>35</v>
      </c>
      <c r="B9" s="18">
        <v>30734248</v>
      </c>
      <c r="C9" s="18">
        <v>0</v>
      </c>
      <c r="D9" s="58">
        <v>25769847</v>
      </c>
      <c r="E9" s="59">
        <v>25769847</v>
      </c>
      <c r="F9" s="59">
        <v>1695361</v>
      </c>
      <c r="G9" s="59">
        <v>2097351</v>
      </c>
      <c r="H9" s="59">
        <v>2297698</v>
      </c>
      <c r="I9" s="59">
        <v>6090410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6090410</v>
      </c>
      <c r="W9" s="59">
        <v>6442462</v>
      </c>
      <c r="X9" s="59">
        <v>-352052</v>
      </c>
      <c r="Y9" s="60">
        <v>-5.46</v>
      </c>
      <c r="Z9" s="61">
        <v>25769847</v>
      </c>
    </row>
    <row r="10" spans="1:26" ht="25.5">
      <c r="A10" s="62" t="s">
        <v>105</v>
      </c>
      <c r="B10" s="63">
        <f>SUM(B5:B9)</f>
        <v>386691412</v>
      </c>
      <c r="C10" s="63">
        <f>SUM(C5:C9)</f>
        <v>0</v>
      </c>
      <c r="D10" s="64">
        <f aca="true" t="shared" si="0" ref="D10:Z10">SUM(D5:D9)</f>
        <v>415206989</v>
      </c>
      <c r="E10" s="65">
        <f t="shared" si="0"/>
        <v>415206989</v>
      </c>
      <c r="F10" s="65">
        <f t="shared" si="0"/>
        <v>53691840</v>
      </c>
      <c r="G10" s="65">
        <f t="shared" si="0"/>
        <v>29834322</v>
      </c>
      <c r="H10" s="65">
        <f t="shared" si="0"/>
        <v>27333685</v>
      </c>
      <c r="I10" s="65">
        <f t="shared" si="0"/>
        <v>110859847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110859847</v>
      </c>
      <c r="W10" s="65">
        <f t="shared" si="0"/>
        <v>103801748</v>
      </c>
      <c r="X10" s="65">
        <f t="shared" si="0"/>
        <v>7058099</v>
      </c>
      <c r="Y10" s="66">
        <f>+IF(W10&lt;&gt;0,(X10/W10)*100,0)</f>
        <v>6.79959551355532</v>
      </c>
      <c r="Z10" s="67">
        <f t="shared" si="0"/>
        <v>415206989</v>
      </c>
    </row>
    <row r="11" spans="1:26" ht="13.5">
      <c r="A11" s="57" t="s">
        <v>36</v>
      </c>
      <c r="B11" s="18">
        <v>126197153</v>
      </c>
      <c r="C11" s="18">
        <v>0</v>
      </c>
      <c r="D11" s="58">
        <v>128425069</v>
      </c>
      <c r="E11" s="59">
        <v>128425069</v>
      </c>
      <c r="F11" s="59">
        <v>8476288</v>
      </c>
      <c r="G11" s="59">
        <v>9398397</v>
      </c>
      <c r="H11" s="59">
        <v>9487928</v>
      </c>
      <c r="I11" s="59">
        <v>27362613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27362613</v>
      </c>
      <c r="W11" s="59">
        <v>32106267</v>
      </c>
      <c r="X11" s="59">
        <v>-4743654</v>
      </c>
      <c r="Y11" s="60">
        <v>-14.77</v>
      </c>
      <c r="Z11" s="61">
        <v>128425069</v>
      </c>
    </row>
    <row r="12" spans="1:26" ht="13.5">
      <c r="A12" s="57" t="s">
        <v>37</v>
      </c>
      <c r="B12" s="18">
        <v>5956315</v>
      </c>
      <c r="C12" s="18">
        <v>0</v>
      </c>
      <c r="D12" s="58">
        <v>6912715</v>
      </c>
      <c r="E12" s="59">
        <v>6912715</v>
      </c>
      <c r="F12" s="59">
        <v>490988</v>
      </c>
      <c r="G12" s="59">
        <v>537410</v>
      </c>
      <c r="H12" s="59">
        <v>513451</v>
      </c>
      <c r="I12" s="59">
        <v>1541849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1541849</v>
      </c>
      <c r="W12" s="59">
        <v>1728179</v>
      </c>
      <c r="X12" s="59">
        <v>-186330</v>
      </c>
      <c r="Y12" s="60">
        <v>-10.78</v>
      </c>
      <c r="Z12" s="61">
        <v>6912715</v>
      </c>
    </row>
    <row r="13" spans="1:26" ht="13.5">
      <c r="A13" s="57" t="s">
        <v>106</v>
      </c>
      <c r="B13" s="18">
        <v>75214111</v>
      </c>
      <c r="C13" s="18">
        <v>0</v>
      </c>
      <c r="D13" s="58">
        <v>74104477</v>
      </c>
      <c r="E13" s="59">
        <v>74104477</v>
      </c>
      <c r="F13" s="59">
        <v>6126367</v>
      </c>
      <c r="G13" s="59">
        <v>6126367</v>
      </c>
      <c r="H13" s="59">
        <v>6126367</v>
      </c>
      <c r="I13" s="59">
        <v>18379101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18379101</v>
      </c>
      <c r="W13" s="59">
        <v>18526119</v>
      </c>
      <c r="X13" s="59">
        <v>-147018</v>
      </c>
      <c r="Y13" s="60">
        <v>-0.79</v>
      </c>
      <c r="Z13" s="61">
        <v>74104477</v>
      </c>
    </row>
    <row r="14" spans="1:26" ht="13.5">
      <c r="A14" s="57" t="s">
        <v>38</v>
      </c>
      <c r="B14" s="18">
        <v>8485935</v>
      </c>
      <c r="C14" s="18">
        <v>0</v>
      </c>
      <c r="D14" s="58">
        <v>15095574</v>
      </c>
      <c r="E14" s="59">
        <v>15095574</v>
      </c>
      <c r="F14" s="59">
        <v>0</v>
      </c>
      <c r="G14" s="59">
        <v>-785</v>
      </c>
      <c r="H14" s="59">
        <v>7456</v>
      </c>
      <c r="I14" s="59">
        <v>6671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6671</v>
      </c>
      <c r="W14" s="59">
        <v>3773894</v>
      </c>
      <c r="X14" s="59">
        <v>-3767223</v>
      </c>
      <c r="Y14" s="60">
        <v>-99.82</v>
      </c>
      <c r="Z14" s="61">
        <v>15095574</v>
      </c>
    </row>
    <row r="15" spans="1:26" ht="13.5">
      <c r="A15" s="57" t="s">
        <v>39</v>
      </c>
      <c r="B15" s="18">
        <v>137412596</v>
      </c>
      <c r="C15" s="18">
        <v>0</v>
      </c>
      <c r="D15" s="58">
        <v>150625024</v>
      </c>
      <c r="E15" s="59">
        <v>150625024</v>
      </c>
      <c r="F15" s="59">
        <v>2669528</v>
      </c>
      <c r="G15" s="59">
        <v>13940658</v>
      </c>
      <c r="H15" s="59">
        <v>16513557</v>
      </c>
      <c r="I15" s="59">
        <v>33123743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33123743</v>
      </c>
      <c r="W15" s="59">
        <v>37656256</v>
      </c>
      <c r="X15" s="59">
        <v>-4532513</v>
      </c>
      <c r="Y15" s="60">
        <v>-12.04</v>
      </c>
      <c r="Z15" s="61">
        <v>150625024</v>
      </c>
    </row>
    <row r="16" spans="1:26" ht="13.5">
      <c r="A16" s="68" t="s">
        <v>40</v>
      </c>
      <c r="B16" s="18">
        <v>1292676</v>
      </c>
      <c r="C16" s="18">
        <v>0</v>
      </c>
      <c r="D16" s="58">
        <v>2083420</v>
      </c>
      <c r="E16" s="59">
        <v>2083420</v>
      </c>
      <c r="F16" s="59">
        <v>178779</v>
      </c>
      <c r="G16" s="59">
        <v>357022</v>
      </c>
      <c r="H16" s="59">
        <v>332119</v>
      </c>
      <c r="I16" s="59">
        <v>867920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867920</v>
      </c>
      <c r="W16" s="59">
        <v>520855</v>
      </c>
      <c r="X16" s="59">
        <v>347065</v>
      </c>
      <c r="Y16" s="60">
        <v>66.63</v>
      </c>
      <c r="Z16" s="61">
        <v>2083420</v>
      </c>
    </row>
    <row r="17" spans="1:26" ht="13.5">
      <c r="A17" s="57" t="s">
        <v>41</v>
      </c>
      <c r="B17" s="18">
        <v>58279961</v>
      </c>
      <c r="C17" s="18">
        <v>0</v>
      </c>
      <c r="D17" s="58">
        <v>92861905</v>
      </c>
      <c r="E17" s="59">
        <v>92861905</v>
      </c>
      <c r="F17" s="59">
        <v>1633290</v>
      </c>
      <c r="G17" s="59">
        <v>4398966</v>
      </c>
      <c r="H17" s="59">
        <v>4721200</v>
      </c>
      <c r="I17" s="59">
        <v>10753456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10753456</v>
      </c>
      <c r="W17" s="59">
        <v>23215476</v>
      </c>
      <c r="X17" s="59">
        <v>-12462020</v>
      </c>
      <c r="Y17" s="60">
        <v>-53.68</v>
      </c>
      <c r="Z17" s="61">
        <v>92861905</v>
      </c>
    </row>
    <row r="18" spans="1:26" ht="13.5">
      <c r="A18" s="69" t="s">
        <v>42</v>
      </c>
      <c r="B18" s="70">
        <f>SUM(B11:B17)</f>
        <v>412838747</v>
      </c>
      <c r="C18" s="70">
        <f>SUM(C11:C17)</f>
        <v>0</v>
      </c>
      <c r="D18" s="71">
        <f aca="true" t="shared" si="1" ref="D18:Z18">SUM(D11:D17)</f>
        <v>470108184</v>
      </c>
      <c r="E18" s="72">
        <f t="shared" si="1"/>
        <v>470108184</v>
      </c>
      <c r="F18" s="72">
        <f t="shared" si="1"/>
        <v>19575240</v>
      </c>
      <c r="G18" s="72">
        <f t="shared" si="1"/>
        <v>34758035</v>
      </c>
      <c r="H18" s="72">
        <f t="shared" si="1"/>
        <v>37702078</v>
      </c>
      <c r="I18" s="72">
        <f t="shared" si="1"/>
        <v>92035353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92035353</v>
      </c>
      <c r="W18" s="72">
        <f t="shared" si="1"/>
        <v>117527046</v>
      </c>
      <c r="X18" s="72">
        <f t="shared" si="1"/>
        <v>-25491693</v>
      </c>
      <c r="Y18" s="66">
        <f>+IF(W18&lt;&gt;0,(X18/W18)*100,0)</f>
        <v>-21.690065280803537</v>
      </c>
      <c r="Z18" s="73">
        <f t="shared" si="1"/>
        <v>470108184</v>
      </c>
    </row>
    <row r="19" spans="1:26" ht="13.5">
      <c r="A19" s="69" t="s">
        <v>43</v>
      </c>
      <c r="B19" s="74">
        <f>+B10-B18</f>
        <v>-26147335</v>
      </c>
      <c r="C19" s="74">
        <f>+C10-C18</f>
        <v>0</v>
      </c>
      <c r="D19" s="75">
        <f aca="true" t="shared" si="2" ref="D19:Z19">+D10-D18</f>
        <v>-54901195</v>
      </c>
      <c r="E19" s="76">
        <f t="shared" si="2"/>
        <v>-54901195</v>
      </c>
      <c r="F19" s="76">
        <f t="shared" si="2"/>
        <v>34116600</v>
      </c>
      <c r="G19" s="76">
        <f t="shared" si="2"/>
        <v>-4923713</v>
      </c>
      <c r="H19" s="76">
        <f t="shared" si="2"/>
        <v>-10368393</v>
      </c>
      <c r="I19" s="76">
        <f t="shared" si="2"/>
        <v>18824494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18824494</v>
      </c>
      <c r="W19" s="76">
        <f>IF(E10=E18,0,W10-W18)</f>
        <v>-13725298</v>
      </c>
      <c r="X19" s="76">
        <f t="shared" si="2"/>
        <v>32549792</v>
      </c>
      <c r="Y19" s="77">
        <f>+IF(W19&lt;&gt;0,(X19/W19)*100,0)</f>
        <v>-237.1518053742804</v>
      </c>
      <c r="Z19" s="78">
        <f t="shared" si="2"/>
        <v>-54901195</v>
      </c>
    </row>
    <row r="20" spans="1:26" ht="13.5">
      <c r="A20" s="57" t="s">
        <v>44</v>
      </c>
      <c r="B20" s="18">
        <v>24470575</v>
      </c>
      <c r="C20" s="18">
        <v>0</v>
      </c>
      <c r="D20" s="58">
        <v>42868000</v>
      </c>
      <c r="E20" s="59">
        <v>42868000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10717000</v>
      </c>
      <c r="X20" s="59">
        <v>-10717000</v>
      </c>
      <c r="Y20" s="60">
        <v>-100</v>
      </c>
      <c r="Z20" s="61">
        <v>42868000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-1676760</v>
      </c>
      <c r="C22" s="85">
        <f>SUM(C19:C21)</f>
        <v>0</v>
      </c>
      <c r="D22" s="86">
        <f aca="true" t="shared" si="3" ref="D22:Z22">SUM(D19:D21)</f>
        <v>-12033195</v>
      </c>
      <c r="E22" s="87">
        <f t="shared" si="3"/>
        <v>-12033195</v>
      </c>
      <c r="F22" s="87">
        <f t="shared" si="3"/>
        <v>34116600</v>
      </c>
      <c r="G22" s="87">
        <f t="shared" si="3"/>
        <v>-4923713</v>
      </c>
      <c r="H22" s="87">
        <f t="shared" si="3"/>
        <v>-10368393</v>
      </c>
      <c r="I22" s="87">
        <f t="shared" si="3"/>
        <v>18824494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18824494</v>
      </c>
      <c r="W22" s="87">
        <f t="shared" si="3"/>
        <v>-3008298</v>
      </c>
      <c r="X22" s="87">
        <f t="shared" si="3"/>
        <v>21832792</v>
      </c>
      <c r="Y22" s="88">
        <f>+IF(W22&lt;&gt;0,(X22/W22)*100,0)</f>
        <v>-725.7523024647159</v>
      </c>
      <c r="Z22" s="89">
        <f t="shared" si="3"/>
        <v>-12033195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-1676760</v>
      </c>
      <c r="C24" s="74">
        <f>SUM(C22:C23)</f>
        <v>0</v>
      </c>
      <c r="D24" s="75">
        <f aca="true" t="shared" si="4" ref="D24:Z24">SUM(D22:D23)</f>
        <v>-12033195</v>
      </c>
      <c r="E24" s="76">
        <f t="shared" si="4"/>
        <v>-12033195</v>
      </c>
      <c r="F24" s="76">
        <f t="shared" si="4"/>
        <v>34116600</v>
      </c>
      <c r="G24" s="76">
        <f t="shared" si="4"/>
        <v>-4923713</v>
      </c>
      <c r="H24" s="76">
        <f t="shared" si="4"/>
        <v>-10368393</v>
      </c>
      <c r="I24" s="76">
        <f t="shared" si="4"/>
        <v>18824494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18824494</v>
      </c>
      <c r="W24" s="76">
        <f t="shared" si="4"/>
        <v>-3008298</v>
      </c>
      <c r="X24" s="76">
        <f t="shared" si="4"/>
        <v>21832792</v>
      </c>
      <c r="Y24" s="77">
        <f>+IF(W24&lt;&gt;0,(X24/W24)*100,0)</f>
        <v>-725.7523024647159</v>
      </c>
      <c r="Z24" s="78">
        <f t="shared" si="4"/>
        <v>-12033195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83479509</v>
      </c>
      <c r="E27" s="99">
        <v>83479509</v>
      </c>
      <c r="F27" s="99">
        <v>102291</v>
      </c>
      <c r="G27" s="99">
        <v>843333</v>
      </c>
      <c r="H27" s="99">
        <v>6309946</v>
      </c>
      <c r="I27" s="99">
        <v>7255570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7255570</v>
      </c>
      <c r="W27" s="99">
        <v>20869877</v>
      </c>
      <c r="X27" s="99">
        <v>-13614307</v>
      </c>
      <c r="Y27" s="100">
        <v>-65.23</v>
      </c>
      <c r="Z27" s="101">
        <v>83479509</v>
      </c>
    </row>
    <row r="28" spans="1:26" ht="13.5">
      <c r="A28" s="102" t="s">
        <v>44</v>
      </c>
      <c r="B28" s="18">
        <v>0</v>
      </c>
      <c r="C28" s="18">
        <v>0</v>
      </c>
      <c r="D28" s="58">
        <v>42868000</v>
      </c>
      <c r="E28" s="59">
        <v>42868000</v>
      </c>
      <c r="F28" s="59">
        <v>0</v>
      </c>
      <c r="G28" s="59">
        <v>0</v>
      </c>
      <c r="H28" s="59">
        <v>4674017</v>
      </c>
      <c r="I28" s="59">
        <v>4674017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4674017</v>
      </c>
      <c r="W28" s="59">
        <v>10717000</v>
      </c>
      <c r="X28" s="59">
        <v>-6042983</v>
      </c>
      <c r="Y28" s="60">
        <v>-56.39</v>
      </c>
      <c r="Z28" s="61">
        <v>42868000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8948655</v>
      </c>
      <c r="E30" s="59">
        <v>8948655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2237164</v>
      </c>
      <c r="X30" s="59">
        <v>-2237164</v>
      </c>
      <c r="Y30" s="60">
        <v>-100</v>
      </c>
      <c r="Z30" s="61">
        <v>8948655</v>
      </c>
    </row>
    <row r="31" spans="1:26" ht="13.5">
      <c r="A31" s="57" t="s">
        <v>49</v>
      </c>
      <c r="B31" s="18">
        <v>0</v>
      </c>
      <c r="C31" s="18">
        <v>0</v>
      </c>
      <c r="D31" s="58">
        <v>31662854</v>
      </c>
      <c r="E31" s="59">
        <v>31662854</v>
      </c>
      <c r="F31" s="59">
        <v>102291</v>
      </c>
      <c r="G31" s="59">
        <v>843333</v>
      </c>
      <c r="H31" s="59">
        <v>1635929</v>
      </c>
      <c r="I31" s="59">
        <v>2581553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2581553</v>
      </c>
      <c r="W31" s="59">
        <v>7915714</v>
      </c>
      <c r="X31" s="59">
        <v>-5334161</v>
      </c>
      <c r="Y31" s="60">
        <v>-67.39</v>
      </c>
      <c r="Z31" s="61">
        <v>31662854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83479509</v>
      </c>
      <c r="E32" s="99">
        <f t="shared" si="5"/>
        <v>83479509</v>
      </c>
      <c r="F32" s="99">
        <f t="shared" si="5"/>
        <v>102291</v>
      </c>
      <c r="G32" s="99">
        <f t="shared" si="5"/>
        <v>843333</v>
      </c>
      <c r="H32" s="99">
        <f t="shared" si="5"/>
        <v>6309946</v>
      </c>
      <c r="I32" s="99">
        <f t="shared" si="5"/>
        <v>7255570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7255570</v>
      </c>
      <c r="W32" s="99">
        <f t="shared" si="5"/>
        <v>20869878</v>
      </c>
      <c r="X32" s="99">
        <f t="shared" si="5"/>
        <v>-13614308</v>
      </c>
      <c r="Y32" s="100">
        <f>+IF(W32&lt;&gt;0,(X32/W32)*100,0)</f>
        <v>-65.23424813503941</v>
      </c>
      <c r="Z32" s="101">
        <f t="shared" si="5"/>
        <v>83479509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265187756</v>
      </c>
      <c r="C35" s="18">
        <v>0</v>
      </c>
      <c r="D35" s="58">
        <v>218543885</v>
      </c>
      <c r="E35" s="59">
        <v>218543885</v>
      </c>
      <c r="F35" s="59">
        <v>23776539</v>
      </c>
      <c r="G35" s="59">
        <v>-498692</v>
      </c>
      <c r="H35" s="59">
        <v>-8378062</v>
      </c>
      <c r="I35" s="59">
        <v>-8378062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-8378062</v>
      </c>
      <c r="W35" s="59">
        <v>54635971</v>
      </c>
      <c r="X35" s="59">
        <v>-63014033</v>
      </c>
      <c r="Y35" s="60">
        <v>-115.33</v>
      </c>
      <c r="Z35" s="61">
        <v>218543885</v>
      </c>
    </row>
    <row r="36" spans="1:26" ht="13.5">
      <c r="A36" s="57" t="s">
        <v>53</v>
      </c>
      <c r="B36" s="18">
        <v>1782133888</v>
      </c>
      <c r="C36" s="18">
        <v>0</v>
      </c>
      <c r="D36" s="58">
        <v>1786784132</v>
      </c>
      <c r="E36" s="59">
        <v>1786784132</v>
      </c>
      <c r="F36" s="59">
        <v>-6024074</v>
      </c>
      <c r="G36" s="59">
        <v>-5278746</v>
      </c>
      <c r="H36" s="59">
        <v>187087</v>
      </c>
      <c r="I36" s="59">
        <v>187087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187087</v>
      </c>
      <c r="W36" s="59">
        <v>446696033</v>
      </c>
      <c r="X36" s="59">
        <v>-446508946</v>
      </c>
      <c r="Y36" s="60">
        <v>-99.96</v>
      </c>
      <c r="Z36" s="61">
        <v>1786784132</v>
      </c>
    </row>
    <row r="37" spans="1:26" ht="13.5">
      <c r="A37" s="57" t="s">
        <v>54</v>
      </c>
      <c r="B37" s="18">
        <v>64388758</v>
      </c>
      <c r="C37" s="18">
        <v>0</v>
      </c>
      <c r="D37" s="58">
        <v>68319421</v>
      </c>
      <c r="E37" s="59">
        <v>68319421</v>
      </c>
      <c r="F37" s="59">
        <v>-16363419</v>
      </c>
      <c r="G37" s="59">
        <v>-556178</v>
      </c>
      <c r="H37" s="59">
        <v>2194695</v>
      </c>
      <c r="I37" s="59">
        <v>2194695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2194695</v>
      </c>
      <c r="W37" s="59">
        <v>17079855</v>
      </c>
      <c r="X37" s="59">
        <v>-14885160</v>
      </c>
      <c r="Y37" s="60">
        <v>-87.15</v>
      </c>
      <c r="Z37" s="61">
        <v>68319421</v>
      </c>
    </row>
    <row r="38" spans="1:26" ht="13.5">
      <c r="A38" s="57" t="s">
        <v>55</v>
      </c>
      <c r="B38" s="18">
        <v>186299759</v>
      </c>
      <c r="C38" s="18">
        <v>0</v>
      </c>
      <c r="D38" s="58">
        <v>174805595</v>
      </c>
      <c r="E38" s="59">
        <v>174805595</v>
      </c>
      <c r="F38" s="59">
        <v>0</v>
      </c>
      <c r="G38" s="59">
        <v>-2964</v>
      </c>
      <c r="H38" s="59">
        <v>-17279</v>
      </c>
      <c r="I38" s="59">
        <v>-17279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-17279</v>
      </c>
      <c r="W38" s="59">
        <v>43701399</v>
      </c>
      <c r="X38" s="59">
        <v>-43718678</v>
      </c>
      <c r="Y38" s="60">
        <v>-100.04</v>
      </c>
      <c r="Z38" s="61">
        <v>174805595</v>
      </c>
    </row>
    <row r="39" spans="1:26" ht="13.5">
      <c r="A39" s="57" t="s">
        <v>56</v>
      </c>
      <c r="B39" s="18">
        <v>1796633127</v>
      </c>
      <c r="C39" s="18">
        <v>0</v>
      </c>
      <c r="D39" s="58">
        <v>1762203000</v>
      </c>
      <c r="E39" s="59">
        <v>1762203000</v>
      </c>
      <c r="F39" s="59">
        <v>34115884</v>
      </c>
      <c r="G39" s="59">
        <v>-5218296</v>
      </c>
      <c r="H39" s="59">
        <v>-10368391</v>
      </c>
      <c r="I39" s="59">
        <v>-10368391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-10368391</v>
      </c>
      <c r="W39" s="59">
        <v>440550750</v>
      </c>
      <c r="X39" s="59">
        <v>-450919141</v>
      </c>
      <c r="Y39" s="60">
        <v>-102.35</v>
      </c>
      <c r="Z39" s="61">
        <v>1762203000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79207002</v>
      </c>
      <c r="C42" s="18">
        <v>0</v>
      </c>
      <c r="D42" s="58">
        <v>73544081</v>
      </c>
      <c r="E42" s="59">
        <v>73544081</v>
      </c>
      <c r="F42" s="59">
        <v>-192233323</v>
      </c>
      <c r="G42" s="59">
        <v>-1049095</v>
      </c>
      <c r="H42" s="59">
        <v>5282885</v>
      </c>
      <c r="I42" s="59">
        <v>-187999533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-187999533</v>
      </c>
      <c r="W42" s="59">
        <v>79238312</v>
      </c>
      <c r="X42" s="59">
        <v>-267237845</v>
      </c>
      <c r="Y42" s="60">
        <v>-337.26</v>
      </c>
      <c r="Z42" s="61">
        <v>73544081</v>
      </c>
    </row>
    <row r="43" spans="1:26" ht="13.5">
      <c r="A43" s="57" t="s">
        <v>59</v>
      </c>
      <c r="B43" s="18">
        <v>-82112443</v>
      </c>
      <c r="C43" s="18">
        <v>0</v>
      </c>
      <c r="D43" s="58">
        <v>-83256013</v>
      </c>
      <c r="E43" s="59">
        <v>-83256013</v>
      </c>
      <c r="F43" s="59">
        <v>-7154</v>
      </c>
      <c r="G43" s="59">
        <v>-874430</v>
      </c>
      <c r="H43" s="59">
        <v>-6246541</v>
      </c>
      <c r="I43" s="59">
        <v>-7128125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-7128125</v>
      </c>
      <c r="W43" s="59">
        <v>-3111371</v>
      </c>
      <c r="X43" s="59">
        <v>-4016754</v>
      </c>
      <c r="Y43" s="60">
        <v>129.1</v>
      </c>
      <c r="Z43" s="61">
        <v>-83256013</v>
      </c>
    </row>
    <row r="44" spans="1:26" ht="13.5">
      <c r="A44" s="57" t="s">
        <v>60</v>
      </c>
      <c r="B44" s="18">
        <v>-6176175</v>
      </c>
      <c r="C44" s="18">
        <v>0</v>
      </c>
      <c r="D44" s="58">
        <v>-4828803</v>
      </c>
      <c r="E44" s="59">
        <v>-4828803</v>
      </c>
      <c r="F44" s="59">
        <v>72100</v>
      </c>
      <c r="G44" s="59">
        <v>92687</v>
      </c>
      <c r="H44" s="59">
        <v>106148</v>
      </c>
      <c r="I44" s="59">
        <v>270935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270935</v>
      </c>
      <c r="W44" s="59">
        <v>0</v>
      </c>
      <c r="X44" s="59">
        <v>270935</v>
      </c>
      <c r="Y44" s="60">
        <v>0</v>
      </c>
      <c r="Z44" s="61">
        <v>-4828803</v>
      </c>
    </row>
    <row r="45" spans="1:26" ht="13.5">
      <c r="A45" s="69" t="s">
        <v>61</v>
      </c>
      <c r="B45" s="21">
        <v>210129183</v>
      </c>
      <c r="C45" s="21">
        <v>0</v>
      </c>
      <c r="D45" s="98">
        <v>156631119</v>
      </c>
      <c r="E45" s="99">
        <v>156631119</v>
      </c>
      <c r="F45" s="99">
        <v>17944776</v>
      </c>
      <c r="G45" s="99">
        <v>16113938</v>
      </c>
      <c r="H45" s="99">
        <v>15256430</v>
      </c>
      <c r="I45" s="99">
        <v>15256430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15256430</v>
      </c>
      <c r="W45" s="99">
        <v>247298795</v>
      </c>
      <c r="X45" s="99">
        <v>-232042365</v>
      </c>
      <c r="Y45" s="100">
        <v>-93.83</v>
      </c>
      <c r="Z45" s="101">
        <v>156631119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32806182</v>
      </c>
      <c r="C49" s="51">
        <v>0</v>
      </c>
      <c r="D49" s="128">
        <v>4524222</v>
      </c>
      <c r="E49" s="53">
        <v>720539</v>
      </c>
      <c r="F49" s="53">
        <v>0</v>
      </c>
      <c r="G49" s="53">
        <v>0</v>
      </c>
      <c r="H49" s="53">
        <v>0</v>
      </c>
      <c r="I49" s="53">
        <v>406423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324956</v>
      </c>
      <c r="W49" s="53">
        <v>445202</v>
      </c>
      <c r="X49" s="53">
        <v>622534</v>
      </c>
      <c r="Y49" s="53">
        <v>10075830</v>
      </c>
      <c r="Z49" s="129">
        <v>49925888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356325</v>
      </c>
      <c r="C51" s="51">
        <v>0</v>
      </c>
      <c r="D51" s="128">
        <v>2907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359232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99.99798484515429</v>
      </c>
      <c r="C58" s="5">
        <f>IF(C67=0,0,+(C76/C67)*100)</f>
        <v>0</v>
      </c>
      <c r="D58" s="6">
        <f aca="true" t="shared" si="6" ref="D58:Z58">IF(D67=0,0,+(D76/D67)*100)</f>
        <v>96.3709392077866</v>
      </c>
      <c r="E58" s="7">
        <f t="shared" si="6"/>
        <v>96.3709392077866</v>
      </c>
      <c r="F58" s="7">
        <f t="shared" si="6"/>
        <v>60.841075261539125</v>
      </c>
      <c r="G58" s="7">
        <f t="shared" si="6"/>
        <v>88.27448669424876</v>
      </c>
      <c r="H58" s="7">
        <f t="shared" si="6"/>
        <v>113.79973929542979</v>
      </c>
      <c r="I58" s="7">
        <f t="shared" si="6"/>
        <v>83.75278025553408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83.75278025553408</v>
      </c>
      <c r="W58" s="7">
        <f t="shared" si="6"/>
        <v>109.22726162751965</v>
      </c>
      <c r="X58" s="7">
        <f t="shared" si="6"/>
        <v>0</v>
      </c>
      <c r="Y58" s="7">
        <f t="shared" si="6"/>
        <v>0</v>
      </c>
      <c r="Z58" s="8">
        <f t="shared" si="6"/>
        <v>96.3709392077866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96.3709396177997</v>
      </c>
      <c r="E59" s="10">
        <f t="shared" si="7"/>
        <v>96.3709396177997</v>
      </c>
      <c r="F59" s="10">
        <f t="shared" si="7"/>
        <v>48.45903661887082</v>
      </c>
      <c r="G59" s="10">
        <f t="shared" si="7"/>
        <v>69.25708828791345</v>
      </c>
      <c r="H59" s="10">
        <f t="shared" si="7"/>
        <v>149.23447802811998</v>
      </c>
      <c r="I59" s="10">
        <f t="shared" si="7"/>
        <v>77.46140788391493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77.46140788391493</v>
      </c>
      <c r="W59" s="10">
        <f t="shared" si="7"/>
        <v>100.13565334730879</v>
      </c>
      <c r="X59" s="10">
        <f t="shared" si="7"/>
        <v>0</v>
      </c>
      <c r="Y59" s="10">
        <f t="shared" si="7"/>
        <v>0</v>
      </c>
      <c r="Z59" s="11">
        <f t="shared" si="7"/>
        <v>96.3709396177997</v>
      </c>
    </row>
    <row r="60" spans="1:26" ht="13.5">
      <c r="A60" s="37" t="s">
        <v>32</v>
      </c>
      <c r="B60" s="12">
        <f t="shared" si="7"/>
        <v>99.99740111845018</v>
      </c>
      <c r="C60" s="12">
        <f t="shared" si="7"/>
        <v>0</v>
      </c>
      <c r="D60" s="3">
        <f t="shared" si="7"/>
        <v>96.37093891245823</v>
      </c>
      <c r="E60" s="13">
        <f t="shared" si="7"/>
        <v>96.37093891245823</v>
      </c>
      <c r="F60" s="13">
        <f t="shared" si="7"/>
        <v>65.9023496491289</v>
      </c>
      <c r="G60" s="13">
        <f t="shared" si="7"/>
        <v>96.8372205458179</v>
      </c>
      <c r="H60" s="13">
        <f t="shared" si="7"/>
        <v>105.06884077790195</v>
      </c>
      <c r="I60" s="13">
        <f t="shared" si="7"/>
        <v>86.48308060320308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86.48308060320308</v>
      </c>
      <c r="W60" s="13">
        <f t="shared" si="7"/>
        <v>111.77939234503056</v>
      </c>
      <c r="X60" s="13">
        <f t="shared" si="7"/>
        <v>0</v>
      </c>
      <c r="Y60" s="13">
        <f t="shared" si="7"/>
        <v>0</v>
      </c>
      <c r="Z60" s="14">
        <f t="shared" si="7"/>
        <v>96.37093891245823</v>
      </c>
    </row>
    <row r="61" spans="1:26" ht="13.5">
      <c r="A61" s="38" t="s">
        <v>113</v>
      </c>
      <c r="B61" s="12">
        <f t="shared" si="7"/>
        <v>99.99625920115186</v>
      </c>
      <c r="C61" s="12">
        <f t="shared" si="7"/>
        <v>0</v>
      </c>
      <c r="D61" s="3">
        <f t="shared" si="7"/>
        <v>96.37093861137588</v>
      </c>
      <c r="E61" s="13">
        <f t="shared" si="7"/>
        <v>96.37093861137588</v>
      </c>
      <c r="F61" s="13">
        <f t="shared" si="7"/>
        <v>80.36843065680048</v>
      </c>
      <c r="G61" s="13">
        <f t="shared" si="7"/>
        <v>78.41507962734305</v>
      </c>
      <c r="H61" s="13">
        <f t="shared" si="7"/>
        <v>92.75583725522972</v>
      </c>
      <c r="I61" s="13">
        <f t="shared" si="7"/>
        <v>83.73890768284139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83.73890768284139</v>
      </c>
      <c r="W61" s="13">
        <f t="shared" si="7"/>
        <v>108.99399435036345</v>
      </c>
      <c r="X61" s="13">
        <f t="shared" si="7"/>
        <v>0</v>
      </c>
      <c r="Y61" s="13">
        <f t="shared" si="7"/>
        <v>0</v>
      </c>
      <c r="Z61" s="14">
        <f t="shared" si="7"/>
        <v>96.37093861137588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96.37093826177133</v>
      </c>
      <c r="E62" s="13">
        <f t="shared" si="7"/>
        <v>96.37093826177133</v>
      </c>
      <c r="F62" s="13">
        <f t="shared" si="7"/>
        <v>105.54303837007548</v>
      </c>
      <c r="G62" s="13">
        <f t="shared" si="7"/>
        <v>109.84682760254276</v>
      </c>
      <c r="H62" s="13">
        <f t="shared" si="7"/>
        <v>125.94487292972185</v>
      </c>
      <c r="I62" s="13">
        <f t="shared" si="7"/>
        <v>112.98079240142312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112.98079240142312</v>
      </c>
      <c r="W62" s="13">
        <f t="shared" si="7"/>
        <v>141.5188577783165</v>
      </c>
      <c r="X62" s="13">
        <f t="shared" si="7"/>
        <v>0</v>
      </c>
      <c r="Y62" s="13">
        <f t="shared" si="7"/>
        <v>0</v>
      </c>
      <c r="Z62" s="14">
        <f t="shared" si="7"/>
        <v>96.37093826177133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96.37094084779213</v>
      </c>
      <c r="E63" s="13">
        <f t="shared" si="7"/>
        <v>96.37094084779213</v>
      </c>
      <c r="F63" s="13">
        <f t="shared" si="7"/>
        <v>25.13604848658303</v>
      </c>
      <c r="G63" s="13">
        <f t="shared" si="7"/>
        <v>-2133.9895507175847</v>
      </c>
      <c r="H63" s="13">
        <f t="shared" si="7"/>
        <v>205.0637723087012</v>
      </c>
      <c r="I63" s="13">
        <f t="shared" si="7"/>
        <v>76.06284064797305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76.06284064797305</v>
      </c>
      <c r="W63" s="13">
        <f t="shared" si="7"/>
        <v>100.66993727136895</v>
      </c>
      <c r="X63" s="13">
        <f t="shared" si="7"/>
        <v>0</v>
      </c>
      <c r="Y63" s="13">
        <f t="shared" si="7"/>
        <v>0</v>
      </c>
      <c r="Z63" s="14">
        <f t="shared" si="7"/>
        <v>96.37094084779213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96.37094033587373</v>
      </c>
      <c r="E64" s="13">
        <f t="shared" si="7"/>
        <v>96.37094033587373</v>
      </c>
      <c r="F64" s="13">
        <f t="shared" si="7"/>
        <v>78.41002597636093</v>
      </c>
      <c r="G64" s="13">
        <f t="shared" si="7"/>
        <v>113.96061597650902</v>
      </c>
      <c r="H64" s="13">
        <f t="shared" si="7"/>
        <v>111.35703017099401</v>
      </c>
      <c r="I64" s="13">
        <f t="shared" si="7"/>
        <v>98.34841570888281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98.34841570888281</v>
      </c>
      <c r="W64" s="13">
        <f t="shared" si="7"/>
        <v>100.55520629501645</v>
      </c>
      <c r="X64" s="13">
        <f t="shared" si="7"/>
        <v>0</v>
      </c>
      <c r="Y64" s="13">
        <f t="shared" si="7"/>
        <v>0</v>
      </c>
      <c r="Z64" s="14">
        <f t="shared" si="7"/>
        <v>96.37094033587373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96.3709762743904</v>
      </c>
      <c r="E66" s="16">
        <f t="shared" si="7"/>
        <v>96.3709762743904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89.03730826261555</v>
      </c>
      <c r="X66" s="16">
        <f t="shared" si="7"/>
        <v>0</v>
      </c>
      <c r="Y66" s="16">
        <f t="shared" si="7"/>
        <v>0</v>
      </c>
      <c r="Z66" s="17">
        <f t="shared" si="7"/>
        <v>96.3709762743904</v>
      </c>
    </row>
    <row r="67" spans="1:26" ht="13.5" hidden="1">
      <c r="A67" s="40" t="s">
        <v>119</v>
      </c>
      <c r="B67" s="23">
        <v>306378441</v>
      </c>
      <c r="C67" s="23"/>
      <c r="D67" s="24">
        <v>326264416</v>
      </c>
      <c r="E67" s="25">
        <v>326264416</v>
      </c>
      <c r="F67" s="25">
        <v>38471682</v>
      </c>
      <c r="G67" s="25">
        <v>27782272</v>
      </c>
      <c r="H67" s="25">
        <v>25154910</v>
      </c>
      <c r="I67" s="25">
        <v>91408864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91408864</v>
      </c>
      <c r="W67" s="25">
        <v>81566106</v>
      </c>
      <c r="X67" s="25"/>
      <c r="Y67" s="24"/>
      <c r="Z67" s="26">
        <v>326264416</v>
      </c>
    </row>
    <row r="68" spans="1:26" ht="13.5" hidden="1">
      <c r="A68" s="36" t="s">
        <v>31</v>
      </c>
      <c r="B68" s="18">
        <v>67359221</v>
      </c>
      <c r="C68" s="18"/>
      <c r="D68" s="19">
        <v>69020042</v>
      </c>
      <c r="E68" s="20">
        <v>69020042</v>
      </c>
      <c r="F68" s="20">
        <v>10689352</v>
      </c>
      <c r="G68" s="20">
        <v>8190906</v>
      </c>
      <c r="H68" s="20">
        <v>5255695</v>
      </c>
      <c r="I68" s="20">
        <v>24135953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24135953</v>
      </c>
      <c r="W68" s="20">
        <v>17255011</v>
      </c>
      <c r="X68" s="20"/>
      <c r="Y68" s="19"/>
      <c r="Z68" s="22">
        <v>69020042</v>
      </c>
    </row>
    <row r="69" spans="1:26" ht="13.5" hidden="1">
      <c r="A69" s="37" t="s">
        <v>32</v>
      </c>
      <c r="B69" s="18">
        <v>237563732</v>
      </c>
      <c r="C69" s="18"/>
      <c r="D69" s="19">
        <v>255968411</v>
      </c>
      <c r="E69" s="20">
        <v>255968411</v>
      </c>
      <c r="F69" s="20">
        <v>27657023</v>
      </c>
      <c r="G69" s="20">
        <v>19467592</v>
      </c>
      <c r="H69" s="20">
        <v>19780282</v>
      </c>
      <c r="I69" s="20">
        <v>66904897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66904897</v>
      </c>
      <c r="W69" s="20">
        <v>63992104</v>
      </c>
      <c r="X69" s="20"/>
      <c r="Y69" s="19"/>
      <c r="Z69" s="22">
        <v>255968411</v>
      </c>
    </row>
    <row r="70" spans="1:26" ht="13.5" hidden="1">
      <c r="A70" s="38" t="s">
        <v>113</v>
      </c>
      <c r="B70" s="18">
        <v>165044961</v>
      </c>
      <c r="C70" s="18"/>
      <c r="D70" s="19">
        <v>178645118</v>
      </c>
      <c r="E70" s="20">
        <v>178645118</v>
      </c>
      <c r="F70" s="20">
        <v>14998969</v>
      </c>
      <c r="G70" s="20">
        <v>16138489</v>
      </c>
      <c r="H70" s="20">
        <v>15135110</v>
      </c>
      <c r="I70" s="20">
        <v>46272568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46272568</v>
      </c>
      <c r="W70" s="20">
        <v>44661280</v>
      </c>
      <c r="X70" s="20"/>
      <c r="Y70" s="19"/>
      <c r="Z70" s="22">
        <v>178645118</v>
      </c>
    </row>
    <row r="71" spans="1:26" ht="13.5" hidden="1">
      <c r="A71" s="38" t="s">
        <v>114</v>
      </c>
      <c r="B71" s="18">
        <v>31061435</v>
      </c>
      <c r="C71" s="18"/>
      <c r="D71" s="19">
        <v>33264576</v>
      </c>
      <c r="E71" s="20">
        <v>33264576</v>
      </c>
      <c r="F71" s="20">
        <v>2192985</v>
      </c>
      <c r="G71" s="20">
        <v>1866002</v>
      </c>
      <c r="H71" s="20">
        <v>1709251</v>
      </c>
      <c r="I71" s="20">
        <v>5768238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5768238</v>
      </c>
      <c r="W71" s="20">
        <v>8316144</v>
      </c>
      <c r="X71" s="20"/>
      <c r="Y71" s="19"/>
      <c r="Z71" s="22">
        <v>33264576</v>
      </c>
    </row>
    <row r="72" spans="1:26" ht="13.5" hidden="1">
      <c r="A72" s="38" t="s">
        <v>115</v>
      </c>
      <c r="B72" s="18">
        <v>22979362</v>
      </c>
      <c r="C72" s="18"/>
      <c r="D72" s="19">
        <v>24843519</v>
      </c>
      <c r="E72" s="20">
        <v>24843519</v>
      </c>
      <c r="F72" s="20">
        <v>8218026</v>
      </c>
      <c r="G72" s="20">
        <v>-108907</v>
      </c>
      <c r="H72" s="20">
        <v>1378498</v>
      </c>
      <c r="I72" s="20">
        <v>9487617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9487617</v>
      </c>
      <c r="W72" s="20">
        <v>6210880</v>
      </c>
      <c r="X72" s="20"/>
      <c r="Y72" s="19"/>
      <c r="Z72" s="22">
        <v>24843519</v>
      </c>
    </row>
    <row r="73" spans="1:26" ht="13.5" hidden="1">
      <c r="A73" s="38" t="s">
        <v>116</v>
      </c>
      <c r="B73" s="18">
        <v>18477974</v>
      </c>
      <c r="C73" s="18"/>
      <c r="D73" s="19">
        <v>19215198</v>
      </c>
      <c r="E73" s="20">
        <v>19215198</v>
      </c>
      <c r="F73" s="20">
        <v>2247043</v>
      </c>
      <c r="G73" s="20">
        <v>1572008</v>
      </c>
      <c r="H73" s="20">
        <v>1557423</v>
      </c>
      <c r="I73" s="20">
        <v>5376474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5376474</v>
      </c>
      <c r="W73" s="20">
        <v>4803800</v>
      </c>
      <c r="X73" s="20"/>
      <c r="Y73" s="19"/>
      <c r="Z73" s="22">
        <v>19215198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1455488</v>
      </c>
      <c r="C75" s="27"/>
      <c r="D75" s="28">
        <v>1275963</v>
      </c>
      <c r="E75" s="29">
        <v>1275963</v>
      </c>
      <c r="F75" s="29">
        <v>125307</v>
      </c>
      <c r="G75" s="29">
        <v>123774</v>
      </c>
      <c r="H75" s="29">
        <v>118933</v>
      </c>
      <c r="I75" s="29">
        <v>368014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368014</v>
      </c>
      <c r="W75" s="29">
        <v>318991</v>
      </c>
      <c r="X75" s="29"/>
      <c r="Y75" s="28"/>
      <c r="Z75" s="30">
        <v>1275963</v>
      </c>
    </row>
    <row r="76" spans="1:26" ht="13.5" hidden="1">
      <c r="A76" s="41" t="s">
        <v>120</v>
      </c>
      <c r="B76" s="31">
        <v>306372267</v>
      </c>
      <c r="C76" s="31"/>
      <c r="D76" s="32">
        <v>314424082</v>
      </c>
      <c r="E76" s="33">
        <v>314424082</v>
      </c>
      <c r="F76" s="33">
        <v>23406585</v>
      </c>
      <c r="G76" s="33">
        <v>24524658</v>
      </c>
      <c r="H76" s="33">
        <v>28626222</v>
      </c>
      <c r="I76" s="33">
        <v>76557465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76557465</v>
      </c>
      <c r="W76" s="33">
        <v>89092424</v>
      </c>
      <c r="X76" s="33"/>
      <c r="Y76" s="32"/>
      <c r="Z76" s="34">
        <v>314424082</v>
      </c>
    </row>
    <row r="77" spans="1:26" ht="13.5" hidden="1">
      <c r="A77" s="36" t="s">
        <v>31</v>
      </c>
      <c r="B77" s="18">
        <v>67359221</v>
      </c>
      <c r="C77" s="18"/>
      <c r="D77" s="19">
        <v>66515263</v>
      </c>
      <c r="E77" s="20">
        <v>66515263</v>
      </c>
      <c r="F77" s="20">
        <v>5179957</v>
      </c>
      <c r="G77" s="20">
        <v>5672783</v>
      </c>
      <c r="H77" s="20">
        <v>7843309</v>
      </c>
      <c r="I77" s="20">
        <v>18696049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18696049</v>
      </c>
      <c r="W77" s="20">
        <v>17278418</v>
      </c>
      <c r="X77" s="20"/>
      <c r="Y77" s="19"/>
      <c r="Z77" s="22">
        <v>66515263</v>
      </c>
    </row>
    <row r="78" spans="1:26" ht="13.5" hidden="1">
      <c r="A78" s="37" t="s">
        <v>32</v>
      </c>
      <c r="B78" s="18">
        <v>237557558</v>
      </c>
      <c r="C78" s="18"/>
      <c r="D78" s="19">
        <v>246679161</v>
      </c>
      <c r="E78" s="20">
        <v>246679161</v>
      </c>
      <c r="F78" s="20">
        <v>18226628</v>
      </c>
      <c r="G78" s="20">
        <v>18851875</v>
      </c>
      <c r="H78" s="20">
        <v>20782913</v>
      </c>
      <c r="I78" s="20">
        <v>57861416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57861416</v>
      </c>
      <c r="W78" s="20">
        <v>71529985</v>
      </c>
      <c r="X78" s="20"/>
      <c r="Y78" s="19"/>
      <c r="Z78" s="22">
        <v>246679161</v>
      </c>
    </row>
    <row r="79" spans="1:26" ht="13.5" hidden="1">
      <c r="A79" s="38" t="s">
        <v>113</v>
      </c>
      <c r="B79" s="18">
        <v>165038787</v>
      </c>
      <c r="C79" s="18"/>
      <c r="D79" s="19">
        <v>172161977</v>
      </c>
      <c r="E79" s="20">
        <v>172161977</v>
      </c>
      <c r="F79" s="20">
        <v>12054436</v>
      </c>
      <c r="G79" s="20">
        <v>12655009</v>
      </c>
      <c r="H79" s="20">
        <v>14038698</v>
      </c>
      <c r="I79" s="20">
        <v>38748143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38748143</v>
      </c>
      <c r="W79" s="20">
        <v>48678113</v>
      </c>
      <c r="X79" s="20"/>
      <c r="Y79" s="19"/>
      <c r="Z79" s="22">
        <v>172161977</v>
      </c>
    </row>
    <row r="80" spans="1:26" ht="13.5" hidden="1">
      <c r="A80" s="38" t="s">
        <v>114</v>
      </c>
      <c r="B80" s="18">
        <v>31061435</v>
      </c>
      <c r="C80" s="18"/>
      <c r="D80" s="19">
        <v>32057384</v>
      </c>
      <c r="E80" s="20">
        <v>32057384</v>
      </c>
      <c r="F80" s="20">
        <v>2314543</v>
      </c>
      <c r="G80" s="20">
        <v>2049744</v>
      </c>
      <c r="H80" s="20">
        <v>2152714</v>
      </c>
      <c r="I80" s="20">
        <v>6517001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6517001</v>
      </c>
      <c r="W80" s="20">
        <v>11768912</v>
      </c>
      <c r="X80" s="20"/>
      <c r="Y80" s="19"/>
      <c r="Z80" s="22">
        <v>32057384</v>
      </c>
    </row>
    <row r="81" spans="1:26" ht="13.5" hidden="1">
      <c r="A81" s="38" t="s">
        <v>115</v>
      </c>
      <c r="B81" s="18">
        <v>22979362</v>
      </c>
      <c r="C81" s="18"/>
      <c r="D81" s="19">
        <v>23941933</v>
      </c>
      <c r="E81" s="20">
        <v>23941933</v>
      </c>
      <c r="F81" s="20">
        <v>2065687</v>
      </c>
      <c r="G81" s="20">
        <v>2324064</v>
      </c>
      <c r="H81" s="20">
        <v>2826800</v>
      </c>
      <c r="I81" s="20">
        <v>7216551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7216551</v>
      </c>
      <c r="W81" s="20">
        <v>6252489</v>
      </c>
      <c r="X81" s="20"/>
      <c r="Y81" s="19"/>
      <c r="Z81" s="22">
        <v>23941933</v>
      </c>
    </row>
    <row r="82" spans="1:26" ht="13.5" hidden="1">
      <c r="A82" s="38" t="s">
        <v>116</v>
      </c>
      <c r="B82" s="18">
        <v>18477974</v>
      </c>
      <c r="C82" s="18"/>
      <c r="D82" s="19">
        <v>18517867</v>
      </c>
      <c r="E82" s="20">
        <v>18517867</v>
      </c>
      <c r="F82" s="20">
        <v>1761907</v>
      </c>
      <c r="G82" s="20">
        <v>1791470</v>
      </c>
      <c r="H82" s="20">
        <v>1734300</v>
      </c>
      <c r="I82" s="20">
        <v>5287677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5287677</v>
      </c>
      <c r="W82" s="20">
        <v>4830471</v>
      </c>
      <c r="X82" s="20"/>
      <c r="Y82" s="19"/>
      <c r="Z82" s="22">
        <v>18517867</v>
      </c>
    </row>
    <row r="83" spans="1:26" ht="13.5" hidden="1">
      <c r="A83" s="38" t="s">
        <v>117</v>
      </c>
      <c r="B83" s="18"/>
      <c r="C83" s="18"/>
      <c r="D83" s="19"/>
      <c r="E83" s="20"/>
      <c r="F83" s="20">
        <v>30055</v>
      </c>
      <c r="G83" s="20">
        <v>31588</v>
      </c>
      <c r="H83" s="20">
        <v>30401</v>
      </c>
      <c r="I83" s="20">
        <v>92044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92044</v>
      </c>
      <c r="W83" s="20"/>
      <c r="X83" s="20"/>
      <c r="Y83" s="19"/>
      <c r="Z83" s="22"/>
    </row>
    <row r="84" spans="1:26" ht="13.5" hidden="1">
      <c r="A84" s="39" t="s">
        <v>118</v>
      </c>
      <c r="B84" s="27">
        <v>1455488</v>
      </c>
      <c r="C84" s="27"/>
      <c r="D84" s="28">
        <v>1229658</v>
      </c>
      <c r="E84" s="29">
        <v>1229658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284021</v>
      </c>
      <c r="X84" s="29"/>
      <c r="Y84" s="28"/>
      <c r="Z84" s="30">
        <v>1229658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88808087</v>
      </c>
      <c r="C6" s="18">
        <v>0</v>
      </c>
      <c r="D6" s="58">
        <v>96510510</v>
      </c>
      <c r="E6" s="59">
        <v>96510510</v>
      </c>
      <c r="F6" s="59">
        <v>3103230</v>
      </c>
      <c r="G6" s="59">
        <v>6898670</v>
      </c>
      <c r="H6" s="59">
        <v>6414901</v>
      </c>
      <c r="I6" s="59">
        <v>16416801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16416801</v>
      </c>
      <c r="W6" s="59">
        <v>24127628</v>
      </c>
      <c r="X6" s="59">
        <v>-7710827</v>
      </c>
      <c r="Y6" s="60">
        <v>-31.96</v>
      </c>
      <c r="Z6" s="61">
        <v>96510510</v>
      </c>
    </row>
    <row r="7" spans="1:26" ht="13.5">
      <c r="A7" s="57" t="s">
        <v>33</v>
      </c>
      <c r="B7" s="18">
        <v>8898704</v>
      </c>
      <c r="C7" s="18">
        <v>0</v>
      </c>
      <c r="D7" s="58">
        <v>8000000</v>
      </c>
      <c r="E7" s="59">
        <v>8000000</v>
      </c>
      <c r="F7" s="59">
        <v>-10146</v>
      </c>
      <c r="G7" s="59">
        <v>32819</v>
      </c>
      <c r="H7" s="59">
        <v>309373</v>
      </c>
      <c r="I7" s="59">
        <v>332046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332046</v>
      </c>
      <c r="W7" s="59">
        <v>2000000</v>
      </c>
      <c r="X7" s="59">
        <v>-1667954</v>
      </c>
      <c r="Y7" s="60">
        <v>-83.4</v>
      </c>
      <c r="Z7" s="61">
        <v>8000000</v>
      </c>
    </row>
    <row r="8" spans="1:26" ht="13.5">
      <c r="A8" s="57" t="s">
        <v>34</v>
      </c>
      <c r="B8" s="18">
        <v>82061757</v>
      </c>
      <c r="C8" s="18">
        <v>0</v>
      </c>
      <c r="D8" s="58">
        <v>76281000</v>
      </c>
      <c r="E8" s="59">
        <v>76281000</v>
      </c>
      <c r="F8" s="59">
        <v>30261000</v>
      </c>
      <c r="G8" s="59">
        <v>34681</v>
      </c>
      <c r="H8" s="59">
        <v>0</v>
      </c>
      <c r="I8" s="59">
        <v>30295681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30295681</v>
      </c>
      <c r="W8" s="59">
        <v>19070250</v>
      </c>
      <c r="X8" s="59">
        <v>11225431</v>
      </c>
      <c r="Y8" s="60">
        <v>58.86</v>
      </c>
      <c r="Z8" s="61">
        <v>76281000</v>
      </c>
    </row>
    <row r="9" spans="1:26" ht="13.5">
      <c r="A9" s="57" t="s">
        <v>35</v>
      </c>
      <c r="B9" s="18">
        <v>82767622</v>
      </c>
      <c r="C9" s="18">
        <v>0</v>
      </c>
      <c r="D9" s="58">
        <v>89634920</v>
      </c>
      <c r="E9" s="59">
        <v>89634920</v>
      </c>
      <c r="F9" s="59">
        <v>949414</v>
      </c>
      <c r="G9" s="59">
        <v>21349221</v>
      </c>
      <c r="H9" s="59">
        <v>825865</v>
      </c>
      <c r="I9" s="59">
        <v>23124500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23124500</v>
      </c>
      <c r="W9" s="59">
        <v>22408730</v>
      </c>
      <c r="X9" s="59">
        <v>715770</v>
      </c>
      <c r="Y9" s="60">
        <v>3.19</v>
      </c>
      <c r="Z9" s="61">
        <v>89634920</v>
      </c>
    </row>
    <row r="10" spans="1:26" ht="25.5">
      <c r="A10" s="62" t="s">
        <v>105</v>
      </c>
      <c r="B10" s="63">
        <f>SUM(B5:B9)</f>
        <v>262536170</v>
      </c>
      <c r="C10" s="63">
        <f>SUM(C5:C9)</f>
        <v>0</v>
      </c>
      <c r="D10" s="64">
        <f aca="true" t="shared" si="0" ref="D10:Z10">SUM(D5:D9)</f>
        <v>270426430</v>
      </c>
      <c r="E10" s="65">
        <f t="shared" si="0"/>
        <v>270426430</v>
      </c>
      <c r="F10" s="65">
        <f t="shared" si="0"/>
        <v>34303498</v>
      </c>
      <c r="G10" s="65">
        <f t="shared" si="0"/>
        <v>28315391</v>
      </c>
      <c r="H10" s="65">
        <f t="shared" si="0"/>
        <v>7550139</v>
      </c>
      <c r="I10" s="65">
        <f t="shared" si="0"/>
        <v>70169028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70169028</v>
      </c>
      <c r="W10" s="65">
        <f t="shared" si="0"/>
        <v>67606608</v>
      </c>
      <c r="X10" s="65">
        <f t="shared" si="0"/>
        <v>2562420</v>
      </c>
      <c r="Y10" s="66">
        <f>+IF(W10&lt;&gt;0,(X10/W10)*100,0)</f>
        <v>3.790191633338564</v>
      </c>
      <c r="Z10" s="67">
        <f t="shared" si="0"/>
        <v>270426430</v>
      </c>
    </row>
    <row r="11" spans="1:26" ht="13.5">
      <c r="A11" s="57" t="s">
        <v>36</v>
      </c>
      <c r="B11" s="18">
        <v>67436501</v>
      </c>
      <c r="C11" s="18">
        <v>0</v>
      </c>
      <c r="D11" s="58">
        <v>74916010</v>
      </c>
      <c r="E11" s="59">
        <v>74916010</v>
      </c>
      <c r="F11" s="59">
        <v>5993024</v>
      </c>
      <c r="G11" s="59">
        <v>5364656</v>
      </c>
      <c r="H11" s="59">
        <v>5949131</v>
      </c>
      <c r="I11" s="59">
        <v>17306811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17306811</v>
      </c>
      <c r="W11" s="59">
        <v>18729003</v>
      </c>
      <c r="X11" s="59">
        <v>-1422192</v>
      </c>
      <c r="Y11" s="60">
        <v>-7.59</v>
      </c>
      <c r="Z11" s="61">
        <v>74916010</v>
      </c>
    </row>
    <row r="12" spans="1:26" ht="13.5">
      <c r="A12" s="57" t="s">
        <v>37</v>
      </c>
      <c r="B12" s="18">
        <v>3951457</v>
      </c>
      <c r="C12" s="18">
        <v>0</v>
      </c>
      <c r="D12" s="58">
        <v>4783820</v>
      </c>
      <c r="E12" s="59">
        <v>4783820</v>
      </c>
      <c r="F12" s="59">
        <v>344838</v>
      </c>
      <c r="G12" s="59">
        <v>344838</v>
      </c>
      <c r="H12" s="59">
        <v>345572</v>
      </c>
      <c r="I12" s="59">
        <v>1035248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1035248</v>
      </c>
      <c r="W12" s="59">
        <v>1195955</v>
      </c>
      <c r="X12" s="59">
        <v>-160707</v>
      </c>
      <c r="Y12" s="60">
        <v>-13.44</v>
      </c>
      <c r="Z12" s="61">
        <v>4783820</v>
      </c>
    </row>
    <row r="13" spans="1:26" ht="13.5">
      <c r="A13" s="57" t="s">
        <v>106</v>
      </c>
      <c r="B13" s="18">
        <v>12485462</v>
      </c>
      <c r="C13" s="18">
        <v>0</v>
      </c>
      <c r="D13" s="58">
        <v>24763590</v>
      </c>
      <c r="E13" s="59">
        <v>24763590</v>
      </c>
      <c r="F13" s="59">
        <v>0</v>
      </c>
      <c r="G13" s="59">
        <v>1041597</v>
      </c>
      <c r="H13" s="59">
        <v>2042898</v>
      </c>
      <c r="I13" s="59">
        <v>3084495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3084495</v>
      </c>
      <c r="W13" s="59">
        <v>6190898</v>
      </c>
      <c r="X13" s="59">
        <v>-3106403</v>
      </c>
      <c r="Y13" s="60">
        <v>-50.18</v>
      </c>
      <c r="Z13" s="61">
        <v>24763590</v>
      </c>
    </row>
    <row r="14" spans="1:26" ht="13.5">
      <c r="A14" s="57" t="s">
        <v>38</v>
      </c>
      <c r="B14" s="18">
        <v>12020200</v>
      </c>
      <c r="C14" s="18">
        <v>0</v>
      </c>
      <c r="D14" s="58">
        <v>12930380</v>
      </c>
      <c r="E14" s="59">
        <v>12930380</v>
      </c>
      <c r="F14" s="59">
        <v>1650123</v>
      </c>
      <c r="G14" s="59">
        <v>-12469</v>
      </c>
      <c r="H14" s="59">
        <v>0</v>
      </c>
      <c r="I14" s="59">
        <v>1637654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1637654</v>
      </c>
      <c r="W14" s="59">
        <v>3232595</v>
      </c>
      <c r="X14" s="59">
        <v>-1594941</v>
      </c>
      <c r="Y14" s="60">
        <v>-49.34</v>
      </c>
      <c r="Z14" s="61">
        <v>12930380</v>
      </c>
    </row>
    <row r="15" spans="1:26" ht="13.5">
      <c r="A15" s="57" t="s">
        <v>39</v>
      </c>
      <c r="B15" s="18">
        <v>22680680</v>
      </c>
      <c r="C15" s="18">
        <v>0</v>
      </c>
      <c r="D15" s="58">
        <v>88061470</v>
      </c>
      <c r="E15" s="59">
        <v>88061470</v>
      </c>
      <c r="F15" s="59">
        <v>-142754</v>
      </c>
      <c r="G15" s="59">
        <v>712636</v>
      </c>
      <c r="H15" s="59">
        <v>6078681</v>
      </c>
      <c r="I15" s="59">
        <v>6648563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6648563</v>
      </c>
      <c r="W15" s="59">
        <v>22015368</v>
      </c>
      <c r="X15" s="59">
        <v>-15366805</v>
      </c>
      <c r="Y15" s="60">
        <v>-69.8</v>
      </c>
      <c r="Z15" s="61">
        <v>88061470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137094980</v>
      </c>
      <c r="C17" s="18">
        <v>0</v>
      </c>
      <c r="D17" s="58">
        <v>64350290</v>
      </c>
      <c r="E17" s="59">
        <v>64350290</v>
      </c>
      <c r="F17" s="59">
        <v>11846701</v>
      </c>
      <c r="G17" s="59">
        <v>9115252</v>
      </c>
      <c r="H17" s="59">
        <v>6909094</v>
      </c>
      <c r="I17" s="59">
        <v>27871047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27871047</v>
      </c>
      <c r="W17" s="59">
        <v>16087573</v>
      </c>
      <c r="X17" s="59">
        <v>11783474</v>
      </c>
      <c r="Y17" s="60">
        <v>73.25</v>
      </c>
      <c r="Z17" s="61">
        <v>64350290</v>
      </c>
    </row>
    <row r="18" spans="1:26" ht="13.5">
      <c r="A18" s="69" t="s">
        <v>42</v>
      </c>
      <c r="B18" s="70">
        <f>SUM(B11:B17)</f>
        <v>255669280</v>
      </c>
      <c r="C18" s="70">
        <f>SUM(C11:C17)</f>
        <v>0</v>
      </c>
      <c r="D18" s="71">
        <f aca="true" t="shared" si="1" ref="D18:Z18">SUM(D11:D17)</f>
        <v>269805560</v>
      </c>
      <c r="E18" s="72">
        <f t="shared" si="1"/>
        <v>269805560</v>
      </c>
      <c r="F18" s="72">
        <f t="shared" si="1"/>
        <v>19691932</v>
      </c>
      <c r="G18" s="72">
        <f t="shared" si="1"/>
        <v>16566510</v>
      </c>
      <c r="H18" s="72">
        <f t="shared" si="1"/>
        <v>21325376</v>
      </c>
      <c r="I18" s="72">
        <f t="shared" si="1"/>
        <v>57583818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57583818</v>
      </c>
      <c r="W18" s="72">
        <f t="shared" si="1"/>
        <v>67451392</v>
      </c>
      <c r="X18" s="72">
        <f t="shared" si="1"/>
        <v>-9867574</v>
      </c>
      <c r="Y18" s="66">
        <f>+IF(W18&lt;&gt;0,(X18/W18)*100,0)</f>
        <v>-14.629162879247918</v>
      </c>
      <c r="Z18" s="73">
        <f t="shared" si="1"/>
        <v>269805560</v>
      </c>
    </row>
    <row r="19" spans="1:26" ht="13.5">
      <c r="A19" s="69" t="s">
        <v>43</v>
      </c>
      <c r="B19" s="74">
        <f>+B10-B18</f>
        <v>6866890</v>
      </c>
      <c r="C19" s="74">
        <f>+C10-C18</f>
        <v>0</v>
      </c>
      <c r="D19" s="75">
        <f aca="true" t="shared" si="2" ref="D19:Z19">+D10-D18</f>
        <v>620870</v>
      </c>
      <c r="E19" s="76">
        <f t="shared" si="2"/>
        <v>620870</v>
      </c>
      <c r="F19" s="76">
        <f t="shared" si="2"/>
        <v>14611566</v>
      </c>
      <c r="G19" s="76">
        <f t="shared" si="2"/>
        <v>11748881</v>
      </c>
      <c r="H19" s="76">
        <f t="shared" si="2"/>
        <v>-13775237</v>
      </c>
      <c r="I19" s="76">
        <f t="shared" si="2"/>
        <v>12585210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12585210</v>
      </c>
      <c r="W19" s="76">
        <f>IF(E10=E18,0,W10-W18)</f>
        <v>155216</v>
      </c>
      <c r="X19" s="76">
        <f t="shared" si="2"/>
        <v>12429994</v>
      </c>
      <c r="Y19" s="77">
        <f>+IF(W19&lt;&gt;0,(X19/W19)*100,0)</f>
        <v>8008.191165859189</v>
      </c>
      <c r="Z19" s="78">
        <f t="shared" si="2"/>
        <v>620870</v>
      </c>
    </row>
    <row r="20" spans="1:26" ht="13.5">
      <c r="A20" s="57" t="s">
        <v>44</v>
      </c>
      <c r="B20" s="18">
        <v>0</v>
      </c>
      <c r="C20" s="18">
        <v>0</v>
      </c>
      <c r="D20" s="58">
        <v>10000000</v>
      </c>
      <c r="E20" s="59">
        <v>10000000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2500000</v>
      </c>
      <c r="X20" s="59">
        <v>-2500000</v>
      </c>
      <c r="Y20" s="60">
        <v>-100</v>
      </c>
      <c r="Z20" s="61">
        <v>10000000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6866890</v>
      </c>
      <c r="C22" s="85">
        <f>SUM(C19:C21)</f>
        <v>0</v>
      </c>
      <c r="D22" s="86">
        <f aca="true" t="shared" si="3" ref="D22:Z22">SUM(D19:D21)</f>
        <v>10620870</v>
      </c>
      <c r="E22" s="87">
        <f t="shared" si="3"/>
        <v>10620870</v>
      </c>
      <c r="F22" s="87">
        <f t="shared" si="3"/>
        <v>14611566</v>
      </c>
      <c r="G22" s="87">
        <f t="shared" si="3"/>
        <v>11748881</v>
      </c>
      <c r="H22" s="87">
        <f t="shared" si="3"/>
        <v>-13775237</v>
      </c>
      <c r="I22" s="87">
        <f t="shared" si="3"/>
        <v>12585210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12585210</v>
      </c>
      <c r="W22" s="87">
        <f t="shared" si="3"/>
        <v>2655216</v>
      </c>
      <c r="X22" s="87">
        <f t="shared" si="3"/>
        <v>9929994</v>
      </c>
      <c r="Y22" s="88">
        <f>+IF(W22&lt;&gt;0,(X22/W22)*100,0)</f>
        <v>373.9806479020916</v>
      </c>
      <c r="Z22" s="89">
        <f t="shared" si="3"/>
        <v>10620870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6866890</v>
      </c>
      <c r="C24" s="74">
        <f>SUM(C22:C23)</f>
        <v>0</v>
      </c>
      <c r="D24" s="75">
        <f aca="true" t="shared" si="4" ref="D24:Z24">SUM(D22:D23)</f>
        <v>10620870</v>
      </c>
      <c r="E24" s="76">
        <f t="shared" si="4"/>
        <v>10620870</v>
      </c>
      <c r="F24" s="76">
        <f t="shared" si="4"/>
        <v>14611566</v>
      </c>
      <c r="G24" s="76">
        <f t="shared" si="4"/>
        <v>11748881</v>
      </c>
      <c r="H24" s="76">
        <f t="shared" si="4"/>
        <v>-13775237</v>
      </c>
      <c r="I24" s="76">
        <f t="shared" si="4"/>
        <v>12585210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12585210</v>
      </c>
      <c r="W24" s="76">
        <f t="shared" si="4"/>
        <v>2655216</v>
      </c>
      <c r="X24" s="76">
        <f t="shared" si="4"/>
        <v>9929994</v>
      </c>
      <c r="Y24" s="77">
        <f>+IF(W24&lt;&gt;0,(X24/W24)*100,0)</f>
        <v>373.9806479020916</v>
      </c>
      <c r="Z24" s="78">
        <f t="shared" si="4"/>
        <v>10620870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35040714</v>
      </c>
      <c r="C27" s="21">
        <v>0</v>
      </c>
      <c r="D27" s="98">
        <v>16300000</v>
      </c>
      <c r="E27" s="99">
        <v>16300000</v>
      </c>
      <c r="F27" s="99">
        <v>182129</v>
      </c>
      <c r="G27" s="99">
        <v>423091</v>
      </c>
      <c r="H27" s="99">
        <v>0</v>
      </c>
      <c r="I27" s="99">
        <v>605220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605220</v>
      </c>
      <c r="W27" s="99">
        <v>4075000</v>
      </c>
      <c r="X27" s="99">
        <v>-3469780</v>
      </c>
      <c r="Y27" s="100">
        <v>-85.15</v>
      </c>
      <c r="Z27" s="101">
        <v>16300000</v>
      </c>
    </row>
    <row r="28" spans="1:26" ht="13.5">
      <c r="A28" s="102" t="s">
        <v>44</v>
      </c>
      <c r="B28" s="18">
        <v>6420683</v>
      </c>
      <c r="C28" s="18">
        <v>0</v>
      </c>
      <c r="D28" s="58">
        <v>10000000</v>
      </c>
      <c r="E28" s="59">
        <v>10000000</v>
      </c>
      <c r="F28" s="59">
        <v>174156</v>
      </c>
      <c r="G28" s="59">
        <v>204099</v>
      </c>
      <c r="H28" s="59">
        <v>0</v>
      </c>
      <c r="I28" s="59">
        <v>378255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378255</v>
      </c>
      <c r="W28" s="59">
        <v>2500000</v>
      </c>
      <c r="X28" s="59">
        <v>-2121745</v>
      </c>
      <c r="Y28" s="60">
        <v>-84.87</v>
      </c>
      <c r="Z28" s="61">
        <v>10000000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24451988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4168043</v>
      </c>
      <c r="C31" s="18">
        <v>0</v>
      </c>
      <c r="D31" s="58">
        <v>6300000</v>
      </c>
      <c r="E31" s="59">
        <v>6300000</v>
      </c>
      <c r="F31" s="59">
        <v>7973</v>
      </c>
      <c r="G31" s="59">
        <v>218992</v>
      </c>
      <c r="H31" s="59">
        <v>0</v>
      </c>
      <c r="I31" s="59">
        <v>226965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226965</v>
      </c>
      <c r="W31" s="59">
        <v>1575000</v>
      </c>
      <c r="X31" s="59">
        <v>-1348035</v>
      </c>
      <c r="Y31" s="60">
        <v>-85.59</v>
      </c>
      <c r="Z31" s="61">
        <v>6300000</v>
      </c>
    </row>
    <row r="32" spans="1:26" ht="13.5">
      <c r="A32" s="69" t="s">
        <v>50</v>
      </c>
      <c r="B32" s="21">
        <f>SUM(B28:B31)</f>
        <v>35040714</v>
      </c>
      <c r="C32" s="21">
        <f>SUM(C28:C31)</f>
        <v>0</v>
      </c>
      <c r="D32" s="98">
        <f aca="true" t="shared" si="5" ref="D32:Z32">SUM(D28:D31)</f>
        <v>16300000</v>
      </c>
      <c r="E32" s="99">
        <f t="shared" si="5"/>
        <v>16300000</v>
      </c>
      <c r="F32" s="99">
        <f t="shared" si="5"/>
        <v>182129</v>
      </c>
      <c r="G32" s="99">
        <f t="shared" si="5"/>
        <v>423091</v>
      </c>
      <c r="H32" s="99">
        <f t="shared" si="5"/>
        <v>0</v>
      </c>
      <c r="I32" s="99">
        <f t="shared" si="5"/>
        <v>605220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605220</v>
      </c>
      <c r="W32" s="99">
        <f t="shared" si="5"/>
        <v>4075000</v>
      </c>
      <c r="X32" s="99">
        <f t="shared" si="5"/>
        <v>-3469780</v>
      </c>
      <c r="Y32" s="100">
        <f>+IF(W32&lt;&gt;0,(X32/W32)*100,0)</f>
        <v>-85.14797546012271</v>
      </c>
      <c r="Z32" s="101">
        <f t="shared" si="5"/>
        <v>16300000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179939199</v>
      </c>
      <c r="C35" s="18">
        <v>0</v>
      </c>
      <c r="D35" s="58">
        <v>181394000</v>
      </c>
      <c r="E35" s="59">
        <v>181394000</v>
      </c>
      <c r="F35" s="59">
        <v>189519637</v>
      </c>
      <c r="G35" s="59">
        <v>203226964</v>
      </c>
      <c r="H35" s="59">
        <v>193751956</v>
      </c>
      <c r="I35" s="59">
        <v>193751956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193751956</v>
      </c>
      <c r="W35" s="59">
        <v>45348500</v>
      </c>
      <c r="X35" s="59">
        <v>148403456</v>
      </c>
      <c r="Y35" s="60">
        <v>327.25</v>
      </c>
      <c r="Z35" s="61">
        <v>181394000</v>
      </c>
    </row>
    <row r="36" spans="1:26" ht="13.5">
      <c r="A36" s="57" t="s">
        <v>53</v>
      </c>
      <c r="B36" s="18">
        <v>340445563</v>
      </c>
      <c r="C36" s="18">
        <v>0</v>
      </c>
      <c r="D36" s="58">
        <v>486202000</v>
      </c>
      <c r="E36" s="59">
        <v>486202000</v>
      </c>
      <c r="F36" s="59">
        <v>340453538</v>
      </c>
      <c r="G36" s="59">
        <v>340857718</v>
      </c>
      <c r="H36" s="59">
        <v>340123764</v>
      </c>
      <c r="I36" s="59">
        <v>340123764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340123764</v>
      </c>
      <c r="W36" s="59">
        <v>121550500</v>
      </c>
      <c r="X36" s="59">
        <v>218573264</v>
      </c>
      <c r="Y36" s="60">
        <v>179.82</v>
      </c>
      <c r="Z36" s="61">
        <v>486202000</v>
      </c>
    </row>
    <row r="37" spans="1:26" ht="13.5">
      <c r="A37" s="57" t="s">
        <v>54</v>
      </c>
      <c r="B37" s="18">
        <v>47788441</v>
      </c>
      <c r="C37" s="18">
        <v>0</v>
      </c>
      <c r="D37" s="58">
        <v>24409000</v>
      </c>
      <c r="E37" s="59">
        <v>24409000</v>
      </c>
      <c r="F37" s="59">
        <v>30053163</v>
      </c>
      <c r="G37" s="59">
        <v>31686114</v>
      </c>
      <c r="H37" s="59">
        <v>34907246</v>
      </c>
      <c r="I37" s="59">
        <v>34907246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34907246</v>
      </c>
      <c r="W37" s="59">
        <v>6102250</v>
      </c>
      <c r="X37" s="59">
        <v>28804996</v>
      </c>
      <c r="Y37" s="60">
        <v>472.04</v>
      </c>
      <c r="Z37" s="61">
        <v>24409000</v>
      </c>
    </row>
    <row r="38" spans="1:26" ht="13.5">
      <c r="A38" s="57" t="s">
        <v>55</v>
      </c>
      <c r="B38" s="18">
        <v>172077677</v>
      </c>
      <c r="C38" s="18">
        <v>0</v>
      </c>
      <c r="D38" s="58">
        <v>161002000</v>
      </c>
      <c r="E38" s="59">
        <v>161002000</v>
      </c>
      <c r="F38" s="59">
        <v>184789818</v>
      </c>
      <c r="G38" s="59">
        <v>184305054</v>
      </c>
      <c r="H38" s="59">
        <v>183812332</v>
      </c>
      <c r="I38" s="59">
        <v>183812332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183812332</v>
      </c>
      <c r="W38" s="59">
        <v>40250500</v>
      </c>
      <c r="X38" s="59">
        <v>143561832</v>
      </c>
      <c r="Y38" s="60">
        <v>356.67</v>
      </c>
      <c r="Z38" s="61">
        <v>161002000</v>
      </c>
    </row>
    <row r="39" spans="1:26" ht="13.5">
      <c r="A39" s="57" t="s">
        <v>56</v>
      </c>
      <c r="B39" s="18">
        <v>300518644</v>
      </c>
      <c r="C39" s="18">
        <v>0</v>
      </c>
      <c r="D39" s="58">
        <v>482185000</v>
      </c>
      <c r="E39" s="59">
        <v>482185000</v>
      </c>
      <c r="F39" s="59">
        <v>315130194</v>
      </c>
      <c r="G39" s="59">
        <v>328093514</v>
      </c>
      <c r="H39" s="59">
        <v>315156142</v>
      </c>
      <c r="I39" s="59">
        <v>315156142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315156142</v>
      </c>
      <c r="W39" s="59">
        <v>120546250</v>
      </c>
      <c r="X39" s="59">
        <v>194609892</v>
      </c>
      <c r="Y39" s="60">
        <v>161.44</v>
      </c>
      <c r="Z39" s="61">
        <v>482185000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48629570</v>
      </c>
      <c r="C42" s="18">
        <v>0</v>
      </c>
      <c r="D42" s="58">
        <v>40584000</v>
      </c>
      <c r="E42" s="59">
        <v>40584000</v>
      </c>
      <c r="F42" s="59">
        <v>-2103310</v>
      </c>
      <c r="G42" s="59">
        <v>1132869</v>
      </c>
      <c r="H42" s="59">
        <v>-63625</v>
      </c>
      <c r="I42" s="59">
        <v>-1034066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-1034066</v>
      </c>
      <c r="W42" s="59">
        <v>22684000</v>
      </c>
      <c r="X42" s="59">
        <v>-23718066</v>
      </c>
      <c r="Y42" s="60">
        <v>-104.56</v>
      </c>
      <c r="Z42" s="61">
        <v>40584000</v>
      </c>
    </row>
    <row r="43" spans="1:26" ht="13.5">
      <c r="A43" s="57" t="s">
        <v>59</v>
      </c>
      <c r="B43" s="18">
        <v>-34795045</v>
      </c>
      <c r="C43" s="18">
        <v>0</v>
      </c>
      <c r="D43" s="58">
        <v>-16300000</v>
      </c>
      <c r="E43" s="59">
        <v>-16300000</v>
      </c>
      <c r="F43" s="59">
        <v>-182129</v>
      </c>
      <c r="G43" s="59">
        <v>-423091</v>
      </c>
      <c r="H43" s="59">
        <v>0</v>
      </c>
      <c r="I43" s="59">
        <v>-605220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-605220</v>
      </c>
      <c r="W43" s="59">
        <v>-2608000</v>
      </c>
      <c r="X43" s="59">
        <v>2002780</v>
      </c>
      <c r="Y43" s="60">
        <v>-76.79</v>
      </c>
      <c r="Z43" s="61">
        <v>-16300000</v>
      </c>
    </row>
    <row r="44" spans="1:26" ht="13.5">
      <c r="A44" s="57" t="s">
        <v>60</v>
      </c>
      <c r="B44" s="18">
        <v>11161970</v>
      </c>
      <c r="C44" s="18">
        <v>0</v>
      </c>
      <c r="D44" s="58">
        <v>-8861000</v>
      </c>
      <c r="E44" s="59">
        <v>-8861000</v>
      </c>
      <c r="F44" s="59">
        <v>-1262639</v>
      </c>
      <c r="G44" s="59">
        <v>0</v>
      </c>
      <c r="H44" s="59">
        <v>0</v>
      </c>
      <c r="I44" s="59">
        <v>-1262639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-1262639</v>
      </c>
      <c r="W44" s="59">
        <v>0</v>
      </c>
      <c r="X44" s="59">
        <v>-1262639</v>
      </c>
      <c r="Y44" s="60">
        <v>0</v>
      </c>
      <c r="Z44" s="61">
        <v>-8861000</v>
      </c>
    </row>
    <row r="45" spans="1:26" ht="13.5">
      <c r="A45" s="69" t="s">
        <v>61</v>
      </c>
      <c r="B45" s="21">
        <v>159236941</v>
      </c>
      <c r="C45" s="21">
        <v>0</v>
      </c>
      <c r="D45" s="98">
        <v>174155000</v>
      </c>
      <c r="E45" s="99">
        <v>174155000</v>
      </c>
      <c r="F45" s="99">
        <v>155688863</v>
      </c>
      <c r="G45" s="99">
        <v>156398641</v>
      </c>
      <c r="H45" s="99">
        <v>156335016</v>
      </c>
      <c r="I45" s="99">
        <v>156335016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156335016</v>
      </c>
      <c r="W45" s="99">
        <v>178808000</v>
      </c>
      <c r="X45" s="99">
        <v>-22472984</v>
      </c>
      <c r="Y45" s="100">
        <v>-12.57</v>
      </c>
      <c r="Z45" s="101">
        <v>174155000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7309299</v>
      </c>
      <c r="C49" s="51">
        <v>0</v>
      </c>
      <c r="D49" s="128">
        <v>142409</v>
      </c>
      <c r="E49" s="53">
        <v>53003</v>
      </c>
      <c r="F49" s="53">
        <v>0</v>
      </c>
      <c r="G49" s="53">
        <v>0</v>
      </c>
      <c r="H49" s="53">
        <v>0</v>
      </c>
      <c r="I49" s="53">
        <v>29166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39837</v>
      </c>
      <c r="W49" s="53">
        <v>0</v>
      </c>
      <c r="X49" s="53">
        <v>0</v>
      </c>
      <c r="Y49" s="53">
        <v>0</v>
      </c>
      <c r="Z49" s="129">
        <v>7573714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18270924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18270924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100.00258002988483</v>
      </c>
      <c r="E58" s="7">
        <f t="shared" si="6"/>
        <v>100.00258002988483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64.005462948948</v>
      </c>
      <c r="X58" s="7">
        <f t="shared" si="6"/>
        <v>0</v>
      </c>
      <c r="Y58" s="7">
        <f t="shared" si="6"/>
        <v>0</v>
      </c>
      <c r="Z58" s="8">
        <f t="shared" si="6"/>
        <v>100.00258002988483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100.00258002988483</v>
      </c>
      <c r="E60" s="13">
        <f t="shared" si="7"/>
        <v>100.00258002988483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64.005462948948</v>
      </c>
      <c r="X60" s="13">
        <f t="shared" si="7"/>
        <v>0</v>
      </c>
      <c r="Y60" s="13">
        <f t="shared" si="7"/>
        <v>0</v>
      </c>
      <c r="Z60" s="14">
        <f t="shared" si="7"/>
        <v>100.00258002988483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101.78511160850105</v>
      </c>
      <c r="C62" s="12">
        <f t="shared" si="7"/>
        <v>0</v>
      </c>
      <c r="D62" s="3">
        <f t="shared" si="7"/>
        <v>100.00258002988483</v>
      </c>
      <c r="E62" s="13">
        <f t="shared" si="7"/>
        <v>100.00258002988483</v>
      </c>
      <c r="F62" s="13">
        <f t="shared" si="7"/>
        <v>100</v>
      </c>
      <c r="G62" s="13">
        <f t="shared" si="7"/>
        <v>103.84392951340793</v>
      </c>
      <c r="H62" s="13">
        <f t="shared" si="7"/>
        <v>100.02850427556338</v>
      </c>
      <c r="I62" s="13">
        <f t="shared" si="7"/>
        <v>101.59157316244472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101.59157316244472</v>
      </c>
      <c r="W62" s="13">
        <f t="shared" si="7"/>
        <v>64.005462948948</v>
      </c>
      <c r="X62" s="13">
        <f t="shared" si="7"/>
        <v>0</v>
      </c>
      <c r="Y62" s="13">
        <f t="shared" si="7"/>
        <v>0</v>
      </c>
      <c r="Z62" s="14">
        <f t="shared" si="7"/>
        <v>100.00258002988483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88808087</v>
      </c>
      <c r="C67" s="23"/>
      <c r="D67" s="24">
        <v>96510510</v>
      </c>
      <c r="E67" s="25">
        <v>96510510</v>
      </c>
      <c r="F67" s="25">
        <v>3103230</v>
      </c>
      <c r="G67" s="25">
        <v>6898670</v>
      </c>
      <c r="H67" s="25">
        <v>6414901</v>
      </c>
      <c r="I67" s="25">
        <v>16416801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16416801</v>
      </c>
      <c r="W67" s="25">
        <v>24127628</v>
      </c>
      <c r="X67" s="25"/>
      <c r="Y67" s="24"/>
      <c r="Z67" s="26">
        <v>96510510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88808087</v>
      </c>
      <c r="C69" s="18"/>
      <c r="D69" s="19">
        <v>96510510</v>
      </c>
      <c r="E69" s="20">
        <v>96510510</v>
      </c>
      <c r="F69" s="20">
        <v>3103230</v>
      </c>
      <c r="G69" s="20">
        <v>6898670</v>
      </c>
      <c r="H69" s="20">
        <v>6414901</v>
      </c>
      <c r="I69" s="20">
        <v>16416801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16416801</v>
      </c>
      <c r="W69" s="20">
        <v>24127628</v>
      </c>
      <c r="X69" s="20"/>
      <c r="Y69" s="19"/>
      <c r="Z69" s="22">
        <v>96510510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>
        <v>87250567</v>
      </c>
      <c r="C71" s="18"/>
      <c r="D71" s="19">
        <v>96510510</v>
      </c>
      <c r="E71" s="20">
        <v>96510510</v>
      </c>
      <c r="F71" s="20">
        <v>3103230</v>
      </c>
      <c r="G71" s="20">
        <v>6643306</v>
      </c>
      <c r="H71" s="20">
        <v>6413073</v>
      </c>
      <c r="I71" s="20">
        <v>16159609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16159609</v>
      </c>
      <c r="W71" s="20">
        <v>24127628</v>
      </c>
      <c r="X71" s="20"/>
      <c r="Y71" s="19"/>
      <c r="Z71" s="22">
        <v>96510510</v>
      </c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1557520</v>
      </c>
      <c r="C74" s="18"/>
      <c r="D74" s="19"/>
      <c r="E74" s="20"/>
      <c r="F74" s="20"/>
      <c r="G74" s="20">
        <v>255364</v>
      </c>
      <c r="H74" s="20">
        <v>1828</v>
      </c>
      <c r="I74" s="20">
        <v>257192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257192</v>
      </c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88808087</v>
      </c>
      <c r="C76" s="31"/>
      <c r="D76" s="32">
        <v>96513000</v>
      </c>
      <c r="E76" s="33">
        <v>96513000</v>
      </c>
      <c r="F76" s="33">
        <v>3103230</v>
      </c>
      <c r="G76" s="33">
        <v>6898670</v>
      </c>
      <c r="H76" s="33">
        <v>6414901</v>
      </c>
      <c r="I76" s="33">
        <v>16416801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16416801</v>
      </c>
      <c r="W76" s="33">
        <v>15443000</v>
      </c>
      <c r="X76" s="33"/>
      <c r="Y76" s="32"/>
      <c r="Z76" s="34">
        <v>96513000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88808087</v>
      </c>
      <c r="C78" s="18"/>
      <c r="D78" s="19">
        <v>96513000</v>
      </c>
      <c r="E78" s="20">
        <v>96513000</v>
      </c>
      <c r="F78" s="20">
        <v>3103230</v>
      </c>
      <c r="G78" s="20">
        <v>6898670</v>
      </c>
      <c r="H78" s="20">
        <v>6414901</v>
      </c>
      <c r="I78" s="20">
        <v>16416801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16416801</v>
      </c>
      <c r="W78" s="20">
        <v>15443000</v>
      </c>
      <c r="X78" s="20"/>
      <c r="Y78" s="19"/>
      <c r="Z78" s="22">
        <v>96513000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>
        <v>88808087</v>
      </c>
      <c r="C80" s="18"/>
      <c r="D80" s="19">
        <v>96513000</v>
      </c>
      <c r="E80" s="20">
        <v>96513000</v>
      </c>
      <c r="F80" s="20">
        <v>3103230</v>
      </c>
      <c r="G80" s="20">
        <v>6898670</v>
      </c>
      <c r="H80" s="20">
        <v>6414901</v>
      </c>
      <c r="I80" s="20">
        <v>16416801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16416801</v>
      </c>
      <c r="W80" s="20">
        <v>15443000</v>
      </c>
      <c r="X80" s="20"/>
      <c r="Y80" s="19"/>
      <c r="Z80" s="22">
        <v>96513000</v>
      </c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45123317</v>
      </c>
      <c r="C5" s="18">
        <v>0</v>
      </c>
      <c r="D5" s="58">
        <v>45033721</v>
      </c>
      <c r="E5" s="59">
        <v>45033721</v>
      </c>
      <c r="F5" s="59">
        <v>51722871</v>
      </c>
      <c r="G5" s="59">
        <v>-1809855</v>
      </c>
      <c r="H5" s="59">
        <v>-1620355</v>
      </c>
      <c r="I5" s="59">
        <v>48292661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48292661</v>
      </c>
      <c r="W5" s="59">
        <v>11258430</v>
      </c>
      <c r="X5" s="59">
        <v>37034231</v>
      </c>
      <c r="Y5" s="60">
        <v>328.95</v>
      </c>
      <c r="Z5" s="61">
        <v>45033721</v>
      </c>
    </row>
    <row r="6" spans="1:26" ht="13.5">
      <c r="A6" s="57" t="s">
        <v>32</v>
      </c>
      <c r="B6" s="18">
        <v>208300000</v>
      </c>
      <c r="C6" s="18">
        <v>0</v>
      </c>
      <c r="D6" s="58">
        <v>231826466</v>
      </c>
      <c r="E6" s="59">
        <v>231826466</v>
      </c>
      <c r="F6" s="59">
        <v>20874998</v>
      </c>
      <c r="G6" s="59">
        <v>19039015</v>
      </c>
      <c r="H6" s="59">
        <v>18711598</v>
      </c>
      <c r="I6" s="59">
        <v>58625611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58625611</v>
      </c>
      <c r="W6" s="59">
        <v>57956617</v>
      </c>
      <c r="X6" s="59">
        <v>668994</v>
      </c>
      <c r="Y6" s="60">
        <v>1.15</v>
      </c>
      <c r="Z6" s="61">
        <v>231826466</v>
      </c>
    </row>
    <row r="7" spans="1:26" ht="13.5">
      <c r="A7" s="57" t="s">
        <v>33</v>
      </c>
      <c r="B7" s="18">
        <v>2053828</v>
      </c>
      <c r="C7" s="18">
        <v>0</v>
      </c>
      <c r="D7" s="58">
        <v>1857310</v>
      </c>
      <c r="E7" s="59">
        <v>1857310</v>
      </c>
      <c r="F7" s="59">
        <v>7765</v>
      </c>
      <c r="G7" s="59">
        <v>337172</v>
      </c>
      <c r="H7" s="59">
        <v>357140</v>
      </c>
      <c r="I7" s="59">
        <v>702077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702077</v>
      </c>
      <c r="W7" s="59">
        <v>464328</v>
      </c>
      <c r="X7" s="59">
        <v>237749</v>
      </c>
      <c r="Y7" s="60">
        <v>51.2</v>
      </c>
      <c r="Z7" s="61">
        <v>1857310</v>
      </c>
    </row>
    <row r="8" spans="1:26" ht="13.5">
      <c r="A8" s="57" t="s">
        <v>34</v>
      </c>
      <c r="B8" s="18">
        <v>72696047</v>
      </c>
      <c r="C8" s="18">
        <v>0</v>
      </c>
      <c r="D8" s="58">
        <v>95595034</v>
      </c>
      <c r="E8" s="59">
        <v>95595034</v>
      </c>
      <c r="F8" s="59">
        <v>4166492</v>
      </c>
      <c r="G8" s="59">
        <v>4186207</v>
      </c>
      <c r="H8" s="59">
        <v>4379008</v>
      </c>
      <c r="I8" s="59">
        <v>12731707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12731707</v>
      </c>
      <c r="W8" s="59">
        <v>23898759</v>
      </c>
      <c r="X8" s="59">
        <v>-11167052</v>
      </c>
      <c r="Y8" s="60">
        <v>-46.73</v>
      </c>
      <c r="Z8" s="61">
        <v>95595034</v>
      </c>
    </row>
    <row r="9" spans="1:26" ht="13.5">
      <c r="A9" s="57" t="s">
        <v>35</v>
      </c>
      <c r="B9" s="18">
        <v>25615827</v>
      </c>
      <c r="C9" s="18">
        <v>0</v>
      </c>
      <c r="D9" s="58">
        <v>22994860</v>
      </c>
      <c r="E9" s="59">
        <v>22994860</v>
      </c>
      <c r="F9" s="59">
        <v>1417620</v>
      </c>
      <c r="G9" s="59">
        <v>2181889</v>
      </c>
      <c r="H9" s="59">
        <v>1672510</v>
      </c>
      <c r="I9" s="59">
        <v>5272019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5272019</v>
      </c>
      <c r="W9" s="59">
        <v>5748715</v>
      </c>
      <c r="X9" s="59">
        <v>-476696</v>
      </c>
      <c r="Y9" s="60">
        <v>-8.29</v>
      </c>
      <c r="Z9" s="61">
        <v>22994860</v>
      </c>
    </row>
    <row r="10" spans="1:26" ht="25.5">
      <c r="A10" s="62" t="s">
        <v>105</v>
      </c>
      <c r="B10" s="63">
        <f>SUM(B5:B9)</f>
        <v>353789019</v>
      </c>
      <c r="C10" s="63">
        <f>SUM(C5:C9)</f>
        <v>0</v>
      </c>
      <c r="D10" s="64">
        <f aca="true" t="shared" si="0" ref="D10:Z10">SUM(D5:D9)</f>
        <v>397307391</v>
      </c>
      <c r="E10" s="65">
        <f t="shared" si="0"/>
        <v>397307391</v>
      </c>
      <c r="F10" s="65">
        <f t="shared" si="0"/>
        <v>78189746</v>
      </c>
      <c r="G10" s="65">
        <f t="shared" si="0"/>
        <v>23934428</v>
      </c>
      <c r="H10" s="65">
        <f t="shared" si="0"/>
        <v>23499901</v>
      </c>
      <c r="I10" s="65">
        <f t="shared" si="0"/>
        <v>125624075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125624075</v>
      </c>
      <c r="W10" s="65">
        <f t="shared" si="0"/>
        <v>99326849</v>
      </c>
      <c r="X10" s="65">
        <f t="shared" si="0"/>
        <v>26297226</v>
      </c>
      <c r="Y10" s="66">
        <f>+IF(W10&lt;&gt;0,(X10/W10)*100,0)</f>
        <v>26.475445727670273</v>
      </c>
      <c r="Z10" s="67">
        <f t="shared" si="0"/>
        <v>397307391</v>
      </c>
    </row>
    <row r="11" spans="1:26" ht="13.5">
      <c r="A11" s="57" t="s">
        <v>36</v>
      </c>
      <c r="B11" s="18">
        <v>96930355</v>
      </c>
      <c r="C11" s="18">
        <v>0</v>
      </c>
      <c r="D11" s="58">
        <v>111918681</v>
      </c>
      <c r="E11" s="59">
        <v>111918681</v>
      </c>
      <c r="F11" s="59">
        <v>8946186</v>
      </c>
      <c r="G11" s="59">
        <v>8717844</v>
      </c>
      <c r="H11" s="59">
        <v>8895207</v>
      </c>
      <c r="I11" s="59">
        <v>26559237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26559237</v>
      </c>
      <c r="W11" s="59">
        <v>27979670</v>
      </c>
      <c r="X11" s="59">
        <v>-1420433</v>
      </c>
      <c r="Y11" s="60">
        <v>-5.08</v>
      </c>
      <c r="Z11" s="61">
        <v>111918681</v>
      </c>
    </row>
    <row r="12" spans="1:26" ht="13.5">
      <c r="A12" s="57" t="s">
        <v>37</v>
      </c>
      <c r="B12" s="18">
        <v>7473325</v>
      </c>
      <c r="C12" s="18">
        <v>0</v>
      </c>
      <c r="D12" s="58">
        <v>8221814</v>
      </c>
      <c r="E12" s="59">
        <v>8221814</v>
      </c>
      <c r="F12" s="59">
        <v>640070</v>
      </c>
      <c r="G12" s="59">
        <v>640070</v>
      </c>
      <c r="H12" s="59">
        <v>714730</v>
      </c>
      <c r="I12" s="59">
        <v>1994870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1994870</v>
      </c>
      <c r="W12" s="59">
        <v>2055454</v>
      </c>
      <c r="X12" s="59">
        <v>-60584</v>
      </c>
      <c r="Y12" s="60">
        <v>-2.95</v>
      </c>
      <c r="Z12" s="61">
        <v>8221814</v>
      </c>
    </row>
    <row r="13" spans="1:26" ht="13.5">
      <c r="A13" s="57" t="s">
        <v>106</v>
      </c>
      <c r="B13" s="18">
        <v>15266191</v>
      </c>
      <c r="C13" s="18">
        <v>0</v>
      </c>
      <c r="D13" s="58">
        <v>21454367</v>
      </c>
      <c r="E13" s="59">
        <v>21454367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5363592</v>
      </c>
      <c r="X13" s="59">
        <v>-5363592</v>
      </c>
      <c r="Y13" s="60">
        <v>-100</v>
      </c>
      <c r="Z13" s="61">
        <v>21454367</v>
      </c>
    </row>
    <row r="14" spans="1:26" ht="13.5">
      <c r="A14" s="57" t="s">
        <v>38</v>
      </c>
      <c r="B14" s="18">
        <v>13140978</v>
      </c>
      <c r="C14" s="18">
        <v>0</v>
      </c>
      <c r="D14" s="58">
        <v>13718613</v>
      </c>
      <c r="E14" s="59">
        <v>13718613</v>
      </c>
      <c r="F14" s="59">
        <v>392209</v>
      </c>
      <c r="G14" s="59">
        <v>338178</v>
      </c>
      <c r="H14" s="59">
        <v>2526477</v>
      </c>
      <c r="I14" s="59">
        <v>3256864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3256864</v>
      </c>
      <c r="W14" s="59">
        <v>3429653</v>
      </c>
      <c r="X14" s="59">
        <v>-172789</v>
      </c>
      <c r="Y14" s="60">
        <v>-5.04</v>
      </c>
      <c r="Z14" s="61">
        <v>13718613</v>
      </c>
    </row>
    <row r="15" spans="1:26" ht="13.5">
      <c r="A15" s="57" t="s">
        <v>39</v>
      </c>
      <c r="B15" s="18">
        <v>118180997</v>
      </c>
      <c r="C15" s="18">
        <v>0</v>
      </c>
      <c r="D15" s="58">
        <v>135000000</v>
      </c>
      <c r="E15" s="59">
        <v>135000000</v>
      </c>
      <c r="F15" s="59">
        <v>0</v>
      </c>
      <c r="G15" s="59">
        <v>14981690</v>
      </c>
      <c r="H15" s="59">
        <v>13744612</v>
      </c>
      <c r="I15" s="59">
        <v>28726302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28726302</v>
      </c>
      <c r="W15" s="59">
        <v>33750000</v>
      </c>
      <c r="X15" s="59">
        <v>-5023698</v>
      </c>
      <c r="Y15" s="60">
        <v>-14.89</v>
      </c>
      <c r="Z15" s="61">
        <v>135000000</v>
      </c>
    </row>
    <row r="16" spans="1:26" ht="13.5">
      <c r="A16" s="68" t="s">
        <v>40</v>
      </c>
      <c r="B16" s="18">
        <v>767362</v>
      </c>
      <c r="C16" s="18">
        <v>0</v>
      </c>
      <c r="D16" s="58">
        <v>806490</v>
      </c>
      <c r="E16" s="59">
        <v>806490</v>
      </c>
      <c r="F16" s="59">
        <v>1200</v>
      </c>
      <c r="G16" s="59">
        <v>149248</v>
      </c>
      <c r="H16" s="59">
        <v>64750</v>
      </c>
      <c r="I16" s="59">
        <v>215198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215198</v>
      </c>
      <c r="W16" s="59">
        <v>201623</v>
      </c>
      <c r="X16" s="59">
        <v>13575</v>
      </c>
      <c r="Y16" s="60">
        <v>6.73</v>
      </c>
      <c r="Z16" s="61">
        <v>806490</v>
      </c>
    </row>
    <row r="17" spans="1:26" ht="13.5">
      <c r="A17" s="57" t="s">
        <v>41</v>
      </c>
      <c r="B17" s="18">
        <v>85831586</v>
      </c>
      <c r="C17" s="18">
        <v>0</v>
      </c>
      <c r="D17" s="58">
        <v>108407492</v>
      </c>
      <c r="E17" s="59">
        <v>108407492</v>
      </c>
      <c r="F17" s="59">
        <v>2342879</v>
      </c>
      <c r="G17" s="59">
        <v>-1025755</v>
      </c>
      <c r="H17" s="59">
        <v>8669432</v>
      </c>
      <c r="I17" s="59">
        <v>9986556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9986556</v>
      </c>
      <c r="W17" s="59">
        <v>27101873</v>
      </c>
      <c r="X17" s="59">
        <v>-17115317</v>
      </c>
      <c r="Y17" s="60">
        <v>-63.15</v>
      </c>
      <c r="Z17" s="61">
        <v>108407492</v>
      </c>
    </row>
    <row r="18" spans="1:26" ht="13.5">
      <c r="A18" s="69" t="s">
        <v>42</v>
      </c>
      <c r="B18" s="70">
        <f>SUM(B11:B17)</f>
        <v>337590794</v>
      </c>
      <c r="C18" s="70">
        <f>SUM(C11:C17)</f>
        <v>0</v>
      </c>
      <c r="D18" s="71">
        <f aca="true" t="shared" si="1" ref="D18:Z18">SUM(D11:D17)</f>
        <v>399527457</v>
      </c>
      <c r="E18" s="72">
        <f t="shared" si="1"/>
        <v>399527457</v>
      </c>
      <c r="F18" s="72">
        <f t="shared" si="1"/>
        <v>12322544</v>
      </c>
      <c r="G18" s="72">
        <f t="shared" si="1"/>
        <v>23801275</v>
      </c>
      <c r="H18" s="72">
        <f t="shared" si="1"/>
        <v>34615208</v>
      </c>
      <c r="I18" s="72">
        <f t="shared" si="1"/>
        <v>70739027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70739027</v>
      </c>
      <c r="W18" s="72">
        <f t="shared" si="1"/>
        <v>99881865</v>
      </c>
      <c r="X18" s="72">
        <f t="shared" si="1"/>
        <v>-29142838</v>
      </c>
      <c r="Y18" s="66">
        <f>+IF(W18&lt;&gt;0,(X18/W18)*100,0)</f>
        <v>-29.1773066111651</v>
      </c>
      <c r="Z18" s="73">
        <f t="shared" si="1"/>
        <v>399527457</v>
      </c>
    </row>
    <row r="19" spans="1:26" ht="13.5">
      <c r="A19" s="69" t="s">
        <v>43</v>
      </c>
      <c r="B19" s="74">
        <f>+B10-B18</f>
        <v>16198225</v>
      </c>
      <c r="C19" s="74">
        <f>+C10-C18</f>
        <v>0</v>
      </c>
      <c r="D19" s="75">
        <f aca="true" t="shared" si="2" ref="D19:Z19">+D10-D18</f>
        <v>-2220066</v>
      </c>
      <c r="E19" s="76">
        <f t="shared" si="2"/>
        <v>-2220066</v>
      </c>
      <c r="F19" s="76">
        <f t="shared" si="2"/>
        <v>65867202</v>
      </c>
      <c r="G19" s="76">
        <f t="shared" si="2"/>
        <v>133153</v>
      </c>
      <c r="H19" s="76">
        <f t="shared" si="2"/>
        <v>-11115307</v>
      </c>
      <c r="I19" s="76">
        <f t="shared" si="2"/>
        <v>54885048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54885048</v>
      </c>
      <c r="W19" s="76">
        <f>IF(E10=E18,0,W10-W18)</f>
        <v>-555016</v>
      </c>
      <c r="X19" s="76">
        <f t="shared" si="2"/>
        <v>55440064</v>
      </c>
      <c r="Y19" s="77">
        <f>+IF(W19&lt;&gt;0,(X19/W19)*100,0)</f>
        <v>-9988.912752064805</v>
      </c>
      <c r="Z19" s="78">
        <f t="shared" si="2"/>
        <v>-2220066</v>
      </c>
    </row>
    <row r="20" spans="1:26" ht="13.5">
      <c r="A20" s="57" t="s">
        <v>44</v>
      </c>
      <c r="B20" s="18">
        <v>73786212</v>
      </c>
      <c r="C20" s="18">
        <v>0</v>
      </c>
      <c r="D20" s="58">
        <v>43044764</v>
      </c>
      <c r="E20" s="59">
        <v>43044764</v>
      </c>
      <c r="F20" s="59">
        <v>0</v>
      </c>
      <c r="G20" s="59">
        <v>933142</v>
      </c>
      <c r="H20" s="59">
        <v>1671435</v>
      </c>
      <c r="I20" s="59">
        <v>2604577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2604577</v>
      </c>
      <c r="W20" s="59">
        <v>10761191</v>
      </c>
      <c r="X20" s="59">
        <v>-8156614</v>
      </c>
      <c r="Y20" s="60">
        <v>-75.8</v>
      </c>
      <c r="Z20" s="61">
        <v>43044764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89984437</v>
      </c>
      <c r="C22" s="85">
        <f>SUM(C19:C21)</f>
        <v>0</v>
      </c>
      <c r="D22" s="86">
        <f aca="true" t="shared" si="3" ref="D22:Z22">SUM(D19:D21)</f>
        <v>40824698</v>
      </c>
      <c r="E22" s="87">
        <f t="shared" si="3"/>
        <v>40824698</v>
      </c>
      <c r="F22" s="87">
        <f t="shared" si="3"/>
        <v>65867202</v>
      </c>
      <c r="G22" s="87">
        <f t="shared" si="3"/>
        <v>1066295</v>
      </c>
      <c r="H22" s="87">
        <f t="shared" si="3"/>
        <v>-9443872</v>
      </c>
      <c r="I22" s="87">
        <f t="shared" si="3"/>
        <v>57489625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57489625</v>
      </c>
      <c r="W22" s="87">
        <f t="shared" si="3"/>
        <v>10206175</v>
      </c>
      <c r="X22" s="87">
        <f t="shared" si="3"/>
        <v>47283450</v>
      </c>
      <c r="Y22" s="88">
        <f>+IF(W22&lt;&gt;0,(X22/W22)*100,0)</f>
        <v>463.28276754023915</v>
      </c>
      <c r="Z22" s="89">
        <f t="shared" si="3"/>
        <v>40824698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89984437</v>
      </c>
      <c r="C24" s="74">
        <f>SUM(C22:C23)</f>
        <v>0</v>
      </c>
      <c r="D24" s="75">
        <f aca="true" t="shared" si="4" ref="D24:Z24">SUM(D22:D23)</f>
        <v>40824698</v>
      </c>
      <c r="E24" s="76">
        <f t="shared" si="4"/>
        <v>40824698</v>
      </c>
      <c r="F24" s="76">
        <f t="shared" si="4"/>
        <v>65867202</v>
      </c>
      <c r="G24" s="76">
        <f t="shared" si="4"/>
        <v>1066295</v>
      </c>
      <c r="H24" s="76">
        <f t="shared" si="4"/>
        <v>-9443872</v>
      </c>
      <c r="I24" s="76">
        <f t="shared" si="4"/>
        <v>57489625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57489625</v>
      </c>
      <c r="W24" s="76">
        <f t="shared" si="4"/>
        <v>10206175</v>
      </c>
      <c r="X24" s="76">
        <f t="shared" si="4"/>
        <v>47283450</v>
      </c>
      <c r="Y24" s="77">
        <f>+IF(W24&lt;&gt;0,(X24/W24)*100,0)</f>
        <v>463.28276754023915</v>
      </c>
      <c r="Z24" s="78">
        <f t="shared" si="4"/>
        <v>40824698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68198049</v>
      </c>
      <c r="C27" s="21">
        <v>0</v>
      </c>
      <c r="D27" s="98">
        <v>51350396</v>
      </c>
      <c r="E27" s="99">
        <v>51350396</v>
      </c>
      <c r="F27" s="99">
        <v>2127190</v>
      </c>
      <c r="G27" s="99">
        <v>560877</v>
      </c>
      <c r="H27" s="99">
        <v>1831537</v>
      </c>
      <c r="I27" s="99">
        <v>4519604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4519604</v>
      </c>
      <c r="W27" s="99">
        <v>12837599</v>
      </c>
      <c r="X27" s="99">
        <v>-8317995</v>
      </c>
      <c r="Y27" s="100">
        <v>-64.79</v>
      </c>
      <c r="Z27" s="101">
        <v>51350396</v>
      </c>
    </row>
    <row r="28" spans="1:26" ht="13.5">
      <c r="A28" s="102" t="s">
        <v>44</v>
      </c>
      <c r="B28" s="18">
        <v>57457262</v>
      </c>
      <c r="C28" s="18">
        <v>0</v>
      </c>
      <c r="D28" s="58">
        <v>39097396</v>
      </c>
      <c r="E28" s="59">
        <v>39097396</v>
      </c>
      <c r="F28" s="59">
        <v>696106</v>
      </c>
      <c r="G28" s="59">
        <v>457738</v>
      </c>
      <c r="H28" s="59">
        <v>1671434</v>
      </c>
      <c r="I28" s="59">
        <v>2825278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2825278</v>
      </c>
      <c r="W28" s="59">
        <v>9774349</v>
      </c>
      <c r="X28" s="59">
        <v>-6949071</v>
      </c>
      <c r="Y28" s="60">
        <v>-71.09</v>
      </c>
      <c r="Z28" s="61">
        <v>39097396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10740787</v>
      </c>
      <c r="C31" s="18">
        <v>0</v>
      </c>
      <c r="D31" s="58">
        <v>12253000</v>
      </c>
      <c r="E31" s="59">
        <v>12253000</v>
      </c>
      <c r="F31" s="59">
        <v>1431084</v>
      </c>
      <c r="G31" s="59">
        <v>103139</v>
      </c>
      <c r="H31" s="59">
        <v>160103</v>
      </c>
      <c r="I31" s="59">
        <v>1694326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1694326</v>
      </c>
      <c r="W31" s="59">
        <v>3063250</v>
      </c>
      <c r="X31" s="59">
        <v>-1368924</v>
      </c>
      <c r="Y31" s="60">
        <v>-44.69</v>
      </c>
      <c r="Z31" s="61">
        <v>12253000</v>
      </c>
    </row>
    <row r="32" spans="1:26" ht="13.5">
      <c r="A32" s="69" t="s">
        <v>50</v>
      </c>
      <c r="B32" s="21">
        <f>SUM(B28:B31)</f>
        <v>68198049</v>
      </c>
      <c r="C32" s="21">
        <f>SUM(C28:C31)</f>
        <v>0</v>
      </c>
      <c r="D32" s="98">
        <f aca="true" t="shared" si="5" ref="D32:Z32">SUM(D28:D31)</f>
        <v>51350396</v>
      </c>
      <c r="E32" s="99">
        <f t="shared" si="5"/>
        <v>51350396</v>
      </c>
      <c r="F32" s="99">
        <f t="shared" si="5"/>
        <v>2127190</v>
      </c>
      <c r="G32" s="99">
        <f t="shared" si="5"/>
        <v>560877</v>
      </c>
      <c r="H32" s="99">
        <f t="shared" si="5"/>
        <v>1831537</v>
      </c>
      <c r="I32" s="99">
        <f t="shared" si="5"/>
        <v>4519604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4519604</v>
      </c>
      <c r="W32" s="99">
        <f t="shared" si="5"/>
        <v>12837599</v>
      </c>
      <c r="X32" s="99">
        <f t="shared" si="5"/>
        <v>-8317995</v>
      </c>
      <c r="Y32" s="100">
        <f>+IF(W32&lt;&gt;0,(X32/W32)*100,0)</f>
        <v>-64.79400859927156</v>
      </c>
      <c r="Z32" s="101">
        <f t="shared" si="5"/>
        <v>51350396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76417971</v>
      </c>
      <c r="C35" s="18">
        <v>0</v>
      </c>
      <c r="D35" s="58">
        <v>88684449</v>
      </c>
      <c r="E35" s="59">
        <v>88684449</v>
      </c>
      <c r="F35" s="59">
        <v>56139564</v>
      </c>
      <c r="G35" s="59">
        <v>9692899</v>
      </c>
      <c r="H35" s="59">
        <v>-14328456</v>
      </c>
      <c r="I35" s="59">
        <v>-14328456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-14328456</v>
      </c>
      <c r="W35" s="59">
        <v>22171112</v>
      </c>
      <c r="X35" s="59">
        <v>-36499568</v>
      </c>
      <c r="Y35" s="60">
        <v>-164.63</v>
      </c>
      <c r="Z35" s="61">
        <v>88684449</v>
      </c>
    </row>
    <row r="36" spans="1:26" ht="13.5">
      <c r="A36" s="57" t="s">
        <v>53</v>
      </c>
      <c r="B36" s="18">
        <v>610208937</v>
      </c>
      <c r="C36" s="18">
        <v>0</v>
      </c>
      <c r="D36" s="58">
        <v>636572233</v>
      </c>
      <c r="E36" s="59">
        <v>636572233</v>
      </c>
      <c r="F36" s="59">
        <v>2121117</v>
      </c>
      <c r="G36" s="59">
        <v>545035</v>
      </c>
      <c r="H36" s="59">
        <v>1824798</v>
      </c>
      <c r="I36" s="59">
        <v>1824798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1824798</v>
      </c>
      <c r="W36" s="59">
        <v>159143058</v>
      </c>
      <c r="X36" s="59">
        <v>-157318260</v>
      </c>
      <c r="Y36" s="60">
        <v>-98.85</v>
      </c>
      <c r="Z36" s="61">
        <v>636572233</v>
      </c>
    </row>
    <row r="37" spans="1:26" ht="13.5">
      <c r="A37" s="57" t="s">
        <v>54</v>
      </c>
      <c r="B37" s="18">
        <v>64534461</v>
      </c>
      <c r="C37" s="18">
        <v>0</v>
      </c>
      <c r="D37" s="58">
        <v>83044451</v>
      </c>
      <c r="E37" s="59">
        <v>83044451</v>
      </c>
      <c r="F37" s="59">
        <v>-9727845</v>
      </c>
      <c r="G37" s="59">
        <v>8255782</v>
      </c>
      <c r="H37" s="59">
        <v>-448265</v>
      </c>
      <c r="I37" s="59">
        <v>-448265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-448265</v>
      </c>
      <c r="W37" s="59">
        <v>20761113</v>
      </c>
      <c r="X37" s="59">
        <v>-21209378</v>
      </c>
      <c r="Y37" s="60">
        <v>-102.16</v>
      </c>
      <c r="Z37" s="61">
        <v>83044451</v>
      </c>
    </row>
    <row r="38" spans="1:26" ht="13.5">
      <c r="A38" s="57" t="s">
        <v>55</v>
      </c>
      <c r="B38" s="18">
        <v>106955445</v>
      </c>
      <c r="C38" s="18">
        <v>0</v>
      </c>
      <c r="D38" s="58">
        <v>106836189</v>
      </c>
      <c r="E38" s="59">
        <v>106836189</v>
      </c>
      <c r="F38" s="59">
        <v>537504</v>
      </c>
      <c r="G38" s="59">
        <v>507245</v>
      </c>
      <c r="H38" s="59">
        <v>-2444044</v>
      </c>
      <c r="I38" s="59">
        <v>-2444044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-2444044</v>
      </c>
      <c r="W38" s="59">
        <v>26709047</v>
      </c>
      <c r="X38" s="59">
        <v>-29153091</v>
      </c>
      <c r="Y38" s="60">
        <v>-109.15</v>
      </c>
      <c r="Z38" s="61">
        <v>106836189</v>
      </c>
    </row>
    <row r="39" spans="1:26" ht="13.5">
      <c r="A39" s="57" t="s">
        <v>56</v>
      </c>
      <c r="B39" s="18">
        <v>515137002</v>
      </c>
      <c r="C39" s="18">
        <v>0</v>
      </c>
      <c r="D39" s="58">
        <v>535376042</v>
      </c>
      <c r="E39" s="59">
        <v>535376042</v>
      </c>
      <c r="F39" s="59">
        <v>67451023</v>
      </c>
      <c r="G39" s="59">
        <v>1474906</v>
      </c>
      <c r="H39" s="59">
        <v>-9611347</v>
      </c>
      <c r="I39" s="59">
        <v>-9611347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-9611347</v>
      </c>
      <c r="W39" s="59">
        <v>133844011</v>
      </c>
      <c r="X39" s="59">
        <v>-143455358</v>
      </c>
      <c r="Y39" s="60">
        <v>-107.18</v>
      </c>
      <c r="Z39" s="61">
        <v>535376042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50278900</v>
      </c>
      <c r="C42" s="18">
        <v>0</v>
      </c>
      <c r="D42" s="58">
        <v>62277069</v>
      </c>
      <c r="E42" s="59">
        <v>62277069</v>
      </c>
      <c r="F42" s="59">
        <v>9880664</v>
      </c>
      <c r="G42" s="59">
        <v>12651523</v>
      </c>
      <c r="H42" s="59">
        <v>-981499</v>
      </c>
      <c r="I42" s="59">
        <v>21550688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21550688</v>
      </c>
      <c r="W42" s="59">
        <v>22004562</v>
      </c>
      <c r="X42" s="59">
        <v>-453874</v>
      </c>
      <c r="Y42" s="60">
        <v>-2.06</v>
      </c>
      <c r="Z42" s="61">
        <v>62277069</v>
      </c>
    </row>
    <row r="43" spans="1:26" ht="13.5">
      <c r="A43" s="57" t="s">
        <v>59</v>
      </c>
      <c r="B43" s="18">
        <v>-49379650</v>
      </c>
      <c r="C43" s="18">
        <v>0</v>
      </c>
      <c r="D43" s="58">
        <v>-51348396</v>
      </c>
      <c r="E43" s="59">
        <v>-51348396</v>
      </c>
      <c r="F43" s="59">
        <v>-6946067</v>
      </c>
      <c r="G43" s="59">
        <v>-474069</v>
      </c>
      <c r="H43" s="59">
        <v>-1661065</v>
      </c>
      <c r="I43" s="59">
        <v>-9081201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-9081201</v>
      </c>
      <c r="W43" s="59">
        <v>-15832323</v>
      </c>
      <c r="X43" s="59">
        <v>6751122</v>
      </c>
      <c r="Y43" s="60">
        <v>-42.64</v>
      </c>
      <c r="Z43" s="61">
        <v>-51348396</v>
      </c>
    </row>
    <row r="44" spans="1:26" ht="13.5">
      <c r="A44" s="57" t="s">
        <v>60</v>
      </c>
      <c r="B44" s="18">
        <v>-6422330</v>
      </c>
      <c r="C44" s="18">
        <v>0</v>
      </c>
      <c r="D44" s="58">
        <v>-7440767</v>
      </c>
      <c r="E44" s="59">
        <v>-7440767</v>
      </c>
      <c r="F44" s="59">
        <v>20011</v>
      </c>
      <c r="G44" s="59">
        <v>19758</v>
      </c>
      <c r="H44" s="59">
        <v>-2952692</v>
      </c>
      <c r="I44" s="59">
        <v>-2912923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-2912923</v>
      </c>
      <c r="W44" s="59">
        <v>-2381045</v>
      </c>
      <c r="X44" s="59">
        <v>-531878</v>
      </c>
      <c r="Y44" s="60">
        <v>22.34</v>
      </c>
      <c r="Z44" s="61">
        <v>-7440767</v>
      </c>
    </row>
    <row r="45" spans="1:26" ht="13.5">
      <c r="A45" s="69" t="s">
        <v>61</v>
      </c>
      <c r="B45" s="21">
        <v>8953871</v>
      </c>
      <c r="C45" s="21">
        <v>0</v>
      </c>
      <c r="D45" s="98">
        <v>32912906</v>
      </c>
      <c r="E45" s="99">
        <v>32912906</v>
      </c>
      <c r="F45" s="99">
        <v>32417043</v>
      </c>
      <c r="G45" s="99">
        <v>44614255</v>
      </c>
      <c r="H45" s="99">
        <v>39018999</v>
      </c>
      <c r="I45" s="99">
        <v>39018999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39018999</v>
      </c>
      <c r="W45" s="99">
        <v>33216194</v>
      </c>
      <c r="X45" s="99">
        <v>5802805</v>
      </c>
      <c r="Y45" s="100">
        <v>17.47</v>
      </c>
      <c r="Z45" s="101">
        <v>32912906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100</v>
      </c>
      <c r="W47" s="118" t="s">
        <v>101</v>
      </c>
      <c r="X47" s="118" t="s">
        <v>102</v>
      </c>
      <c r="Y47" s="118" t="s">
        <v>103</v>
      </c>
      <c r="Z47" s="120" t="s">
        <v>104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41834591</v>
      </c>
      <c r="C49" s="51">
        <v>0</v>
      </c>
      <c r="D49" s="128">
        <v>2627240</v>
      </c>
      <c r="E49" s="53">
        <v>1969223</v>
      </c>
      <c r="F49" s="53">
        <v>0</v>
      </c>
      <c r="G49" s="53">
        <v>0</v>
      </c>
      <c r="H49" s="53">
        <v>0</v>
      </c>
      <c r="I49" s="53">
        <v>1799712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1818671</v>
      </c>
      <c r="W49" s="53">
        <v>1952913</v>
      </c>
      <c r="X49" s="53">
        <v>9323694</v>
      </c>
      <c r="Y49" s="53">
        <v>67994647</v>
      </c>
      <c r="Z49" s="129">
        <v>129320691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830693</v>
      </c>
      <c r="C51" s="51">
        <v>0</v>
      </c>
      <c r="D51" s="128">
        <v>4121</v>
      </c>
      <c r="E51" s="53">
        <v>976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835790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101.12200884438171</v>
      </c>
      <c r="C58" s="5">
        <f>IF(C67=0,0,+(C76/C67)*100)</f>
        <v>0</v>
      </c>
      <c r="D58" s="6">
        <f aca="true" t="shared" si="6" ref="D58:Z58">IF(D67=0,0,+(D76/D67)*100)</f>
        <v>95.40810801649431</v>
      </c>
      <c r="E58" s="7">
        <f t="shared" si="6"/>
        <v>95.40810801649431</v>
      </c>
      <c r="F58" s="7">
        <f t="shared" si="6"/>
        <v>29.351424710255998</v>
      </c>
      <c r="G58" s="7">
        <f t="shared" si="6"/>
        <v>156.52220292131057</v>
      </c>
      <c r="H58" s="7">
        <f t="shared" si="6"/>
        <v>170.213749342038</v>
      </c>
      <c r="I58" s="7">
        <f t="shared" si="6"/>
        <v>72.85141915880963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72.85141915880963</v>
      </c>
      <c r="W58" s="7">
        <f t="shared" si="6"/>
        <v>102.71654132537155</v>
      </c>
      <c r="X58" s="7">
        <f t="shared" si="6"/>
        <v>0</v>
      </c>
      <c r="Y58" s="7">
        <f t="shared" si="6"/>
        <v>0</v>
      </c>
      <c r="Z58" s="8">
        <f t="shared" si="6"/>
        <v>95.40810801649431</v>
      </c>
    </row>
    <row r="59" spans="1:26" ht="13.5">
      <c r="A59" s="36" t="s">
        <v>31</v>
      </c>
      <c r="B59" s="9">
        <f aca="true" t="shared" si="7" ref="B59:Z66">IF(B68=0,0,+(B77/B68)*100)</f>
        <v>90.06758135980445</v>
      </c>
      <c r="C59" s="9">
        <f t="shared" si="7"/>
        <v>0</v>
      </c>
      <c r="D59" s="2">
        <f t="shared" si="7"/>
        <v>98.5204843513416</v>
      </c>
      <c r="E59" s="10">
        <f t="shared" si="7"/>
        <v>98.5204843513416</v>
      </c>
      <c r="F59" s="10">
        <f t="shared" si="7"/>
        <v>3.497196191278113</v>
      </c>
      <c r="G59" s="10">
        <f t="shared" si="7"/>
        <v>-320.89609105291544</v>
      </c>
      <c r="H59" s="10">
        <f t="shared" si="7"/>
        <v>-503.4168149022232</v>
      </c>
      <c r="I59" s="10">
        <f t="shared" si="7"/>
        <v>34.26739017497686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34.26739017497686</v>
      </c>
      <c r="W59" s="10">
        <f t="shared" si="7"/>
        <v>100.10083849647783</v>
      </c>
      <c r="X59" s="10">
        <f t="shared" si="7"/>
        <v>0</v>
      </c>
      <c r="Y59" s="10">
        <f t="shared" si="7"/>
        <v>0</v>
      </c>
      <c r="Z59" s="11">
        <f t="shared" si="7"/>
        <v>98.5204843513416</v>
      </c>
    </row>
    <row r="60" spans="1:26" ht="13.5">
      <c r="A60" s="37" t="s">
        <v>32</v>
      </c>
      <c r="B60" s="12">
        <f t="shared" si="7"/>
        <v>105.34449303888623</v>
      </c>
      <c r="C60" s="12">
        <f t="shared" si="7"/>
        <v>0</v>
      </c>
      <c r="D60" s="3">
        <f t="shared" si="7"/>
        <v>94.7210255105213</v>
      </c>
      <c r="E60" s="13">
        <f t="shared" si="7"/>
        <v>94.7210255105213</v>
      </c>
      <c r="F60" s="13">
        <f t="shared" si="7"/>
        <v>93.65648322457324</v>
      </c>
      <c r="G60" s="13">
        <f t="shared" si="7"/>
        <v>112.31642498312017</v>
      </c>
      <c r="H60" s="13">
        <f t="shared" si="7"/>
        <v>112.70712955675938</v>
      </c>
      <c r="I60" s="13">
        <f t="shared" si="7"/>
        <v>105.79682487232414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105.79682487232414</v>
      </c>
      <c r="W60" s="13">
        <f t="shared" si="7"/>
        <v>103.5909652904689</v>
      </c>
      <c r="X60" s="13">
        <f t="shared" si="7"/>
        <v>0</v>
      </c>
      <c r="Y60" s="13">
        <f t="shared" si="7"/>
        <v>0</v>
      </c>
      <c r="Z60" s="14">
        <f t="shared" si="7"/>
        <v>94.7210255105213</v>
      </c>
    </row>
    <row r="61" spans="1:26" ht="13.5">
      <c r="A61" s="38" t="s">
        <v>113</v>
      </c>
      <c r="B61" s="12">
        <f t="shared" si="7"/>
        <v>81.49700954966191</v>
      </c>
      <c r="C61" s="12">
        <f t="shared" si="7"/>
        <v>0</v>
      </c>
      <c r="D61" s="3">
        <f t="shared" si="7"/>
        <v>99.55475552721246</v>
      </c>
      <c r="E61" s="13">
        <f t="shared" si="7"/>
        <v>99.55475552721246</v>
      </c>
      <c r="F61" s="13">
        <f t="shared" si="7"/>
        <v>64.82249756103762</v>
      </c>
      <c r="G61" s="13">
        <f t="shared" si="7"/>
        <v>87.9054820592519</v>
      </c>
      <c r="H61" s="13">
        <f t="shared" si="7"/>
        <v>92.33043197161766</v>
      </c>
      <c r="I61" s="13">
        <f t="shared" si="7"/>
        <v>80.98794375001832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80.98794375001832</v>
      </c>
      <c r="W61" s="13">
        <f t="shared" si="7"/>
        <v>118.81940757474081</v>
      </c>
      <c r="X61" s="13">
        <f t="shared" si="7"/>
        <v>0</v>
      </c>
      <c r="Y61" s="13">
        <f t="shared" si="7"/>
        <v>0</v>
      </c>
      <c r="Z61" s="14">
        <f t="shared" si="7"/>
        <v>99.55475552721246</v>
      </c>
    </row>
    <row r="62" spans="1:26" ht="13.5">
      <c r="A62" s="38" t="s">
        <v>114</v>
      </c>
      <c r="B62" s="12">
        <f t="shared" si="7"/>
        <v>87.46128948440281</v>
      </c>
      <c r="C62" s="12">
        <f t="shared" si="7"/>
        <v>0</v>
      </c>
      <c r="D62" s="3">
        <f t="shared" si="7"/>
        <v>85.36345537338553</v>
      </c>
      <c r="E62" s="13">
        <f t="shared" si="7"/>
        <v>85.36345537338553</v>
      </c>
      <c r="F62" s="13">
        <f t="shared" si="7"/>
        <v>77.77067968918884</v>
      </c>
      <c r="G62" s="13">
        <f t="shared" si="7"/>
        <v>83.4965124229007</v>
      </c>
      <c r="H62" s="13">
        <f t="shared" si="7"/>
        <v>86.91569808078674</v>
      </c>
      <c r="I62" s="13">
        <f t="shared" si="7"/>
        <v>82.51301937467683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82.51301937467683</v>
      </c>
      <c r="W62" s="13">
        <f t="shared" si="7"/>
        <v>39.46242723927309</v>
      </c>
      <c r="X62" s="13">
        <f t="shared" si="7"/>
        <v>0</v>
      </c>
      <c r="Y62" s="13">
        <f t="shared" si="7"/>
        <v>0</v>
      </c>
      <c r="Z62" s="14">
        <f t="shared" si="7"/>
        <v>85.36345537338553</v>
      </c>
    </row>
    <row r="63" spans="1:26" ht="13.5">
      <c r="A63" s="38" t="s">
        <v>115</v>
      </c>
      <c r="B63" s="12">
        <f t="shared" si="7"/>
        <v>109.86177514988027</v>
      </c>
      <c r="C63" s="12">
        <f t="shared" si="7"/>
        <v>0</v>
      </c>
      <c r="D63" s="3">
        <f t="shared" si="7"/>
        <v>89.52123049085438</v>
      </c>
      <c r="E63" s="13">
        <f t="shared" si="7"/>
        <v>89.52123049085438</v>
      </c>
      <c r="F63" s="13">
        <f t="shared" si="7"/>
        <v>96.4082910990259</v>
      </c>
      <c r="G63" s="13">
        <f t="shared" si="7"/>
        <v>328.4587694935287</v>
      </c>
      <c r="H63" s="13">
        <f t="shared" si="7"/>
        <v>162.59618024014287</v>
      </c>
      <c r="I63" s="13">
        <f t="shared" si="7"/>
        <v>191.25140215652962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191.25140215652962</v>
      </c>
      <c r="W63" s="13">
        <f t="shared" si="7"/>
        <v>113.39983243375163</v>
      </c>
      <c r="X63" s="13">
        <f t="shared" si="7"/>
        <v>0</v>
      </c>
      <c r="Y63" s="13">
        <f t="shared" si="7"/>
        <v>0</v>
      </c>
      <c r="Z63" s="14">
        <f t="shared" si="7"/>
        <v>89.52123049085438</v>
      </c>
    </row>
    <row r="64" spans="1:26" ht="13.5">
      <c r="A64" s="38" t="s">
        <v>116</v>
      </c>
      <c r="B64" s="12">
        <f t="shared" si="7"/>
        <v>110.15786317740026</v>
      </c>
      <c r="C64" s="12">
        <f t="shared" si="7"/>
        <v>0</v>
      </c>
      <c r="D64" s="3">
        <f t="shared" si="7"/>
        <v>79.69077065324808</v>
      </c>
      <c r="E64" s="13">
        <f t="shared" si="7"/>
        <v>79.69077065324808</v>
      </c>
      <c r="F64" s="13">
        <f t="shared" si="7"/>
        <v>97.93097893583956</v>
      </c>
      <c r="G64" s="13">
        <f t="shared" si="7"/>
        <v>102.96774073346873</v>
      </c>
      <c r="H64" s="13">
        <f t="shared" si="7"/>
        <v>97.58371560846093</v>
      </c>
      <c r="I64" s="13">
        <f t="shared" si="7"/>
        <v>99.48574157872102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99.48574157872102</v>
      </c>
      <c r="W64" s="13">
        <f t="shared" si="7"/>
        <v>78.39412451477914</v>
      </c>
      <c r="X64" s="13">
        <f t="shared" si="7"/>
        <v>0</v>
      </c>
      <c r="Y64" s="13">
        <f t="shared" si="7"/>
        <v>0</v>
      </c>
      <c r="Z64" s="14">
        <f t="shared" si="7"/>
        <v>79.69077065324808</v>
      </c>
    </row>
    <row r="65" spans="1:26" ht="13.5">
      <c r="A65" s="38" t="s">
        <v>117</v>
      </c>
      <c r="B65" s="12">
        <f t="shared" si="7"/>
        <v>1645.7201501003858</v>
      </c>
      <c r="C65" s="12">
        <f t="shared" si="7"/>
        <v>0</v>
      </c>
      <c r="D65" s="3">
        <f t="shared" si="7"/>
        <v>39.26573264900356</v>
      </c>
      <c r="E65" s="13">
        <f t="shared" si="7"/>
        <v>39.26573264900356</v>
      </c>
      <c r="F65" s="13">
        <f t="shared" si="7"/>
        <v>6108.19663913986</v>
      </c>
      <c r="G65" s="13">
        <f t="shared" si="7"/>
        <v>2032.8443347193347</v>
      </c>
      <c r="H65" s="13">
        <f t="shared" si="7"/>
        <v>2664.7497721920986</v>
      </c>
      <c r="I65" s="13">
        <f t="shared" si="7"/>
        <v>3509.8882660687595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3509.8882660687595</v>
      </c>
      <c r="W65" s="13">
        <f t="shared" si="7"/>
        <v>21.948860221020023</v>
      </c>
      <c r="X65" s="13">
        <f t="shared" si="7"/>
        <v>0</v>
      </c>
      <c r="Y65" s="13">
        <f t="shared" si="7"/>
        <v>0</v>
      </c>
      <c r="Z65" s="14">
        <f t="shared" si="7"/>
        <v>39.26573264900356</v>
      </c>
    </row>
    <row r="66" spans="1:26" ht="13.5">
      <c r="A66" s="39" t="s">
        <v>118</v>
      </c>
      <c r="B66" s="15">
        <f t="shared" si="7"/>
        <v>18.495711245034222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12.920758820740621</v>
      </c>
      <c r="G66" s="16">
        <f t="shared" si="7"/>
        <v>19.82434427135602</v>
      </c>
      <c r="H66" s="16">
        <f t="shared" si="7"/>
        <v>14.514834731108234</v>
      </c>
      <c r="I66" s="16">
        <f t="shared" si="7"/>
        <v>15.789647194656126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15.789647194656126</v>
      </c>
      <c r="W66" s="16">
        <f t="shared" si="7"/>
        <v>84.26364305409064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257123909</v>
      </c>
      <c r="C67" s="23"/>
      <c r="D67" s="24">
        <v>280761417</v>
      </c>
      <c r="E67" s="25">
        <v>280761417</v>
      </c>
      <c r="F67" s="25">
        <v>72957852</v>
      </c>
      <c r="G67" s="25">
        <v>17605386</v>
      </c>
      <c r="H67" s="25">
        <v>17466814</v>
      </c>
      <c r="I67" s="25">
        <v>108030052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108030052</v>
      </c>
      <c r="W67" s="25">
        <v>70190355</v>
      </c>
      <c r="X67" s="25"/>
      <c r="Y67" s="24"/>
      <c r="Z67" s="26">
        <v>280761417</v>
      </c>
    </row>
    <row r="68" spans="1:26" ht="13.5" hidden="1">
      <c r="A68" s="36" t="s">
        <v>31</v>
      </c>
      <c r="B68" s="18">
        <v>44075911</v>
      </c>
      <c r="C68" s="18"/>
      <c r="D68" s="19">
        <v>44217241</v>
      </c>
      <c r="E68" s="20">
        <v>44217241</v>
      </c>
      <c r="F68" s="20">
        <v>51637795</v>
      </c>
      <c r="G68" s="20">
        <v>-1894986</v>
      </c>
      <c r="H68" s="20">
        <v>-1703370</v>
      </c>
      <c r="I68" s="20">
        <v>48039439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48039439</v>
      </c>
      <c r="W68" s="20">
        <v>11054310</v>
      </c>
      <c r="X68" s="20"/>
      <c r="Y68" s="19"/>
      <c r="Z68" s="22">
        <v>44217241</v>
      </c>
    </row>
    <row r="69" spans="1:26" ht="13.5" hidden="1">
      <c r="A69" s="37" t="s">
        <v>32</v>
      </c>
      <c r="B69" s="18">
        <v>208300000</v>
      </c>
      <c r="C69" s="18"/>
      <c r="D69" s="19">
        <v>231826466</v>
      </c>
      <c r="E69" s="20">
        <v>231826466</v>
      </c>
      <c r="F69" s="20">
        <v>20874998</v>
      </c>
      <c r="G69" s="20">
        <v>19039015</v>
      </c>
      <c r="H69" s="20">
        <v>18711598</v>
      </c>
      <c r="I69" s="20">
        <v>58625611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58625611</v>
      </c>
      <c r="W69" s="20">
        <v>57956617</v>
      </c>
      <c r="X69" s="20"/>
      <c r="Y69" s="19"/>
      <c r="Z69" s="22">
        <v>231826466</v>
      </c>
    </row>
    <row r="70" spans="1:26" ht="13.5" hidden="1">
      <c r="A70" s="38" t="s">
        <v>113</v>
      </c>
      <c r="B70" s="18">
        <v>146639118</v>
      </c>
      <c r="C70" s="18"/>
      <c r="D70" s="19">
        <v>168920682</v>
      </c>
      <c r="E70" s="20">
        <v>168920682</v>
      </c>
      <c r="F70" s="20">
        <v>15734150</v>
      </c>
      <c r="G70" s="20">
        <v>14126334</v>
      </c>
      <c r="H70" s="20">
        <v>13809148</v>
      </c>
      <c r="I70" s="20">
        <v>43669632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43669632</v>
      </c>
      <c r="W70" s="20">
        <v>42230171</v>
      </c>
      <c r="X70" s="20"/>
      <c r="Y70" s="19"/>
      <c r="Z70" s="22">
        <v>168920682</v>
      </c>
    </row>
    <row r="71" spans="1:26" ht="13.5" hidden="1">
      <c r="A71" s="38" t="s">
        <v>114</v>
      </c>
      <c r="B71" s="18">
        <v>27856126</v>
      </c>
      <c r="C71" s="18"/>
      <c r="D71" s="19">
        <v>30865550</v>
      </c>
      <c r="E71" s="20">
        <v>30865550</v>
      </c>
      <c r="F71" s="20">
        <v>2271347</v>
      </c>
      <c r="G71" s="20">
        <v>2177873</v>
      </c>
      <c r="H71" s="20">
        <v>1960074</v>
      </c>
      <c r="I71" s="20">
        <v>6409294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6409294</v>
      </c>
      <c r="W71" s="20">
        <v>7716388</v>
      </c>
      <c r="X71" s="20"/>
      <c r="Y71" s="19"/>
      <c r="Z71" s="22">
        <v>30865550</v>
      </c>
    </row>
    <row r="72" spans="1:26" ht="13.5" hidden="1">
      <c r="A72" s="38" t="s">
        <v>115</v>
      </c>
      <c r="B72" s="18">
        <v>16011448</v>
      </c>
      <c r="C72" s="18"/>
      <c r="D72" s="19">
        <v>13095717</v>
      </c>
      <c r="E72" s="20">
        <v>13095717</v>
      </c>
      <c r="F72" s="20">
        <v>1399139</v>
      </c>
      <c r="G72" s="20">
        <v>1262342</v>
      </c>
      <c r="H72" s="20">
        <v>1413492</v>
      </c>
      <c r="I72" s="20">
        <v>4074973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4074973</v>
      </c>
      <c r="W72" s="20">
        <v>3273929</v>
      </c>
      <c r="X72" s="20"/>
      <c r="Y72" s="19"/>
      <c r="Z72" s="22">
        <v>13095717</v>
      </c>
    </row>
    <row r="73" spans="1:26" ht="13.5" hidden="1">
      <c r="A73" s="38" t="s">
        <v>116</v>
      </c>
      <c r="B73" s="18">
        <v>15294447</v>
      </c>
      <c r="C73" s="18"/>
      <c r="D73" s="19">
        <v>14619117</v>
      </c>
      <c r="E73" s="20">
        <v>14619117</v>
      </c>
      <c r="F73" s="20">
        <v>1390561</v>
      </c>
      <c r="G73" s="20">
        <v>1395506</v>
      </c>
      <c r="H73" s="20">
        <v>1418045</v>
      </c>
      <c r="I73" s="20">
        <v>4204112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4204112</v>
      </c>
      <c r="W73" s="20">
        <v>3654779</v>
      </c>
      <c r="X73" s="20"/>
      <c r="Y73" s="19"/>
      <c r="Z73" s="22">
        <v>14619117</v>
      </c>
    </row>
    <row r="74" spans="1:26" ht="13.5" hidden="1">
      <c r="A74" s="38" t="s">
        <v>117</v>
      </c>
      <c r="B74" s="18">
        <v>2498861</v>
      </c>
      <c r="C74" s="18"/>
      <c r="D74" s="19">
        <v>4325400</v>
      </c>
      <c r="E74" s="20">
        <v>4325400</v>
      </c>
      <c r="F74" s="20">
        <v>79801</v>
      </c>
      <c r="G74" s="20">
        <v>76960</v>
      </c>
      <c r="H74" s="20">
        <v>110839</v>
      </c>
      <c r="I74" s="20">
        <v>267600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267600</v>
      </c>
      <c r="W74" s="20">
        <v>1081350</v>
      </c>
      <c r="X74" s="20"/>
      <c r="Y74" s="19"/>
      <c r="Z74" s="22">
        <v>4325400</v>
      </c>
    </row>
    <row r="75" spans="1:26" ht="13.5" hidden="1">
      <c r="A75" s="39" t="s">
        <v>118</v>
      </c>
      <c r="B75" s="27">
        <v>4747998</v>
      </c>
      <c r="C75" s="27"/>
      <c r="D75" s="28">
        <v>4717710</v>
      </c>
      <c r="E75" s="29">
        <v>4717710</v>
      </c>
      <c r="F75" s="29">
        <v>445059</v>
      </c>
      <c r="G75" s="29">
        <v>461357</v>
      </c>
      <c r="H75" s="29">
        <v>458586</v>
      </c>
      <c r="I75" s="29">
        <v>1365002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1365002</v>
      </c>
      <c r="W75" s="29">
        <v>1179428</v>
      </c>
      <c r="X75" s="29"/>
      <c r="Y75" s="28"/>
      <c r="Z75" s="30">
        <v>4717710</v>
      </c>
    </row>
    <row r="76" spans="1:26" ht="13.5" hidden="1">
      <c r="A76" s="41" t="s">
        <v>120</v>
      </c>
      <c r="B76" s="31">
        <v>260008862</v>
      </c>
      <c r="C76" s="31"/>
      <c r="D76" s="32">
        <v>267869156</v>
      </c>
      <c r="E76" s="33">
        <v>267869156</v>
      </c>
      <c r="F76" s="33">
        <v>21414169</v>
      </c>
      <c r="G76" s="33">
        <v>27556338</v>
      </c>
      <c r="H76" s="33">
        <v>29730919</v>
      </c>
      <c r="I76" s="33">
        <v>78701426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78701426</v>
      </c>
      <c r="W76" s="33">
        <v>72097105</v>
      </c>
      <c r="X76" s="33"/>
      <c r="Y76" s="32"/>
      <c r="Z76" s="34">
        <v>267869156</v>
      </c>
    </row>
    <row r="77" spans="1:26" ht="13.5" hidden="1">
      <c r="A77" s="36" t="s">
        <v>31</v>
      </c>
      <c r="B77" s="18">
        <v>39698107</v>
      </c>
      <c r="C77" s="18"/>
      <c r="D77" s="19">
        <v>43563040</v>
      </c>
      <c r="E77" s="20">
        <v>43563040</v>
      </c>
      <c r="F77" s="20">
        <v>1805875</v>
      </c>
      <c r="G77" s="20">
        <v>6080936</v>
      </c>
      <c r="H77" s="20">
        <v>8575051</v>
      </c>
      <c r="I77" s="20">
        <v>16461862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16461862</v>
      </c>
      <c r="W77" s="20">
        <v>11065457</v>
      </c>
      <c r="X77" s="20"/>
      <c r="Y77" s="19"/>
      <c r="Z77" s="22">
        <v>43563040</v>
      </c>
    </row>
    <row r="78" spans="1:26" ht="13.5" hidden="1">
      <c r="A78" s="37" t="s">
        <v>32</v>
      </c>
      <c r="B78" s="18">
        <v>219432579</v>
      </c>
      <c r="C78" s="18"/>
      <c r="D78" s="19">
        <v>219588406</v>
      </c>
      <c r="E78" s="20">
        <v>219588406</v>
      </c>
      <c r="F78" s="20">
        <v>19550789</v>
      </c>
      <c r="G78" s="20">
        <v>21383941</v>
      </c>
      <c r="H78" s="20">
        <v>21089305</v>
      </c>
      <c r="I78" s="20">
        <v>62024035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62024035</v>
      </c>
      <c r="W78" s="20">
        <v>60037819</v>
      </c>
      <c r="X78" s="20"/>
      <c r="Y78" s="19"/>
      <c r="Z78" s="22">
        <v>219588406</v>
      </c>
    </row>
    <row r="79" spans="1:26" ht="13.5" hidden="1">
      <c r="A79" s="38" t="s">
        <v>113</v>
      </c>
      <c r="B79" s="18">
        <v>119506496</v>
      </c>
      <c r="C79" s="18"/>
      <c r="D79" s="19">
        <v>168168572</v>
      </c>
      <c r="E79" s="20">
        <v>168168572</v>
      </c>
      <c r="F79" s="20">
        <v>10199269</v>
      </c>
      <c r="G79" s="20">
        <v>12417822</v>
      </c>
      <c r="H79" s="20">
        <v>12750046</v>
      </c>
      <c r="I79" s="20">
        <v>35367137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35367137</v>
      </c>
      <c r="W79" s="20">
        <v>50177639</v>
      </c>
      <c r="X79" s="20"/>
      <c r="Y79" s="19"/>
      <c r="Z79" s="22">
        <v>168168572</v>
      </c>
    </row>
    <row r="80" spans="1:26" ht="13.5" hidden="1">
      <c r="A80" s="38" t="s">
        <v>114</v>
      </c>
      <c r="B80" s="18">
        <v>24363327</v>
      </c>
      <c r="C80" s="18"/>
      <c r="D80" s="19">
        <v>26347900</v>
      </c>
      <c r="E80" s="20">
        <v>26347900</v>
      </c>
      <c r="F80" s="20">
        <v>1766442</v>
      </c>
      <c r="G80" s="20">
        <v>1818448</v>
      </c>
      <c r="H80" s="20">
        <v>1703612</v>
      </c>
      <c r="I80" s="20">
        <v>5288502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5288502</v>
      </c>
      <c r="W80" s="20">
        <v>3045074</v>
      </c>
      <c r="X80" s="20"/>
      <c r="Y80" s="19"/>
      <c r="Z80" s="22">
        <v>26347900</v>
      </c>
    </row>
    <row r="81" spans="1:26" ht="13.5" hidden="1">
      <c r="A81" s="38" t="s">
        <v>115</v>
      </c>
      <c r="B81" s="18">
        <v>17590461</v>
      </c>
      <c r="C81" s="18"/>
      <c r="D81" s="19">
        <v>11723447</v>
      </c>
      <c r="E81" s="20">
        <v>11723447</v>
      </c>
      <c r="F81" s="20">
        <v>1348886</v>
      </c>
      <c r="G81" s="20">
        <v>4146273</v>
      </c>
      <c r="H81" s="20">
        <v>2298284</v>
      </c>
      <c r="I81" s="20">
        <v>7793443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7793443</v>
      </c>
      <c r="W81" s="20">
        <v>3712630</v>
      </c>
      <c r="X81" s="20"/>
      <c r="Y81" s="19"/>
      <c r="Z81" s="22">
        <v>11723447</v>
      </c>
    </row>
    <row r="82" spans="1:26" ht="13.5" hidden="1">
      <c r="A82" s="38" t="s">
        <v>116</v>
      </c>
      <c r="B82" s="18">
        <v>16848036</v>
      </c>
      <c r="C82" s="18"/>
      <c r="D82" s="19">
        <v>11650087</v>
      </c>
      <c r="E82" s="20">
        <v>11650087</v>
      </c>
      <c r="F82" s="20">
        <v>1361790</v>
      </c>
      <c r="G82" s="20">
        <v>1436921</v>
      </c>
      <c r="H82" s="20">
        <v>1383781</v>
      </c>
      <c r="I82" s="20">
        <v>4182492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4182492</v>
      </c>
      <c r="W82" s="20">
        <v>2865132</v>
      </c>
      <c r="X82" s="20"/>
      <c r="Y82" s="19"/>
      <c r="Z82" s="22">
        <v>11650087</v>
      </c>
    </row>
    <row r="83" spans="1:26" ht="13.5" hidden="1">
      <c r="A83" s="38" t="s">
        <v>117</v>
      </c>
      <c r="B83" s="18">
        <v>41124259</v>
      </c>
      <c r="C83" s="18"/>
      <c r="D83" s="19">
        <v>1698400</v>
      </c>
      <c r="E83" s="20">
        <v>1698400</v>
      </c>
      <c r="F83" s="20">
        <v>4874402</v>
      </c>
      <c r="G83" s="20">
        <v>1564477</v>
      </c>
      <c r="H83" s="20">
        <v>2953582</v>
      </c>
      <c r="I83" s="20">
        <v>9392461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9392461</v>
      </c>
      <c r="W83" s="20">
        <v>237344</v>
      </c>
      <c r="X83" s="20"/>
      <c r="Y83" s="19"/>
      <c r="Z83" s="22">
        <v>1698400</v>
      </c>
    </row>
    <row r="84" spans="1:26" ht="13.5" hidden="1">
      <c r="A84" s="39" t="s">
        <v>118</v>
      </c>
      <c r="B84" s="27">
        <v>878176</v>
      </c>
      <c r="C84" s="27"/>
      <c r="D84" s="28">
        <v>4717710</v>
      </c>
      <c r="E84" s="29">
        <v>4717710</v>
      </c>
      <c r="F84" s="29">
        <v>57505</v>
      </c>
      <c r="G84" s="29">
        <v>91461</v>
      </c>
      <c r="H84" s="29">
        <v>66563</v>
      </c>
      <c r="I84" s="29">
        <v>215529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215529</v>
      </c>
      <c r="W84" s="29">
        <v>993829</v>
      </c>
      <c r="X84" s="29"/>
      <c r="Y84" s="28"/>
      <c r="Z84" s="30">
        <v>4717710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2013-11-04T08:10:02Z</dcterms:created>
  <dcterms:modified xsi:type="dcterms:W3CDTF">2013-11-25T09:48:35Z</dcterms:modified>
  <cp:category/>
  <cp:version/>
  <cp:contentType/>
  <cp:contentStatus/>
</cp:coreProperties>
</file>