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'BUF'!$A$1:$Z$66</definedName>
    <definedName name="_xlnm.Print_Area" localSheetId="8">'CPT'!$A$1:$Z$66</definedName>
    <definedName name="_xlnm.Print_Area" localSheetId="4">'EKU'!$A$1:$Z$66</definedName>
    <definedName name="_xlnm.Print_Area" localSheetId="7">'ETH'!$A$1:$Z$66</definedName>
    <definedName name="_xlnm.Print_Area" localSheetId="5">'JHB'!$A$1:$Z$66</definedName>
    <definedName name="_xlnm.Print_Area" localSheetId="3">'MAN'!$A$1:$Z$66</definedName>
    <definedName name="_xlnm.Print_Area" localSheetId="2">'NMA'!$A$1:$Z$66</definedName>
    <definedName name="_xlnm.Print_Area" localSheetId="0">'Summary'!$A$1:$Z$66</definedName>
    <definedName name="_xlnm.Print_Area" localSheetId="6">'TSH'!$A$1:$Z$66</definedName>
  </definedNames>
  <calcPr fullCalcOnLoad="1"/>
</workbook>
</file>

<file path=xl/sharedStrings.xml><?xml version="1.0" encoding="utf-8"?>
<sst xmlns="http://schemas.openxmlformats.org/spreadsheetml/2006/main" count="999" uniqueCount="99">
  <si>
    <t>Eastern Cape: Buffalo City(BUF)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</si>
  <si>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</si>
  <si>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</si>
  <si>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</si>
  <si>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</si>
  <si>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</si>
  <si>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</si>
  <si>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</si>
  <si>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</si>
  <si>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</si>
  <si>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</si>
  <si>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</si>
  <si>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</si>
  <si>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</si>
  <si>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</si>
  <si>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</si>
  <si>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</si>
  <si>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</si>
  <si>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</si>
  <si>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</si>
  <si>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</si>
  <si>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</si>
  <si>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</si>
  <si>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</si>
  <si>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</si>
  <si>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</si>
  <si>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</si>
  <si>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</si>
  <si>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</si>
  <si>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</si>
  <si>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</si>
  <si>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</si>
  <si>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</si>
  <si>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</si>
  <si>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</si>
  <si>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</si>
  <si>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</si>
  <si>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</si>
  <si>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</si>
  <si>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</si>
  <si>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</si>
  <si>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</si>
  <si>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</si>
  <si>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</si>
  <si>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</si>
  <si>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</si>
  <si>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</si>
  <si>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</si>
  <si>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</si>
  <si>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</si>
  <si>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</si>
  <si>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</si>
  <si>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</si>
  <si>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</si>
  <si>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</si>
  <si>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</si>
  <si>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</si>
  <si>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</si>
  <si>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</si>
  <si>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</si>
  <si>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</si>
  <si>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</si>
  <si>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</si>
  <si>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</si>
  <si>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</si>
  <si>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</si>
  <si>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Nelson Mandela Bay(NMA) - Table C1 Schedule Quarterly Budget Statement Summary for 1st Quarter ended 30 September 2013 (Figures Finalised as at 2013/11/01)</t>
  </si>
  <si>
    <t>Free State: Mangaung(MAN) - Table C1 Schedule Quarterly Budget Statement Summary for 1st Quarter ended 30 September 2013 (Figures Finalised as at 2013/11/01)</t>
  </si>
  <si>
    <t>Gauteng: Ekurhuleni Metro(EKU) - Table C1 Schedule Quarterly Budget Statement Summary for 1st Quarter ended 30 September 2013 (Figures Finalised as at 2013/11/01)</t>
  </si>
  <si>
    <t>Gauteng: City Of Johannesburg(JHB) - Table C1 Schedule Quarterly Budget Statement Summary for 1st Quarter ended 30 September 2013 (Figures Finalised as at 2013/11/01)</t>
  </si>
  <si>
    <t>Gauteng: City Of Tshwane(TSH) - Table C1 Schedule Quarterly Budget Statement Summary for 1st Quarter ended 30 September 2013 (Figures Finalised as at 2013/11/01)</t>
  </si>
  <si>
    <t>Kwazulu-Natal: eThekwini(ETH) - Table C1 Schedule Quarterly Budget Statement Summary for 1st Quarter ended 30 September 2013 (Figures Finalised as at 2013/11/01)</t>
  </si>
  <si>
    <t>Western Cape: Cape Town(CPT) - Table C1 Schedule Quarterly Budget Statement Summary for 1st Quarter ended 30 September 2013 (Figures Finalised as at 2013/11/01)</t>
  </si>
  <si>
    <t>Summary - Table C1 Schedule Quarterly Budget Statement Summary for 1st Quarter ended 30 September 2013 (Figures Finalised as at 2013/11/01)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</si>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</sst>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18943326139</v>
      </c>
      <c r="C5" s="18">
        <v>0</v>
      </c>
      <c r="D5" s="58">
        <v>27610989940</v>
      </c>
      <c r="E5" s="59">
        <v>27649222750</v>
      </c>
      <c r="F5" s="59">
        <v>2653797907</v>
      </c>
      <c r="G5" s="59">
        <v>2178506851</v>
      </c>
      <c r="H5" s="59">
        <v>3300252376</v>
      </c>
      <c r="I5" s="59">
        <v>8132557134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8132557134</v>
      </c>
      <c r="W5" s="59">
        <v>6912305688</v>
      </c>
      <c r="X5" s="59">
        <v>1220251446</v>
      </c>
      <c r="Y5" s="60">
        <v>17.65</v>
      </c>
      <c r="Z5" s="61">
        <v>27649222750</v>
      </c>
    </row>
    <row r="6" spans="1:26" ht="13.5">
      <c r="A6" s="57" t="s">
        <v>32</v>
      </c>
      <c r="B6" s="18">
        <v>57278688782</v>
      </c>
      <c r="C6" s="18">
        <v>0</v>
      </c>
      <c r="D6" s="58">
        <v>88663255337</v>
      </c>
      <c r="E6" s="59">
        <v>88663255337</v>
      </c>
      <c r="F6" s="59">
        <v>6819781256</v>
      </c>
      <c r="G6" s="59">
        <v>7766321741</v>
      </c>
      <c r="H6" s="59">
        <v>7480647119</v>
      </c>
      <c r="I6" s="59">
        <v>22066750116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22066750116</v>
      </c>
      <c r="W6" s="59">
        <v>22165813835</v>
      </c>
      <c r="X6" s="59">
        <v>-99063719</v>
      </c>
      <c r="Y6" s="60">
        <v>-0.45</v>
      </c>
      <c r="Z6" s="61">
        <v>88663255337</v>
      </c>
    </row>
    <row r="7" spans="1:26" ht="13.5">
      <c r="A7" s="57" t="s">
        <v>33</v>
      </c>
      <c r="B7" s="18">
        <v>1163892212</v>
      </c>
      <c r="C7" s="18">
        <v>0</v>
      </c>
      <c r="D7" s="58">
        <v>1500443154</v>
      </c>
      <c r="E7" s="59">
        <v>1500443154</v>
      </c>
      <c r="F7" s="59">
        <v>101031560</v>
      </c>
      <c r="G7" s="59">
        <v>114768382</v>
      </c>
      <c r="H7" s="59">
        <v>129496754</v>
      </c>
      <c r="I7" s="59">
        <v>345296696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345296696</v>
      </c>
      <c r="W7" s="59">
        <v>375110788</v>
      </c>
      <c r="X7" s="59">
        <v>-29814092</v>
      </c>
      <c r="Y7" s="60">
        <v>-7.95</v>
      </c>
      <c r="Z7" s="61">
        <v>1500443154</v>
      </c>
    </row>
    <row r="8" spans="1:26" ht="13.5">
      <c r="A8" s="57" t="s">
        <v>34</v>
      </c>
      <c r="B8" s="18">
        <v>12246414032</v>
      </c>
      <c r="C8" s="18">
        <v>0</v>
      </c>
      <c r="D8" s="58">
        <v>18339261703</v>
      </c>
      <c r="E8" s="59">
        <v>18324658543</v>
      </c>
      <c r="F8" s="59">
        <v>3906983777</v>
      </c>
      <c r="G8" s="59">
        <v>625372229</v>
      </c>
      <c r="H8" s="59">
        <v>963197970</v>
      </c>
      <c r="I8" s="59">
        <v>5495553976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5495553976</v>
      </c>
      <c r="W8" s="59">
        <v>4581164637</v>
      </c>
      <c r="X8" s="59">
        <v>914389339</v>
      </c>
      <c r="Y8" s="60">
        <v>19.96</v>
      </c>
      <c r="Z8" s="61">
        <v>18324658543</v>
      </c>
    </row>
    <row r="9" spans="1:26" ht="13.5">
      <c r="A9" s="57" t="s">
        <v>35</v>
      </c>
      <c r="B9" s="18">
        <v>10136667280</v>
      </c>
      <c r="C9" s="18">
        <v>0</v>
      </c>
      <c r="D9" s="58">
        <v>16089243293</v>
      </c>
      <c r="E9" s="59">
        <v>16052580140</v>
      </c>
      <c r="F9" s="59">
        <v>611836299</v>
      </c>
      <c r="G9" s="59">
        <v>2698850074</v>
      </c>
      <c r="H9" s="59">
        <v>561291213</v>
      </c>
      <c r="I9" s="59">
        <v>3871977586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3871977586</v>
      </c>
      <c r="W9" s="59">
        <v>4013145036</v>
      </c>
      <c r="X9" s="59">
        <v>-141167450</v>
      </c>
      <c r="Y9" s="60">
        <v>-3.52</v>
      </c>
      <c r="Z9" s="61">
        <v>16052580140</v>
      </c>
    </row>
    <row r="10" spans="1:26" ht="25.5">
      <c r="A10" s="62" t="s">
        <v>83</v>
      </c>
      <c r="B10" s="63">
        <f>SUM(B5:B9)</f>
        <v>99768988445</v>
      </c>
      <c r="C10" s="63">
        <f>SUM(C5:C9)</f>
        <v>0</v>
      </c>
      <c r="D10" s="64">
        <f aca="true" t="shared" si="0" ref="D10:Z10">SUM(D5:D9)</f>
        <v>152203193427</v>
      </c>
      <c r="E10" s="65">
        <f t="shared" si="0"/>
        <v>152190159924</v>
      </c>
      <c r="F10" s="65">
        <f t="shared" si="0"/>
        <v>14093430799</v>
      </c>
      <c r="G10" s="65">
        <f t="shared" si="0"/>
        <v>13383819277</v>
      </c>
      <c r="H10" s="65">
        <f t="shared" si="0"/>
        <v>12434885432</v>
      </c>
      <c r="I10" s="65">
        <f t="shared" si="0"/>
        <v>39912135508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39912135508</v>
      </c>
      <c r="W10" s="65">
        <f t="shared" si="0"/>
        <v>38047539984</v>
      </c>
      <c r="X10" s="65">
        <f t="shared" si="0"/>
        <v>1864595524</v>
      </c>
      <c r="Y10" s="66">
        <f>+IF(W10&lt;&gt;0,(X10/W10)*100,0)</f>
        <v>4.9006992956288675</v>
      </c>
      <c r="Z10" s="67">
        <f t="shared" si="0"/>
        <v>152190159924</v>
      </c>
    </row>
    <row r="11" spans="1:26" ht="13.5">
      <c r="A11" s="57" t="s">
        <v>36</v>
      </c>
      <c r="B11" s="18">
        <v>25455678469</v>
      </c>
      <c r="C11" s="18">
        <v>0</v>
      </c>
      <c r="D11" s="58">
        <v>38650025491</v>
      </c>
      <c r="E11" s="59">
        <v>38654093729</v>
      </c>
      <c r="F11" s="59">
        <v>2876013663</v>
      </c>
      <c r="G11" s="59">
        <v>2936548732</v>
      </c>
      <c r="H11" s="59">
        <v>2975287101</v>
      </c>
      <c r="I11" s="59">
        <v>8787849496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8787849496</v>
      </c>
      <c r="W11" s="59">
        <v>9663523433</v>
      </c>
      <c r="X11" s="59">
        <v>-875673937</v>
      </c>
      <c r="Y11" s="60">
        <v>-9.06</v>
      </c>
      <c r="Z11" s="61">
        <v>38654093729</v>
      </c>
    </row>
    <row r="12" spans="1:26" ht="13.5">
      <c r="A12" s="57" t="s">
        <v>37</v>
      </c>
      <c r="B12" s="18">
        <v>477264646</v>
      </c>
      <c r="C12" s="18">
        <v>0</v>
      </c>
      <c r="D12" s="58">
        <v>708832644</v>
      </c>
      <c r="E12" s="59">
        <v>708832644</v>
      </c>
      <c r="F12" s="59">
        <v>54266825</v>
      </c>
      <c r="G12" s="59">
        <v>55290094</v>
      </c>
      <c r="H12" s="59">
        <v>55140590</v>
      </c>
      <c r="I12" s="59">
        <v>164697509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164697509</v>
      </c>
      <c r="W12" s="59">
        <v>177208162</v>
      </c>
      <c r="X12" s="59">
        <v>-12510653</v>
      </c>
      <c r="Y12" s="60">
        <v>-7.06</v>
      </c>
      <c r="Z12" s="61">
        <v>708832644</v>
      </c>
    </row>
    <row r="13" spans="1:26" ht="13.5">
      <c r="A13" s="57" t="s">
        <v>84</v>
      </c>
      <c r="B13" s="18">
        <v>7503662241</v>
      </c>
      <c r="C13" s="18">
        <v>0</v>
      </c>
      <c r="D13" s="58">
        <v>10264158288</v>
      </c>
      <c r="E13" s="59">
        <v>10264158288</v>
      </c>
      <c r="F13" s="59">
        <v>751054151</v>
      </c>
      <c r="G13" s="59">
        <v>740572989</v>
      </c>
      <c r="H13" s="59">
        <v>744473045</v>
      </c>
      <c r="I13" s="59">
        <v>2236100185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2236100185</v>
      </c>
      <c r="W13" s="59">
        <v>2566039574</v>
      </c>
      <c r="X13" s="59">
        <v>-329939389</v>
      </c>
      <c r="Y13" s="60">
        <v>-12.86</v>
      </c>
      <c r="Z13" s="61">
        <v>10264158288</v>
      </c>
    </row>
    <row r="14" spans="1:26" ht="13.5">
      <c r="A14" s="57" t="s">
        <v>38</v>
      </c>
      <c r="B14" s="18">
        <v>5224843257</v>
      </c>
      <c r="C14" s="18">
        <v>0</v>
      </c>
      <c r="D14" s="58">
        <v>5435086149</v>
      </c>
      <c r="E14" s="59">
        <v>5435086149</v>
      </c>
      <c r="F14" s="59">
        <v>372788604</v>
      </c>
      <c r="G14" s="59">
        <v>153174819</v>
      </c>
      <c r="H14" s="59">
        <v>548663122</v>
      </c>
      <c r="I14" s="59">
        <v>1074626545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1074626545</v>
      </c>
      <c r="W14" s="59">
        <v>1358771537</v>
      </c>
      <c r="X14" s="59">
        <v>-284144992</v>
      </c>
      <c r="Y14" s="60">
        <v>-20.91</v>
      </c>
      <c r="Z14" s="61">
        <v>5435086149</v>
      </c>
    </row>
    <row r="15" spans="1:26" ht="13.5">
      <c r="A15" s="57" t="s">
        <v>39</v>
      </c>
      <c r="B15" s="18">
        <v>35879872426</v>
      </c>
      <c r="C15" s="18">
        <v>0</v>
      </c>
      <c r="D15" s="58">
        <v>53448388398</v>
      </c>
      <c r="E15" s="59">
        <v>53448388398</v>
      </c>
      <c r="F15" s="59">
        <v>4043152931</v>
      </c>
      <c r="G15" s="59">
        <v>5872404047</v>
      </c>
      <c r="H15" s="59">
        <v>4619165198</v>
      </c>
      <c r="I15" s="59">
        <v>14534722176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14534722176</v>
      </c>
      <c r="W15" s="59">
        <v>13362097101</v>
      </c>
      <c r="X15" s="59">
        <v>1172625075</v>
      </c>
      <c r="Y15" s="60">
        <v>8.78</v>
      </c>
      <c r="Z15" s="61">
        <v>53448388398</v>
      </c>
    </row>
    <row r="16" spans="1:26" ht="13.5">
      <c r="A16" s="68" t="s">
        <v>40</v>
      </c>
      <c r="B16" s="18">
        <v>1552588548</v>
      </c>
      <c r="C16" s="18">
        <v>0</v>
      </c>
      <c r="D16" s="58">
        <v>2374147384</v>
      </c>
      <c r="E16" s="59">
        <v>2374147384</v>
      </c>
      <c r="F16" s="59">
        <v>66476830</v>
      </c>
      <c r="G16" s="59">
        <v>144040653</v>
      </c>
      <c r="H16" s="59">
        <v>181608332</v>
      </c>
      <c r="I16" s="59">
        <v>392125815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392125815</v>
      </c>
      <c r="W16" s="59">
        <v>593536848</v>
      </c>
      <c r="X16" s="59">
        <v>-201411033</v>
      </c>
      <c r="Y16" s="60">
        <v>-33.93</v>
      </c>
      <c r="Z16" s="61">
        <v>2374147384</v>
      </c>
    </row>
    <row r="17" spans="1:26" ht="13.5">
      <c r="A17" s="57" t="s">
        <v>41</v>
      </c>
      <c r="B17" s="18">
        <v>22132646291</v>
      </c>
      <c r="C17" s="18">
        <v>0</v>
      </c>
      <c r="D17" s="58">
        <v>38510045560</v>
      </c>
      <c r="E17" s="59">
        <v>38491374162</v>
      </c>
      <c r="F17" s="59">
        <v>1550815319</v>
      </c>
      <c r="G17" s="59">
        <v>2386938411</v>
      </c>
      <c r="H17" s="59">
        <v>3161310811</v>
      </c>
      <c r="I17" s="59">
        <v>7099064541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7099064541</v>
      </c>
      <c r="W17" s="59">
        <v>9622843540</v>
      </c>
      <c r="X17" s="59">
        <v>-2523778999</v>
      </c>
      <c r="Y17" s="60">
        <v>-26.23</v>
      </c>
      <c r="Z17" s="61">
        <v>38491374162</v>
      </c>
    </row>
    <row r="18" spans="1:26" ht="13.5">
      <c r="A18" s="69" t="s">
        <v>42</v>
      </c>
      <c r="B18" s="70">
        <f>SUM(B11:B17)</f>
        <v>98226555878</v>
      </c>
      <c r="C18" s="70">
        <f>SUM(C11:C17)</f>
        <v>0</v>
      </c>
      <c r="D18" s="71">
        <f aca="true" t="shared" si="1" ref="D18:Z18">SUM(D11:D17)</f>
        <v>149390683914</v>
      </c>
      <c r="E18" s="72">
        <f t="shared" si="1"/>
        <v>149376080754</v>
      </c>
      <c r="F18" s="72">
        <f t="shared" si="1"/>
        <v>9714568323</v>
      </c>
      <c r="G18" s="72">
        <f t="shared" si="1"/>
        <v>12288969745</v>
      </c>
      <c r="H18" s="72">
        <f t="shared" si="1"/>
        <v>12285648199</v>
      </c>
      <c r="I18" s="72">
        <f t="shared" si="1"/>
        <v>34289186267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34289186267</v>
      </c>
      <c r="W18" s="72">
        <f t="shared" si="1"/>
        <v>37344020195</v>
      </c>
      <c r="X18" s="72">
        <f t="shared" si="1"/>
        <v>-3054833928</v>
      </c>
      <c r="Y18" s="66">
        <f>+IF(W18&lt;&gt;0,(X18/W18)*100,0)</f>
        <v>-8.180249239499428</v>
      </c>
      <c r="Z18" s="73">
        <f t="shared" si="1"/>
        <v>149376080754</v>
      </c>
    </row>
    <row r="19" spans="1:26" ht="13.5">
      <c r="A19" s="69" t="s">
        <v>43</v>
      </c>
      <c r="B19" s="74">
        <f>+B10-B18</f>
        <v>1542432567</v>
      </c>
      <c r="C19" s="74">
        <f>+C10-C18</f>
        <v>0</v>
      </c>
      <c r="D19" s="75">
        <f aca="true" t="shared" si="2" ref="D19:Z19">+D10-D18</f>
        <v>2812509513</v>
      </c>
      <c r="E19" s="76">
        <f t="shared" si="2"/>
        <v>2814079170</v>
      </c>
      <c r="F19" s="76">
        <f t="shared" si="2"/>
        <v>4378862476</v>
      </c>
      <c r="G19" s="76">
        <f t="shared" si="2"/>
        <v>1094849532</v>
      </c>
      <c r="H19" s="76">
        <f t="shared" si="2"/>
        <v>149237233</v>
      </c>
      <c r="I19" s="76">
        <f t="shared" si="2"/>
        <v>5622949241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5622949241</v>
      </c>
      <c r="W19" s="76">
        <f>IF(E10=E18,0,W10-W18)</f>
        <v>703519789</v>
      </c>
      <c r="X19" s="76">
        <f t="shared" si="2"/>
        <v>4919429452</v>
      </c>
      <c r="Y19" s="77">
        <f>+IF(W19&lt;&gt;0,(X19/W19)*100,0)</f>
        <v>699.259570081546</v>
      </c>
      <c r="Z19" s="78">
        <f t="shared" si="2"/>
        <v>2814079170</v>
      </c>
    </row>
    <row r="20" spans="1:26" ht="13.5">
      <c r="A20" s="57" t="s">
        <v>44</v>
      </c>
      <c r="B20" s="18">
        <v>9757028444</v>
      </c>
      <c r="C20" s="18">
        <v>0</v>
      </c>
      <c r="D20" s="58">
        <v>14133360444</v>
      </c>
      <c r="E20" s="59">
        <v>14166025384</v>
      </c>
      <c r="F20" s="59">
        <v>163082301</v>
      </c>
      <c r="G20" s="59">
        <v>338264302</v>
      </c>
      <c r="H20" s="59">
        <v>1133787859</v>
      </c>
      <c r="I20" s="59">
        <v>1635134462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1635134462</v>
      </c>
      <c r="W20" s="59">
        <v>3541506346</v>
      </c>
      <c r="X20" s="59">
        <v>-1906371884</v>
      </c>
      <c r="Y20" s="60">
        <v>-53.83</v>
      </c>
      <c r="Z20" s="61">
        <v>14166025384</v>
      </c>
    </row>
    <row r="21" spans="1:26" ht="13.5">
      <c r="A21" s="57" t="s">
        <v>85</v>
      </c>
      <c r="B21" s="79">
        <v>0</v>
      </c>
      <c r="C21" s="79">
        <v>0</v>
      </c>
      <c r="D21" s="80">
        <v>-130000000</v>
      </c>
      <c r="E21" s="81">
        <v>-130000000</v>
      </c>
      <c r="F21" s="81">
        <v>0</v>
      </c>
      <c r="G21" s="81">
        <v>-21666666</v>
      </c>
      <c r="H21" s="81">
        <v>-42010334</v>
      </c>
      <c r="I21" s="81">
        <v>-63677000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-63677000</v>
      </c>
      <c r="W21" s="81">
        <v>-32500000</v>
      </c>
      <c r="X21" s="81">
        <v>-31177000</v>
      </c>
      <c r="Y21" s="82">
        <v>95.93</v>
      </c>
      <c r="Z21" s="83">
        <v>-130000000</v>
      </c>
    </row>
    <row r="22" spans="1:26" ht="25.5">
      <c r="A22" s="84" t="s">
        <v>86</v>
      </c>
      <c r="B22" s="85">
        <f>SUM(B19:B21)</f>
        <v>11299461011</v>
      </c>
      <c r="C22" s="85">
        <f>SUM(C19:C21)</f>
        <v>0</v>
      </c>
      <c r="D22" s="86">
        <f aca="true" t="shared" si="3" ref="D22:Z22">SUM(D19:D21)</f>
        <v>16815869957</v>
      </c>
      <c r="E22" s="87">
        <f t="shared" si="3"/>
        <v>16850104554</v>
      </c>
      <c r="F22" s="87">
        <f t="shared" si="3"/>
        <v>4541944777</v>
      </c>
      <c r="G22" s="87">
        <f t="shared" si="3"/>
        <v>1411447168</v>
      </c>
      <c r="H22" s="87">
        <f t="shared" si="3"/>
        <v>1241014758</v>
      </c>
      <c r="I22" s="87">
        <f t="shared" si="3"/>
        <v>7194406703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7194406703</v>
      </c>
      <c r="W22" s="87">
        <f t="shared" si="3"/>
        <v>4212526135</v>
      </c>
      <c r="X22" s="87">
        <f t="shared" si="3"/>
        <v>2981880568</v>
      </c>
      <c r="Y22" s="88">
        <f>+IF(W22&lt;&gt;0,(X22/W22)*100,0)</f>
        <v>70.78604315887527</v>
      </c>
      <c r="Z22" s="89">
        <f t="shared" si="3"/>
        <v>16850104554</v>
      </c>
    </row>
    <row r="23" spans="1:26" ht="13.5">
      <c r="A23" s="90" t="s">
        <v>45</v>
      </c>
      <c r="B23" s="18">
        <v>0</v>
      </c>
      <c r="C23" s="18">
        <v>0</v>
      </c>
      <c r="D23" s="58">
        <v>1</v>
      </c>
      <c r="E23" s="59">
        <v>1</v>
      </c>
      <c r="F23" s="59">
        <v>-1</v>
      </c>
      <c r="G23" s="59">
        <v>-2</v>
      </c>
      <c r="H23" s="59">
        <v>-1</v>
      </c>
      <c r="I23" s="59">
        <v>-4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-4</v>
      </c>
      <c r="W23" s="59">
        <v>0</v>
      </c>
      <c r="X23" s="59">
        <v>-4</v>
      </c>
      <c r="Y23" s="60">
        <v>0</v>
      </c>
      <c r="Z23" s="61">
        <v>1</v>
      </c>
    </row>
    <row r="24" spans="1:26" ht="13.5">
      <c r="A24" s="91" t="s">
        <v>46</v>
      </c>
      <c r="B24" s="74">
        <f>SUM(B22:B23)</f>
        <v>11299461011</v>
      </c>
      <c r="C24" s="74">
        <f>SUM(C22:C23)</f>
        <v>0</v>
      </c>
      <c r="D24" s="75">
        <f aca="true" t="shared" si="4" ref="D24:Z24">SUM(D22:D23)</f>
        <v>16815869958</v>
      </c>
      <c r="E24" s="76">
        <f t="shared" si="4"/>
        <v>16850104555</v>
      </c>
      <c r="F24" s="76">
        <f t="shared" si="4"/>
        <v>4541944776</v>
      </c>
      <c r="G24" s="76">
        <f t="shared" si="4"/>
        <v>1411447166</v>
      </c>
      <c r="H24" s="76">
        <f t="shared" si="4"/>
        <v>1241014757</v>
      </c>
      <c r="I24" s="76">
        <f t="shared" si="4"/>
        <v>7194406699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7194406699</v>
      </c>
      <c r="W24" s="76">
        <f t="shared" si="4"/>
        <v>4212526135</v>
      </c>
      <c r="X24" s="76">
        <f t="shared" si="4"/>
        <v>2981880564</v>
      </c>
      <c r="Y24" s="77">
        <f>+IF(W24&lt;&gt;0,(X24/W24)*100,0)</f>
        <v>70.78604306392036</v>
      </c>
      <c r="Z24" s="78">
        <f t="shared" si="4"/>
        <v>16850104555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17998623154</v>
      </c>
      <c r="C27" s="21">
        <v>0</v>
      </c>
      <c r="D27" s="98">
        <v>28633129609</v>
      </c>
      <c r="E27" s="99">
        <v>28900421227</v>
      </c>
      <c r="F27" s="99">
        <v>404140721</v>
      </c>
      <c r="G27" s="99">
        <v>1025047137</v>
      </c>
      <c r="H27" s="99">
        <v>1488336144</v>
      </c>
      <c r="I27" s="99">
        <v>2917524002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2917524002</v>
      </c>
      <c r="W27" s="99">
        <v>7225105308</v>
      </c>
      <c r="X27" s="99">
        <v>-4307581306</v>
      </c>
      <c r="Y27" s="100">
        <v>-59.62</v>
      </c>
      <c r="Z27" s="101">
        <v>28900421227</v>
      </c>
    </row>
    <row r="28" spans="1:26" ht="13.5">
      <c r="A28" s="102" t="s">
        <v>44</v>
      </c>
      <c r="B28" s="18">
        <v>9954569686</v>
      </c>
      <c r="C28" s="18">
        <v>0</v>
      </c>
      <c r="D28" s="58">
        <v>14143160494</v>
      </c>
      <c r="E28" s="59">
        <v>14199922820</v>
      </c>
      <c r="F28" s="59">
        <v>345388851</v>
      </c>
      <c r="G28" s="59">
        <v>563729850</v>
      </c>
      <c r="H28" s="59">
        <v>891486705</v>
      </c>
      <c r="I28" s="59">
        <v>1800605406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1800605406</v>
      </c>
      <c r="W28" s="59">
        <v>3549980705</v>
      </c>
      <c r="X28" s="59">
        <v>-1749375299</v>
      </c>
      <c r="Y28" s="60">
        <v>-49.28</v>
      </c>
      <c r="Z28" s="61">
        <v>14199922820</v>
      </c>
    </row>
    <row r="29" spans="1:26" ht="13.5">
      <c r="A29" s="57" t="s">
        <v>88</v>
      </c>
      <c r="B29" s="18">
        <v>139410199</v>
      </c>
      <c r="C29" s="18">
        <v>0</v>
      </c>
      <c r="D29" s="58">
        <v>644009079</v>
      </c>
      <c r="E29" s="59">
        <v>645578736</v>
      </c>
      <c r="F29" s="59">
        <v>12396902</v>
      </c>
      <c r="G29" s="59">
        <v>63922876</v>
      </c>
      <c r="H29" s="59">
        <v>66053364</v>
      </c>
      <c r="I29" s="59">
        <v>142373142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142373142</v>
      </c>
      <c r="W29" s="59">
        <v>161394684</v>
      </c>
      <c r="X29" s="59">
        <v>-19021542</v>
      </c>
      <c r="Y29" s="60">
        <v>-11.79</v>
      </c>
      <c r="Z29" s="61">
        <v>645578736</v>
      </c>
    </row>
    <row r="30" spans="1:26" ht="13.5">
      <c r="A30" s="57" t="s">
        <v>48</v>
      </c>
      <c r="B30" s="18">
        <v>4778316495</v>
      </c>
      <c r="C30" s="18">
        <v>0</v>
      </c>
      <c r="D30" s="58">
        <v>7284901092</v>
      </c>
      <c r="E30" s="59">
        <v>7364073007</v>
      </c>
      <c r="F30" s="59">
        <v>-16789018</v>
      </c>
      <c r="G30" s="59">
        <v>166328319</v>
      </c>
      <c r="H30" s="59">
        <v>335681560</v>
      </c>
      <c r="I30" s="59">
        <v>485220861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485220861</v>
      </c>
      <c r="W30" s="59">
        <v>1841018252</v>
      </c>
      <c r="X30" s="59">
        <v>-1355797391</v>
      </c>
      <c r="Y30" s="60">
        <v>-73.64</v>
      </c>
      <c r="Z30" s="61">
        <v>7364073007</v>
      </c>
    </row>
    <row r="31" spans="1:26" ht="13.5">
      <c r="A31" s="57" t="s">
        <v>49</v>
      </c>
      <c r="B31" s="18">
        <v>3126326774</v>
      </c>
      <c r="C31" s="18">
        <v>0</v>
      </c>
      <c r="D31" s="58">
        <v>6561058945</v>
      </c>
      <c r="E31" s="59">
        <v>6690846664</v>
      </c>
      <c r="F31" s="59">
        <v>63143984</v>
      </c>
      <c r="G31" s="59">
        <v>231066093</v>
      </c>
      <c r="H31" s="59">
        <v>195114519</v>
      </c>
      <c r="I31" s="59">
        <v>489324596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489324596</v>
      </c>
      <c r="W31" s="59">
        <v>1672711667</v>
      </c>
      <c r="X31" s="59">
        <v>-1183387071</v>
      </c>
      <c r="Y31" s="60">
        <v>-70.75</v>
      </c>
      <c r="Z31" s="61">
        <v>6690846664</v>
      </c>
    </row>
    <row r="32" spans="1:26" ht="13.5">
      <c r="A32" s="69" t="s">
        <v>50</v>
      </c>
      <c r="B32" s="21">
        <f>SUM(B28:B31)</f>
        <v>17998623154</v>
      </c>
      <c r="C32" s="21">
        <f>SUM(C28:C31)</f>
        <v>0</v>
      </c>
      <c r="D32" s="98">
        <f aca="true" t="shared" si="5" ref="D32:Z32">SUM(D28:D31)</f>
        <v>28633129610</v>
      </c>
      <c r="E32" s="99">
        <f t="shared" si="5"/>
        <v>28900421227</v>
      </c>
      <c r="F32" s="99">
        <f t="shared" si="5"/>
        <v>404140719</v>
      </c>
      <c r="G32" s="99">
        <f t="shared" si="5"/>
        <v>1025047138</v>
      </c>
      <c r="H32" s="99">
        <f t="shared" si="5"/>
        <v>1488336148</v>
      </c>
      <c r="I32" s="99">
        <f t="shared" si="5"/>
        <v>2917524005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2917524005</v>
      </c>
      <c r="W32" s="99">
        <f t="shared" si="5"/>
        <v>7225105308</v>
      </c>
      <c r="X32" s="99">
        <f t="shared" si="5"/>
        <v>-4307581303</v>
      </c>
      <c r="Y32" s="100">
        <f>+IF(W32&lt;&gt;0,(X32/W32)*100,0)</f>
        <v>-59.61963347759692</v>
      </c>
      <c r="Z32" s="101">
        <f t="shared" si="5"/>
        <v>28900421227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22668352937</v>
      </c>
      <c r="C35" s="18">
        <v>0</v>
      </c>
      <c r="D35" s="58">
        <v>43592914712</v>
      </c>
      <c r="E35" s="59">
        <v>54847756070</v>
      </c>
      <c r="F35" s="59">
        <v>44805180434</v>
      </c>
      <c r="G35" s="59">
        <v>46500721255</v>
      </c>
      <c r="H35" s="59">
        <v>43588310369</v>
      </c>
      <c r="I35" s="59">
        <v>43588310369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43588310369</v>
      </c>
      <c r="W35" s="59">
        <v>13711939018</v>
      </c>
      <c r="X35" s="59">
        <v>29876371351</v>
      </c>
      <c r="Y35" s="60">
        <v>217.89</v>
      </c>
      <c r="Z35" s="61">
        <v>54847756070</v>
      </c>
    </row>
    <row r="36" spans="1:26" ht="13.5">
      <c r="A36" s="57" t="s">
        <v>53</v>
      </c>
      <c r="B36" s="18">
        <v>86611217574</v>
      </c>
      <c r="C36" s="18">
        <v>0</v>
      </c>
      <c r="D36" s="58">
        <v>205115053050</v>
      </c>
      <c r="E36" s="59">
        <v>241035659591</v>
      </c>
      <c r="F36" s="59">
        <v>177017975423</v>
      </c>
      <c r="G36" s="59">
        <v>178437427065</v>
      </c>
      <c r="H36" s="59">
        <v>181178328037</v>
      </c>
      <c r="I36" s="59">
        <v>181178328037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181178328037</v>
      </c>
      <c r="W36" s="59">
        <v>60258914899</v>
      </c>
      <c r="X36" s="59">
        <v>120919413138</v>
      </c>
      <c r="Y36" s="60">
        <v>200.67</v>
      </c>
      <c r="Z36" s="61">
        <v>241035659591</v>
      </c>
    </row>
    <row r="37" spans="1:26" ht="13.5">
      <c r="A37" s="57" t="s">
        <v>54</v>
      </c>
      <c r="B37" s="18">
        <v>18995065283</v>
      </c>
      <c r="C37" s="18">
        <v>0</v>
      </c>
      <c r="D37" s="58">
        <v>34590284139</v>
      </c>
      <c r="E37" s="59">
        <v>45561405328</v>
      </c>
      <c r="F37" s="59">
        <v>30702036672</v>
      </c>
      <c r="G37" s="59">
        <v>31225209328</v>
      </c>
      <c r="H37" s="59">
        <v>27556810486</v>
      </c>
      <c r="I37" s="59">
        <v>27556810486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27556810486</v>
      </c>
      <c r="W37" s="59">
        <v>11390351333</v>
      </c>
      <c r="X37" s="59">
        <v>16166459153</v>
      </c>
      <c r="Y37" s="60">
        <v>141.93</v>
      </c>
      <c r="Z37" s="61">
        <v>45561405328</v>
      </c>
    </row>
    <row r="38" spans="1:26" ht="13.5">
      <c r="A38" s="57" t="s">
        <v>55</v>
      </c>
      <c r="B38" s="18">
        <v>26105996174</v>
      </c>
      <c r="C38" s="18">
        <v>0</v>
      </c>
      <c r="D38" s="58">
        <v>53320976821</v>
      </c>
      <c r="E38" s="59">
        <v>64712424100</v>
      </c>
      <c r="F38" s="59">
        <v>48953022372</v>
      </c>
      <c r="G38" s="59">
        <v>48641990783</v>
      </c>
      <c r="H38" s="59">
        <v>49535161515</v>
      </c>
      <c r="I38" s="59">
        <v>49535161515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49535161515</v>
      </c>
      <c r="W38" s="59">
        <v>16178106026</v>
      </c>
      <c r="X38" s="59">
        <v>33357055489</v>
      </c>
      <c r="Y38" s="60">
        <v>206.19</v>
      </c>
      <c r="Z38" s="61">
        <v>64712424100</v>
      </c>
    </row>
    <row r="39" spans="1:26" ht="13.5">
      <c r="A39" s="57" t="s">
        <v>56</v>
      </c>
      <c r="B39" s="18">
        <v>64178509054</v>
      </c>
      <c r="C39" s="18">
        <v>0</v>
      </c>
      <c r="D39" s="58">
        <v>160796706802</v>
      </c>
      <c r="E39" s="59">
        <v>185609586233</v>
      </c>
      <c r="F39" s="59">
        <v>142168096813</v>
      </c>
      <c r="G39" s="59">
        <v>145070948208</v>
      </c>
      <c r="H39" s="59">
        <v>147674666404</v>
      </c>
      <c r="I39" s="59">
        <v>147674666404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147674666404</v>
      </c>
      <c r="W39" s="59">
        <v>46402396558</v>
      </c>
      <c r="X39" s="59">
        <v>101272269846</v>
      </c>
      <c r="Y39" s="60">
        <v>218.25</v>
      </c>
      <c r="Z39" s="61">
        <v>185609586233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9047271244</v>
      </c>
      <c r="C42" s="18">
        <v>0</v>
      </c>
      <c r="D42" s="58">
        <v>27017304918</v>
      </c>
      <c r="E42" s="59">
        <v>26877474106</v>
      </c>
      <c r="F42" s="59">
        <v>76379608</v>
      </c>
      <c r="G42" s="59">
        <v>-478456549</v>
      </c>
      <c r="H42" s="59">
        <v>-155929157</v>
      </c>
      <c r="I42" s="59">
        <v>-558006098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-558006098</v>
      </c>
      <c r="W42" s="59">
        <v>6554285421</v>
      </c>
      <c r="X42" s="59">
        <v>-7112291519</v>
      </c>
      <c r="Y42" s="60">
        <v>-108.51</v>
      </c>
      <c r="Z42" s="61">
        <v>26877474106</v>
      </c>
    </row>
    <row r="43" spans="1:26" ht="13.5">
      <c r="A43" s="57" t="s">
        <v>59</v>
      </c>
      <c r="B43" s="18">
        <v>-9092924805</v>
      </c>
      <c r="C43" s="18">
        <v>0</v>
      </c>
      <c r="D43" s="58">
        <v>-27619933290</v>
      </c>
      <c r="E43" s="59">
        <v>-28159965366</v>
      </c>
      <c r="F43" s="59">
        <v>-1131007593</v>
      </c>
      <c r="G43" s="59">
        <v>-120175184</v>
      </c>
      <c r="H43" s="59">
        <v>-3050026322</v>
      </c>
      <c r="I43" s="59">
        <v>-4301209099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-4301209099</v>
      </c>
      <c r="W43" s="59">
        <v>-5790283321</v>
      </c>
      <c r="X43" s="59">
        <v>1489074222</v>
      </c>
      <c r="Y43" s="60">
        <v>-25.72</v>
      </c>
      <c r="Z43" s="61">
        <v>-28159965366</v>
      </c>
    </row>
    <row r="44" spans="1:26" ht="13.5">
      <c r="A44" s="57" t="s">
        <v>60</v>
      </c>
      <c r="B44" s="18">
        <v>3461935486</v>
      </c>
      <c r="C44" s="18">
        <v>0</v>
      </c>
      <c r="D44" s="58">
        <v>1680396944</v>
      </c>
      <c r="E44" s="59">
        <v>1680397218</v>
      </c>
      <c r="F44" s="59">
        <v>-680856895</v>
      </c>
      <c r="G44" s="59">
        <v>541164839</v>
      </c>
      <c r="H44" s="59">
        <v>189973292</v>
      </c>
      <c r="I44" s="59">
        <v>50281236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50281236</v>
      </c>
      <c r="W44" s="59">
        <v>-425561104</v>
      </c>
      <c r="X44" s="59">
        <v>475842340</v>
      </c>
      <c r="Y44" s="60">
        <v>-111.82</v>
      </c>
      <c r="Z44" s="61">
        <v>1680397218</v>
      </c>
    </row>
    <row r="45" spans="1:26" ht="13.5">
      <c r="A45" s="69" t="s">
        <v>61</v>
      </c>
      <c r="B45" s="21">
        <v>18055980287</v>
      </c>
      <c r="C45" s="21">
        <v>0</v>
      </c>
      <c r="D45" s="98">
        <v>23827409158</v>
      </c>
      <c r="E45" s="99">
        <v>23707449545</v>
      </c>
      <c r="F45" s="99">
        <v>26755712612</v>
      </c>
      <c r="G45" s="99">
        <v>26698245718</v>
      </c>
      <c r="H45" s="99">
        <v>23682263531</v>
      </c>
      <c r="I45" s="99">
        <v>23682263531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23682263531</v>
      </c>
      <c r="W45" s="99">
        <v>23647984583</v>
      </c>
      <c r="X45" s="99">
        <v>34278948</v>
      </c>
      <c r="Y45" s="100">
        <v>0.14</v>
      </c>
      <c r="Z45" s="101">
        <v>23707449545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78</v>
      </c>
      <c r="W47" s="118" t="s">
        <v>79</v>
      </c>
      <c r="X47" s="118" t="s">
        <v>80</v>
      </c>
      <c r="Y47" s="118" t="s">
        <v>81</v>
      </c>
      <c r="Z47" s="120" t="s">
        <v>82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10367675447</v>
      </c>
      <c r="C49" s="51">
        <v>0</v>
      </c>
      <c r="D49" s="128">
        <v>2749582488</v>
      </c>
      <c r="E49" s="53">
        <v>1723499874</v>
      </c>
      <c r="F49" s="53">
        <v>0</v>
      </c>
      <c r="G49" s="53">
        <v>0</v>
      </c>
      <c r="H49" s="53">
        <v>0</v>
      </c>
      <c r="I49" s="53">
        <v>2005365131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1268349224</v>
      </c>
      <c r="W49" s="53">
        <v>1773074492</v>
      </c>
      <c r="X49" s="53">
        <v>6468668530</v>
      </c>
      <c r="Y49" s="53">
        <v>26156839980</v>
      </c>
      <c r="Z49" s="129">
        <v>52513055166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7337917349</v>
      </c>
      <c r="C51" s="51">
        <v>0</v>
      </c>
      <c r="D51" s="128">
        <v>246192437</v>
      </c>
      <c r="E51" s="53">
        <v>270746244</v>
      </c>
      <c r="F51" s="53">
        <v>0</v>
      </c>
      <c r="G51" s="53">
        <v>0</v>
      </c>
      <c r="H51" s="53">
        <v>0</v>
      </c>
      <c r="I51" s="53">
        <v>152966257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66184392</v>
      </c>
      <c r="W51" s="53">
        <v>180400795</v>
      </c>
      <c r="X51" s="53">
        <v>454219317</v>
      </c>
      <c r="Y51" s="53">
        <v>1798935</v>
      </c>
      <c r="Z51" s="129">
        <v>8710425726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75.49999401962471</v>
      </c>
      <c r="C58" s="5">
        <f>IF(C67=0,0,+(C76/C67)*100)</f>
        <v>0</v>
      </c>
      <c r="D58" s="6">
        <f aca="true" t="shared" si="6" ref="D58:Z58">IF(D67=0,0,+(D76/D67)*100)</f>
        <v>95.41065845928001</v>
      </c>
      <c r="E58" s="7">
        <f t="shared" si="6"/>
        <v>95.27791731994022</v>
      </c>
      <c r="F58" s="7">
        <f t="shared" si="6"/>
        <v>85.03338362161585</v>
      </c>
      <c r="G58" s="7">
        <f t="shared" si="6"/>
        <v>98.57746883703254</v>
      </c>
      <c r="H58" s="7">
        <f t="shared" si="6"/>
        <v>84.45501183776443</v>
      </c>
      <c r="I58" s="7">
        <f t="shared" si="6"/>
        <v>89.29080405422462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89.29080405422462</v>
      </c>
      <c r="W58" s="7">
        <f t="shared" si="6"/>
        <v>102.18592810385105</v>
      </c>
      <c r="X58" s="7">
        <f t="shared" si="6"/>
        <v>0</v>
      </c>
      <c r="Y58" s="7">
        <f t="shared" si="6"/>
        <v>0</v>
      </c>
      <c r="Z58" s="8">
        <f t="shared" si="6"/>
        <v>95.27791731994022</v>
      </c>
    </row>
    <row r="59" spans="1:26" ht="13.5">
      <c r="A59" s="36" t="s">
        <v>31</v>
      </c>
      <c r="B59" s="9">
        <f aca="true" t="shared" si="7" ref="B59:Z66">IF(B68=0,0,+(B77/B68)*100)</f>
        <v>81.87938960511944</v>
      </c>
      <c r="C59" s="9">
        <f t="shared" si="7"/>
        <v>0</v>
      </c>
      <c r="D59" s="2">
        <f t="shared" si="7"/>
        <v>96.19115945265034</v>
      </c>
      <c r="E59" s="10">
        <f t="shared" si="7"/>
        <v>96.05627533803262</v>
      </c>
      <c r="F59" s="10">
        <f t="shared" si="7"/>
        <v>70.73543227680474</v>
      </c>
      <c r="G59" s="10">
        <f t="shared" si="7"/>
        <v>86.60586115011128</v>
      </c>
      <c r="H59" s="10">
        <f t="shared" si="7"/>
        <v>68.47455411517093</v>
      </c>
      <c r="I59" s="10">
        <f t="shared" si="7"/>
        <v>74.05642353178892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74.05642353178892</v>
      </c>
      <c r="W59" s="10">
        <f t="shared" si="7"/>
        <v>103.92727113568299</v>
      </c>
      <c r="X59" s="10">
        <f t="shared" si="7"/>
        <v>0</v>
      </c>
      <c r="Y59" s="10">
        <f t="shared" si="7"/>
        <v>0</v>
      </c>
      <c r="Z59" s="11">
        <f t="shared" si="7"/>
        <v>96.05627533803262</v>
      </c>
    </row>
    <row r="60" spans="1:26" ht="13.5">
      <c r="A60" s="37" t="s">
        <v>32</v>
      </c>
      <c r="B60" s="12">
        <f t="shared" si="7"/>
        <v>74.25686895675977</v>
      </c>
      <c r="C60" s="12">
        <f t="shared" si="7"/>
        <v>0</v>
      </c>
      <c r="D60" s="3">
        <f t="shared" si="7"/>
        <v>95.43895712758427</v>
      </c>
      <c r="E60" s="13">
        <f t="shared" si="7"/>
        <v>95.43895712983999</v>
      </c>
      <c r="F60" s="13">
        <f t="shared" si="7"/>
        <v>89.97339224922494</v>
      </c>
      <c r="G60" s="13">
        <f t="shared" si="7"/>
        <v>102.13690155435964</v>
      </c>
      <c r="H60" s="13">
        <f t="shared" si="7"/>
        <v>91.20338901792809</v>
      </c>
      <c r="I60" s="13">
        <f t="shared" si="7"/>
        <v>94.67127018786783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94.67127018786783</v>
      </c>
      <c r="W60" s="13">
        <f t="shared" si="7"/>
        <v>102.11118786082083</v>
      </c>
      <c r="X60" s="13">
        <f t="shared" si="7"/>
        <v>0</v>
      </c>
      <c r="Y60" s="13">
        <f t="shared" si="7"/>
        <v>0</v>
      </c>
      <c r="Z60" s="14">
        <f t="shared" si="7"/>
        <v>95.43895712983999</v>
      </c>
    </row>
    <row r="61" spans="1:26" ht="13.5">
      <c r="A61" s="38" t="s">
        <v>91</v>
      </c>
      <c r="B61" s="12">
        <f t="shared" si="7"/>
        <v>76.0660686060002</v>
      </c>
      <c r="C61" s="12">
        <f t="shared" si="7"/>
        <v>0</v>
      </c>
      <c r="D61" s="3">
        <f t="shared" si="7"/>
        <v>96.18039771777632</v>
      </c>
      <c r="E61" s="13">
        <f t="shared" si="7"/>
        <v>96.18039772609427</v>
      </c>
      <c r="F61" s="13">
        <f t="shared" si="7"/>
        <v>81.3639112330795</v>
      </c>
      <c r="G61" s="13">
        <f t="shared" si="7"/>
        <v>102.75929856273956</v>
      </c>
      <c r="H61" s="13">
        <f t="shared" si="7"/>
        <v>90.8486141342691</v>
      </c>
      <c r="I61" s="13">
        <f t="shared" si="7"/>
        <v>92.06542102917373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92.06542102917373</v>
      </c>
      <c r="W61" s="13">
        <f t="shared" si="7"/>
        <v>105.75825993636596</v>
      </c>
      <c r="X61" s="13">
        <f t="shared" si="7"/>
        <v>0</v>
      </c>
      <c r="Y61" s="13">
        <f t="shared" si="7"/>
        <v>0</v>
      </c>
      <c r="Z61" s="14">
        <f t="shared" si="7"/>
        <v>96.18039772609427</v>
      </c>
    </row>
    <row r="62" spans="1:26" ht="13.5">
      <c r="A62" s="38" t="s">
        <v>92</v>
      </c>
      <c r="B62" s="12">
        <f t="shared" si="7"/>
        <v>71.23951602896454</v>
      </c>
      <c r="C62" s="12">
        <f t="shared" si="7"/>
        <v>0</v>
      </c>
      <c r="D62" s="3">
        <f t="shared" si="7"/>
        <v>93.00458246004614</v>
      </c>
      <c r="E62" s="13">
        <f t="shared" si="7"/>
        <v>93.00458246624197</v>
      </c>
      <c r="F62" s="13">
        <f t="shared" si="7"/>
        <v>94.08428097758181</v>
      </c>
      <c r="G62" s="13">
        <f t="shared" si="7"/>
        <v>104.48321071526598</v>
      </c>
      <c r="H62" s="13">
        <f t="shared" si="7"/>
        <v>93.49411942061442</v>
      </c>
      <c r="I62" s="13">
        <f t="shared" si="7"/>
        <v>97.42010621603306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97.42010621603306</v>
      </c>
      <c r="W62" s="13">
        <f t="shared" si="7"/>
        <v>89.69994952052444</v>
      </c>
      <c r="X62" s="13">
        <f t="shared" si="7"/>
        <v>0</v>
      </c>
      <c r="Y62" s="13">
        <f t="shared" si="7"/>
        <v>0</v>
      </c>
      <c r="Z62" s="14">
        <f t="shared" si="7"/>
        <v>93.00458246624197</v>
      </c>
    </row>
    <row r="63" spans="1:26" ht="13.5">
      <c r="A63" s="38" t="s">
        <v>93</v>
      </c>
      <c r="B63" s="12">
        <f t="shared" si="7"/>
        <v>70.80525444179284</v>
      </c>
      <c r="C63" s="12">
        <f t="shared" si="7"/>
        <v>0</v>
      </c>
      <c r="D63" s="3">
        <f t="shared" si="7"/>
        <v>89.8051255318097</v>
      </c>
      <c r="E63" s="13">
        <f t="shared" si="7"/>
        <v>89.80512545758468</v>
      </c>
      <c r="F63" s="13">
        <f t="shared" si="7"/>
        <v>181.60264631266756</v>
      </c>
      <c r="G63" s="13">
        <f t="shared" si="7"/>
        <v>95.63253726181216</v>
      </c>
      <c r="H63" s="13">
        <f t="shared" si="7"/>
        <v>64.3886068141549</v>
      </c>
      <c r="I63" s="13">
        <f t="shared" si="7"/>
        <v>96.45888929535111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96.45888929535111</v>
      </c>
      <c r="W63" s="13">
        <f t="shared" si="7"/>
        <v>99.85653047279396</v>
      </c>
      <c r="X63" s="13">
        <f t="shared" si="7"/>
        <v>0</v>
      </c>
      <c r="Y63" s="13">
        <f t="shared" si="7"/>
        <v>0</v>
      </c>
      <c r="Z63" s="14">
        <f t="shared" si="7"/>
        <v>89.80512545758468</v>
      </c>
    </row>
    <row r="64" spans="1:26" ht="13.5">
      <c r="A64" s="38" t="s">
        <v>94</v>
      </c>
      <c r="B64" s="12">
        <f t="shared" si="7"/>
        <v>58.992170203666184</v>
      </c>
      <c r="C64" s="12">
        <f t="shared" si="7"/>
        <v>0</v>
      </c>
      <c r="D64" s="3">
        <f t="shared" si="7"/>
        <v>93.6625246792192</v>
      </c>
      <c r="E64" s="13">
        <f t="shared" si="7"/>
        <v>93.66252469996034</v>
      </c>
      <c r="F64" s="13">
        <f t="shared" si="7"/>
        <v>111.30058413912624</v>
      </c>
      <c r="G64" s="13">
        <f t="shared" si="7"/>
        <v>100.01466147770076</v>
      </c>
      <c r="H64" s="13">
        <f t="shared" si="7"/>
        <v>96.70726330707964</v>
      </c>
      <c r="I64" s="13">
        <f t="shared" si="7"/>
        <v>102.74593697900605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102.74593697900605</v>
      </c>
      <c r="W64" s="13">
        <f t="shared" si="7"/>
        <v>94.87120352623892</v>
      </c>
      <c r="X64" s="13">
        <f t="shared" si="7"/>
        <v>0</v>
      </c>
      <c r="Y64" s="13">
        <f t="shared" si="7"/>
        <v>0</v>
      </c>
      <c r="Z64" s="14">
        <f t="shared" si="7"/>
        <v>93.66252469996034</v>
      </c>
    </row>
    <row r="65" spans="1:26" ht="13.5">
      <c r="A65" s="38" t="s">
        <v>95</v>
      </c>
      <c r="B65" s="12">
        <f t="shared" si="7"/>
        <v>124.10909725165054</v>
      </c>
      <c r="C65" s="12">
        <f t="shared" si="7"/>
        <v>0</v>
      </c>
      <c r="D65" s="3">
        <f t="shared" si="7"/>
        <v>143.68310103859162</v>
      </c>
      <c r="E65" s="13">
        <f t="shared" si="7"/>
        <v>143.68310103859162</v>
      </c>
      <c r="F65" s="13">
        <f t="shared" si="7"/>
        <v>99.52162395072175</v>
      </c>
      <c r="G65" s="13">
        <f t="shared" si="7"/>
        <v>87.67044102044032</v>
      </c>
      <c r="H65" s="13">
        <f t="shared" si="7"/>
        <v>-159.80498700229916</v>
      </c>
      <c r="I65" s="13">
        <f t="shared" si="7"/>
        <v>188.5044560917962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188.5044560917962</v>
      </c>
      <c r="W65" s="13">
        <f t="shared" si="7"/>
        <v>138.59016083927352</v>
      </c>
      <c r="X65" s="13">
        <f t="shared" si="7"/>
        <v>0</v>
      </c>
      <c r="Y65" s="13">
        <f t="shared" si="7"/>
        <v>0</v>
      </c>
      <c r="Z65" s="14">
        <f t="shared" si="7"/>
        <v>143.68310103859162</v>
      </c>
    </row>
    <row r="66" spans="1:26" ht="13.5">
      <c r="A66" s="39" t="s">
        <v>96</v>
      </c>
      <c r="B66" s="15">
        <f t="shared" si="7"/>
        <v>27.45565818971446</v>
      </c>
      <c r="C66" s="15">
        <f t="shared" si="7"/>
        <v>0</v>
      </c>
      <c r="D66" s="4">
        <f t="shared" si="7"/>
        <v>72.84864958647591</v>
      </c>
      <c r="E66" s="16">
        <f t="shared" si="7"/>
        <v>61.56712048996496</v>
      </c>
      <c r="F66" s="16">
        <f t="shared" si="7"/>
        <v>126.68228372540766</v>
      </c>
      <c r="G66" s="16">
        <f t="shared" si="7"/>
        <v>81.94613988387708</v>
      </c>
      <c r="H66" s="16">
        <f t="shared" si="7"/>
        <v>100.79349784205154</v>
      </c>
      <c r="I66" s="16">
        <f t="shared" si="7"/>
        <v>101.73104344431303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101.73104344431303</v>
      </c>
      <c r="W66" s="16">
        <f t="shared" si="7"/>
        <v>63.39383103561895</v>
      </c>
      <c r="X66" s="16">
        <f t="shared" si="7"/>
        <v>0</v>
      </c>
      <c r="Y66" s="16">
        <f t="shared" si="7"/>
        <v>0</v>
      </c>
      <c r="Z66" s="17">
        <f t="shared" si="7"/>
        <v>61.56712048996496</v>
      </c>
    </row>
    <row r="67" spans="1:26" ht="13.5" hidden="1">
      <c r="A67" s="40" t="s">
        <v>97</v>
      </c>
      <c r="B67" s="23">
        <v>76999097417</v>
      </c>
      <c r="C67" s="23"/>
      <c r="D67" s="24">
        <v>116943429801</v>
      </c>
      <c r="E67" s="25">
        <v>116981662611</v>
      </c>
      <c r="F67" s="25">
        <v>9545289863</v>
      </c>
      <c r="G67" s="25">
        <v>10031116837</v>
      </c>
      <c r="H67" s="25">
        <v>10860124880</v>
      </c>
      <c r="I67" s="25">
        <v>30436531580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30436531580</v>
      </c>
      <c r="W67" s="25">
        <v>29245415660</v>
      </c>
      <c r="X67" s="25"/>
      <c r="Y67" s="24"/>
      <c r="Z67" s="26">
        <v>116981662611</v>
      </c>
    </row>
    <row r="68" spans="1:26" ht="13.5" hidden="1">
      <c r="A68" s="36" t="s">
        <v>31</v>
      </c>
      <c r="B68" s="18">
        <v>18717175068</v>
      </c>
      <c r="C68" s="18"/>
      <c r="D68" s="19">
        <v>27227084781</v>
      </c>
      <c r="E68" s="20">
        <v>27265317591</v>
      </c>
      <c r="F68" s="20">
        <v>2631143847</v>
      </c>
      <c r="G68" s="20">
        <v>2150955386</v>
      </c>
      <c r="H68" s="20">
        <v>3270458939</v>
      </c>
      <c r="I68" s="20">
        <v>8052558172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8052558172</v>
      </c>
      <c r="W68" s="20">
        <v>6816329399</v>
      </c>
      <c r="X68" s="20"/>
      <c r="Y68" s="19"/>
      <c r="Z68" s="22">
        <v>27265317591</v>
      </c>
    </row>
    <row r="69" spans="1:26" ht="13.5" hidden="1">
      <c r="A69" s="37" t="s">
        <v>32</v>
      </c>
      <c r="B69" s="18">
        <v>57278688782</v>
      </c>
      <c r="C69" s="18"/>
      <c r="D69" s="19">
        <v>88663255337</v>
      </c>
      <c r="E69" s="20">
        <v>88663255337</v>
      </c>
      <c r="F69" s="20">
        <v>6819781256</v>
      </c>
      <c r="G69" s="20">
        <v>7766321741</v>
      </c>
      <c r="H69" s="20">
        <v>7480647119</v>
      </c>
      <c r="I69" s="20">
        <v>22066750116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22066750116</v>
      </c>
      <c r="W69" s="20">
        <v>22165813838</v>
      </c>
      <c r="X69" s="20"/>
      <c r="Y69" s="19"/>
      <c r="Z69" s="22">
        <v>88663255337</v>
      </c>
    </row>
    <row r="70" spans="1:26" ht="13.5" hidden="1">
      <c r="A70" s="38" t="s">
        <v>91</v>
      </c>
      <c r="B70" s="18">
        <v>40436992359</v>
      </c>
      <c r="C70" s="18"/>
      <c r="D70" s="19">
        <v>60111000370</v>
      </c>
      <c r="E70" s="20">
        <v>60111000370</v>
      </c>
      <c r="F70" s="20">
        <v>4865481799</v>
      </c>
      <c r="G70" s="20">
        <v>5448229707</v>
      </c>
      <c r="H70" s="20">
        <v>5090947588</v>
      </c>
      <c r="I70" s="20">
        <v>15404659094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15404659094</v>
      </c>
      <c r="W70" s="20">
        <v>15027750094</v>
      </c>
      <c r="X70" s="20"/>
      <c r="Y70" s="19"/>
      <c r="Z70" s="22">
        <v>60111000370</v>
      </c>
    </row>
    <row r="71" spans="1:26" ht="13.5" hidden="1">
      <c r="A71" s="38" t="s">
        <v>92</v>
      </c>
      <c r="B71" s="18">
        <v>9449318957</v>
      </c>
      <c r="C71" s="18"/>
      <c r="D71" s="19">
        <v>16139874490</v>
      </c>
      <c r="E71" s="20">
        <v>16139874490</v>
      </c>
      <c r="F71" s="20">
        <v>1123009067</v>
      </c>
      <c r="G71" s="20">
        <v>1243432989</v>
      </c>
      <c r="H71" s="20">
        <v>1282820196</v>
      </c>
      <c r="I71" s="20">
        <v>3649262252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3649262252</v>
      </c>
      <c r="W71" s="20">
        <v>4034968623</v>
      </c>
      <c r="X71" s="20"/>
      <c r="Y71" s="19"/>
      <c r="Z71" s="22">
        <v>16139874490</v>
      </c>
    </row>
    <row r="72" spans="1:26" ht="13.5" hidden="1">
      <c r="A72" s="38" t="s">
        <v>93</v>
      </c>
      <c r="B72" s="18">
        <v>3707461909</v>
      </c>
      <c r="C72" s="18"/>
      <c r="D72" s="19">
        <v>6736273675</v>
      </c>
      <c r="E72" s="20">
        <v>6736273675</v>
      </c>
      <c r="F72" s="20">
        <v>299198205</v>
      </c>
      <c r="G72" s="20">
        <v>551346776</v>
      </c>
      <c r="H72" s="20">
        <v>780138209</v>
      </c>
      <c r="I72" s="20">
        <v>1630683190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1630683190</v>
      </c>
      <c r="W72" s="20">
        <v>1684068420</v>
      </c>
      <c r="X72" s="20"/>
      <c r="Y72" s="19"/>
      <c r="Z72" s="22">
        <v>6736273675</v>
      </c>
    </row>
    <row r="73" spans="1:26" ht="13.5" hidden="1">
      <c r="A73" s="38" t="s">
        <v>94</v>
      </c>
      <c r="B73" s="18">
        <v>3310217392</v>
      </c>
      <c r="C73" s="18"/>
      <c r="D73" s="19">
        <v>4821338207</v>
      </c>
      <c r="E73" s="20">
        <v>4821338207</v>
      </c>
      <c r="F73" s="20">
        <v>405541744</v>
      </c>
      <c r="G73" s="20">
        <v>392750316</v>
      </c>
      <c r="H73" s="20">
        <v>396868144</v>
      </c>
      <c r="I73" s="20">
        <v>1195160204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1195160204</v>
      </c>
      <c r="W73" s="20">
        <v>1205334552</v>
      </c>
      <c r="X73" s="20"/>
      <c r="Y73" s="19"/>
      <c r="Z73" s="22">
        <v>4821338207</v>
      </c>
    </row>
    <row r="74" spans="1:26" ht="13.5" hidden="1">
      <c r="A74" s="38" t="s">
        <v>95</v>
      </c>
      <c r="B74" s="18">
        <v>374698165</v>
      </c>
      <c r="C74" s="18"/>
      <c r="D74" s="19">
        <v>854768595</v>
      </c>
      <c r="E74" s="20">
        <v>854768595</v>
      </c>
      <c r="F74" s="20">
        <v>126550441</v>
      </c>
      <c r="G74" s="20">
        <v>130561953</v>
      </c>
      <c r="H74" s="20">
        <v>-70127018</v>
      </c>
      <c r="I74" s="20">
        <v>186985376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186985376</v>
      </c>
      <c r="W74" s="20">
        <v>213692149</v>
      </c>
      <c r="X74" s="20"/>
      <c r="Y74" s="19"/>
      <c r="Z74" s="22">
        <v>854768595</v>
      </c>
    </row>
    <row r="75" spans="1:26" ht="13.5" hidden="1">
      <c r="A75" s="39" t="s">
        <v>96</v>
      </c>
      <c r="B75" s="27">
        <v>1003233567</v>
      </c>
      <c r="C75" s="27"/>
      <c r="D75" s="28">
        <v>1053089683</v>
      </c>
      <c r="E75" s="29">
        <v>1053089683</v>
      </c>
      <c r="F75" s="29">
        <v>94364760</v>
      </c>
      <c r="G75" s="29">
        <v>113839710</v>
      </c>
      <c r="H75" s="29">
        <v>109018822</v>
      </c>
      <c r="I75" s="29">
        <v>317223292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317223292</v>
      </c>
      <c r="W75" s="29">
        <v>263272423</v>
      </c>
      <c r="X75" s="29"/>
      <c r="Y75" s="28"/>
      <c r="Z75" s="30">
        <v>1053089683</v>
      </c>
    </row>
    <row r="76" spans="1:26" ht="13.5" hidden="1">
      <c r="A76" s="41" t="s">
        <v>98</v>
      </c>
      <c r="B76" s="31">
        <v>58134313945</v>
      </c>
      <c r="C76" s="31"/>
      <c r="D76" s="32">
        <v>111576496398</v>
      </c>
      <c r="E76" s="33">
        <v>111457691782</v>
      </c>
      <c r="F76" s="33">
        <v>8116682947</v>
      </c>
      <c r="G76" s="33">
        <v>9888421074</v>
      </c>
      <c r="H76" s="33">
        <v>9171919753</v>
      </c>
      <c r="I76" s="33">
        <v>27177023774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27177023774</v>
      </c>
      <c r="W76" s="33">
        <v>29884699420</v>
      </c>
      <c r="X76" s="33"/>
      <c r="Y76" s="32"/>
      <c r="Z76" s="34">
        <v>111457691782</v>
      </c>
    </row>
    <row r="77" spans="1:26" ht="13.5" hidden="1">
      <c r="A77" s="36" t="s">
        <v>31</v>
      </c>
      <c r="B77" s="18">
        <v>15325508697</v>
      </c>
      <c r="C77" s="18"/>
      <c r="D77" s="19">
        <v>26190048536</v>
      </c>
      <c r="E77" s="20">
        <v>26190048537</v>
      </c>
      <c r="F77" s="20">
        <v>1861150974</v>
      </c>
      <c r="G77" s="20">
        <v>1862853435</v>
      </c>
      <c r="H77" s="20">
        <v>2239432176</v>
      </c>
      <c r="I77" s="20">
        <v>5963436585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5963436585</v>
      </c>
      <c r="W77" s="20">
        <v>7084025136</v>
      </c>
      <c r="X77" s="20"/>
      <c r="Y77" s="19"/>
      <c r="Z77" s="22">
        <v>26190048537</v>
      </c>
    </row>
    <row r="78" spans="1:26" ht="13.5" hidden="1">
      <c r="A78" s="37" t="s">
        <v>32</v>
      </c>
      <c r="B78" s="18">
        <v>42533360869</v>
      </c>
      <c r="C78" s="18"/>
      <c r="D78" s="19">
        <v>84619286249</v>
      </c>
      <c r="E78" s="20">
        <v>84619286251</v>
      </c>
      <c r="F78" s="20">
        <v>6135988540</v>
      </c>
      <c r="G78" s="20">
        <v>7932280391</v>
      </c>
      <c r="H78" s="20">
        <v>6822603693</v>
      </c>
      <c r="I78" s="20">
        <v>20890872624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20890872624</v>
      </c>
      <c r="W78" s="20">
        <v>22633775809</v>
      </c>
      <c r="X78" s="20"/>
      <c r="Y78" s="19"/>
      <c r="Z78" s="22">
        <v>84619286251</v>
      </c>
    </row>
    <row r="79" spans="1:26" ht="13.5" hidden="1">
      <c r="A79" s="38" t="s">
        <v>91</v>
      </c>
      <c r="B79" s="18">
        <v>30758830350</v>
      </c>
      <c r="C79" s="18"/>
      <c r="D79" s="19">
        <v>57814999228</v>
      </c>
      <c r="E79" s="20">
        <v>57814999233</v>
      </c>
      <c r="F79" s="20">
        <v>3958746292</v>
      </c>
      <c r="G79" s="20">
        <v>5598562631</v>
      </c>
      <c r="H79" s="20">
        <v>4625055330</v>
      </c>
      <c r="I79" s="20">
        <v>14182364253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14182364253</v>
      </c>
      <c r="W79" s="20">
        <v>15893087007</v>
      </c>
      <c r="X79" s="20"/>
      <c r="Y79" s="19"/>
      <c r="Z79" s="22">
        <v>57814999233</v>
      </c>
    </row>
    <row r="80" spans="1:26" ht="13.5" hidden="1">
      <c r="A80" s="38" t="s">
        <v>92</v>
      </c>
      <c r="B80" s="18">
        <v>6731649093</v>
      </c>
      <c r="C80" s="18"/>
      <c r="D80" s="19">
        <v>15010822879</v>
      </c>
      <c r="E80" s="20">
        <v>15010822880</v>
      </c>
      <c r="F80" s="20">
        <v>1056575006</v>
      </c>
      <c r="G80" s="20">
        <v>1299178710</v>
      </c>
      <c r="H80" s="20">
        <v>1199361446</v>
      </c>
      <c r="I80" s="20">
        <v>3555115162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3555115162</v>
      </c>
      <c r="W80" s="20">
        <v>3619364818</v>
      </c>
      <c r="X80" s="20"/>
      <c r="Y80" s="19"/>
      <c r="Z80" s="22">
        <v>15010822880</v>
      </c>
    </row>
    <row r="81" spans="1:26" ht="13.5" hidden="1">
      <c r="A81" s="38" t="s">
        <v>93</v>
      </c>
      <c r="B81" s="18">
        <v>2625077838</v>
      </c>
      <c r="C81" s="18"/>
      <c r="D81" s="19">
        <v>6049519030</v>
      </c>
      <c r="E81" s="20">
        <v>6049519025</v>
      </c>
      <c r="F81" s="20">
        <v>543351858</v>
      </c>
      <c r="G81" s="20">
        <v>527266911</v>
      </c>
      <c r="H81" s="20">
        <v>502320124</v>
      </c>
      <c r="I81" s="20">
        <v>1572938893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1572938893</v>
      </c>
      <c r="W81" s="20">
        <v>1681652295</v>
      </c>
      <c r="X81" s="20"/>
      <c r="Y81" s="19"/>
      <c r="Z81" s="22">
        <v>6049519025</v>
      </c>
    </row>
    <row r="82" spans="1:26" ht="13.5" hidden="1">
      <c r="A82" s="38" t="s">
        <v>94</v>
      </c>
      <c r="B82" s="18">
        <v>1952769078</v>
      </c>
      <c r="C82" s="18"/>
      <c r="D82" s="19">
        <v>4515787088</v>
      </c>
      <c r="E82" s="20">
        <v>4515787089</v>
      </c>
      <c r="F82" s="20">
        <v>451370330</v>
      </c>
      <c r="G82" s="20">
        <v>392807899</v>
      </c>
      <c r="H82" s="20">
        <v>383800321</v>
      </c>
      <c r="I82" s="20">
        <v>1227978550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1227978550</v>
      </c>
      <c r="W82" s="20">
        <v>1143515396</v>
      </c>
      <c r="X82" s="20"/>
      <c r="Y82" s="19"/>
      <c r="Z82" s="22">
        <v>4515787089</v>
      </c>
    </row>
    <row r="83" spans="1:26" ht="13.5" hidden="1">
      <c r="A83" s="38" t="s">
        <v>95</v>
      </c>
      <c r="B83" s="18">
        <v>465034510</v>
      </c>
      <c r="C83" s="18"/>
      <c r="D83" s="19">
        <v>1228158024</v>
      </c>
      <c r="E83" s="20">
        <v>1228158024</v>
      </c>
      <c r="F83" s="20">
        <v>125945054</v>
      </c>
      <c r="G83" s="20">
        <v>114464240</v>
      </c>
      <c r="H83" s="20">
        <v>112066472</v>
      </c>
      <c r="I83" s="20">
        <v>352475766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352475766</v>
      </c>
      <c r="W83" s="20">
        <v>296156293</v>
      </c>
      <c r="X83" s="20"/>
      <c r="Y83" s="19"/>
      <c r="Z83" s="22">
        <v>1228158024</v>
      </c>
    </row>
    <row r="84" spans="1:26" ht="13.5" hidden="1">
      <c r="A84" s="39" t="s">
        <v>96</v>
      </c>
      <c r="B84" s="27">
        <v>275444379</v>
      </c>
      <c r="C84" s="27"/>
      <c r="D84" s="28">
        <v>767161613</v>
      </c>
      <c r="E84" s="29">
        <v>648356994</v>
      </c>
      <c r="F84" s="29">
        <v>119543433</v>
      </c>
      <c r="G84" s="29">
        <v>93287248</v>
      </c>
      <c r="H84" s="29">
        <v>109883884</v>
      </c>
      <c r="I84" s="29">
        <v>322714565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322714565</v>
      </c>
      <c r="W84" s="29">
        <v>166898475</v>
      </c>
      <c r="X84" s="29"/>
      <c r="Y84" s="28"/>
      <c r="Z84" s="30">
        <v>648356994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580100408</v>
      </c>
      <c r="C5" s="18">
        <v>0</v>
      </c>
      <c r="D5" s="58">
        <v>648741889</v>
      </c>
      <c r="E5" s="59">
        <v>648741889</v>
      </c>
      <c r="F5" s="59">
        <v>664563913</v>
      </c>
      <c r="G5" s="59">
        <v>610983</v>
      </c>
      <c r="H5" s="59">
        <v>-890010</v>
      </c>
      <c r="I5" s="59">
        <v>664284886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664284886</v>
      </c>
      <c r="W5" s="59">
        <v>162185472</v>
      </c>
      <c r="X5" s="59">
        <v>502099414</v>
      </c>
      <c r="Y5" s="60">
        <v>309.58</v>
      </c>
      <c r="Z5" s="61">
        <v>648741889</v>
      </c>
    </row>
    <row r="6" spans="1:26" ht="13.5">
      <c r="A6" s="57" t="s">
        <v>32</v>
      </c>
      <c r="B6" s="18">
        <v>1966062711</v>
      </c>
      <c r="C6" s="18">
        <v>0</v>
      </c>
      <c r="D6" s="58">
        <v>2203041477</v>
      </c>
      <c r="E6" s="59">
        <v>2203041477</v>
      </c>
      <c r="F6" s="59">
        <v>94645813</v>
      </c>
      <c r="G6" s="59">
        <v>289674393</v>
      </c>
      <c r="H6" s="59">
        <v>178337706</v>
      </c>
      <c r="I6" s="59">
        <v>562657912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562657912</v>
      </c>
      <c r="W6" s="59">
        <v>550760369</v>
      </c>
      <c r="X6" s="59">
        <v>11897543</v>
      </c>
      <c r="Y6" s="60">
        <v>2.16</v>
      </c>
      <c r="Z6" s="61">
        <v>2203041477</v>
      </c>
    </row>
    <row r="7" spans="1:26" ht="13.5">
      <c r="A7" s="57" t="s">
        <v>33</v>
      </c>
      <c r="B7" s="18">
        <v>83939750</v>
      </c>
      <c r="C7" s="18">
        <v>0</v>
      </c>
      <c r="D7" s="58">
        <v>77939608</v>
      </c>
      <c r="E7" s="59">
        <v>77939608</v>
      </c>
      <c r="F7" s="59">
        <v>581541</v>
      </c>
      <c r="G7" s="59">
        <v>7037897</v>
      </c>
      <c r="H7" s="59">
        <v>7060286</v>
      </c>
      <c r="I7" s="59">
        <v>14679724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14679724</v>
      </c>
      <c r="W7" s="59">
        <v>19484902</v>
      </c>
      <c r="X7" s="59">
        <v>-4805178</v>
      </c>
      <c r="Y7" s="60">
        <v>-24.66</v>
      </c>
      <c r="Z7" s="61">
        <v>77939608</v>
      </c>
    </row>
    <row r="8" spans="1:26" ht="13.5">
      <c r="A8" s="57" t="s">
        <v>34</v>
      </c>
      <c r="B8" s="18">
        <v>729327005</v>
      </c>
      <c r="C8" s="18">
        <v>0</v>
      </c>
      <c r="D8" s="58">
        <v>917094020</v>
      </c>
      <c r="E8" s="59">
        <v>917094020</v>
      </c>
      <c r="F8" s="59">
        <v>272358000</v>
      </c>
      <c r="G8" s="59">
        <v>1568</v>
      </c>
      <c r="H8" s="59">
        <v>1092130</v>
      </c>
      <c r="I8" s="59">
        <v>273451698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273451698</v>
      </c>
      <c r="W8" s="59">
        <v>229273505</v>
      </c>
      <c r="X8" s="59">
        <v>44178193</v>
      </c>
      <c r="Y8" s="60">
        <v>19.27</v>
      </c>
      <c r="Z8" s="61">
        <v>917094020</v>
      </c>
    </row>
    <row r="9" spans="1:26" ht="13.5">
      <c r="A9" s="57" t="s">
        <v>35</v>
      </c>
      <c r="B9" s="18">
        <v>578296914</v>
      </c>
      <c r="C9" s="18">
        <v>0</v>
      </c>
      <c r="D9" s="58">
        <v>598351045</v>
      </c>
      <c r="E9" s="59">
        <v>598351045</v>
      </c>
      <c r="F9" s="59">
        <v>29426399</v>
      </c>
      <c r="G9" s="59">
        <v>131209026</v>
      </c>
      <c r="H9" s="59">
        <v>16500541</v>
      </c>
      <c r="I9" s="59">
        <v>177135966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177135966</v>
      </c>
      <c r="W9" s="59">
        <v>149587761</v>
      </c>
      <c r="X9" s="59">
        <v>27548205</v>
      </c>
      <c r="Y9" s="60">
        <v>18.42</v>
      </c>
      <c r="Z9" s="61">
        <v>598351045</v>
      </c>
    </row>
    <row r="10" spans="1:26" ht="25.5">
      <c r="A10" s="62" t="s">
        <v>83</v>
      </c>
      <c r="B10" s="63">
        <f>SUM(B5:B9)</f>
        <v>3937726788</v>
      </c>
      <c r="C10" s="63">
        <f>SUM(C5:C9)</f>
        <v>0</v>
      </c>
      <c r="D10" s="64">
        <f aca="true" t="shared" si="0" ref="D10:Z10">SUM(D5:D9)</f>
        <v>4445168039</v>
      </c>
      <c r="E10" s="65">
        <f t="shared" si="0"/>
        <v>4445168039</v>
      </c>
      <c r="F10" s="65">
        <f t="shared" si="0"/>
        <v>1061575666</v>
      </c>
      <c r="G10" s="65">
        <f t="shared" si="0"/>
        <v>428533867</v>
      </c>
      <c r="H10" s="65">
        <f t="shared" si="0"/>
        <v>202100653</v>
      </c>
      <c r="I10" s="65">
        <f t="shared" si="0"/>
        <v>1692210186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1692210186</v>
      </c>
      <c r="W10" s="65">
        <f t="shared" si="0"/>
        <v>1111292009</v>
      </c>
      <c r="X10" s="65">
        <f t="shared" si="0"/>
        <v>580918177</v>
      </c>
      <c r="Y10" s="66">
        <f>+IF(W10&lt;&gt;0,(X10/W10)*100,0)</f>
        <v>52.274125278984165</v>
      </c>
      <c r="Z10" s="67">
        <f t="shared" si="0"/>
        <v>4445168039</v>
      </c>
    </row>
    <row r="11" spans="1:26" ht="13.5">
      <c r="A11" s="57" t="s">
        <v>36</v>
      </c>
      <c r="B11" s="18">
        <v>1006463420</v>
      </c>
      <c r="C11" s="18">
        <v>0</v>
      </c>
      <c r="D11" s="58">
        <v>1123244549</v>
      </c>
      <c r="E11" s="59">
        <v>1123244549</v>
      </c>
      <c r="F11" s="59">
        <v>82488244</v>
      </c>
      <c r="G11" s="59">
        <v>86931354</v>
      </c>
      <c r="H11" s="59">
        <v>83832925</v>
      </c>
      <c r="I11" s="59">
        <v>253252523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253252523</v>
      </c>
      <c r="W11" s="59">
        <v>280811137</v>
      </c>
      <c r="X11" s="59">
        <v>-27558614</v>
      </c>
      <c r="Y11" s="60">
        <v>-9.81</v>
      </c>
      <c r="Z11" s="61">
        <v>1123244549</v>
      </c>
    </row>
    <row r="12" spans="1:26" ht="13.5">
      <c r="A12" s="57" t="s">
        <v>37</v>
      </c>
      <c r="B12" s="18">
        <v>43331310</v>
      </c>
      <c r="C12" s="18">
        <v>0</v>
      </c>
      <c r="D12" s="58">
        <v>48847465</v>
      </c>
      <c r="E12" s="59">
        <v>48847465</v>
      </c>
      <c r="F12" s="59">
        <v>3617474</v>
      </c>
      <c r="G12" s="59">
        <v>3618221</v>
      </c>
      <c r="H12" s="59">
        <v>3605012</v>
      </c>
      <c r="I12" s="59">
        <v>10840707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10840707</v>
      </c>
      <c r="W12" s="59">
        <v>12211866</v>
      </c>
      <c r="X12" s="59">
        <v>-1371159</v>
      </c>
      <c r="Y12" s="60">
        <v>-11.23</v>
      </c>
      <c r="Z12" s="61">
        <v>48847465</v>
      </c>
    </row>
    <row r="13" spans="1:26" ht="13.5">
      <c r="A13" s="57" t="s">
        <v>84</v>
      </c>
      <c r="B13" s="18">
        <v>501218000</v>
      </c>
      <c r="C13" s="18">
        <v>0</v>
      </c>
      <c r="D13" s="58">
        <v>539234972</v>
      </c>
      <c r="E13" s="59">
        <v>539234972</v>
      </c>
      <c r="F13" s="59">
        <v>0</v>
      </c>
      <c r="G13" s="59">
        <v>826</v>
      </c>
      <c r="H13" s="59">
        <v>0</v>
      </c>
      <c r="I13" s="59">
        <v>826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826</v>
      </c>
      <c r="W13" s="59">
        <v>134808743</v>
      </c>
      <c r="X13" s="59">
        <v>-134807917</v>
      </c>
      <c r="Y13" s="60">
        <v>-100</v>
      </c>
      <c r="Z13" s="61">
        <v>539234972</v>
      </c>
    </row>
    <row r="14" spans="1:26" ht="13.5">
      <c r="A14" s="57" t="s">
        <v>38</v>
      </c>
      <c r="B14" s="18">
        <v>322237690</v>
      </c>
      <c r="C14" s="18">
        <v>0</v>
      </c>
      <c r="D14" s="58">
        <v>64161999</v>
      </c>
      <c r="E14" s="59">
        <v>64161999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16040500</v>
      </c>
      <c r="X14" s="59">
        <v>-16040500</v>
      </c>
      <c r="Y14" s="60">
        <v>-100</v>
      </c>
      <c r="Z14" s="61">
        <v>64161999</v>
      </c>
    </row>
    <row r="15" spans="1:26" ht="13.5">
      <c r="A15" s="57" t="s">
        <v>39</v>
      </c>
      <c r="B15" s="18">
        <v>1040168455</v>
      </c>
      <c r="C15" s="18">
        <v>0</v>
      </c>
      <c r="D15" s="58">
        <v>1135788777</v>
      </c>
      <c r="E15" s="59">
        <v>1135788777</v>
      </c>
      <c r="F15" s="59">
        <v>255320</v>
      </c>
      <c r="G15" s="59">
        <v>269186458</v>
      </c>
      <c r="H15" s="59">
        <v>69903226</v>
      </c>
      <c r="I15" s="59">
        <v>339345004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339345004</v>
      </c>
      <c r="W15" s="59">
        <v>283947194</v>
      </c>
      <c r="X15" s="59">
        <v>55397810</v>
      </c>
      <c r="Y15" s="60">
        <v>19.51</v>
      </c>
      <c r="Z15" s="61">
        <v>1135788777</v>
      </c>
    </row>
    <row r="16" spans="1:26" ht="13.5">
      <c r="A16" s="68" t="s">
        <v>40</v>
      </c>
      <c r="B16" s="18">
        <v>3653259</v>
      </c>
      <c r="C16" s="18">
        <v>0</v>
      </c>
      <c r="D16" s="58">
        <v>246488066</v>
      </c>
      <c r="E16" s="59">
        <v>246488066</v>
      </c>
      <c r="F16" s="59">
        <v>521308</v>
      </c>
      <c r="G16" s="59">
        <v>9321111</v>
      </c>
      <c r="H16" s="59">
        <v>10684835</v>
      </c>
      <c r="I16" s="59">
        <v>20527254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20527254</v>
      </c>
      <c r="W16" s="59">
        <v>61622017</v>
      </c>
      <c r="X16" s="59">
        <v>-41094763</v>
      </c>
      <c r="Y16" s="60">
        <v>-66.69</v>
      </c>
      <c r="Z16" s="61">
        <v>246488066</v>
      </c>
    </row>
    <row r="17" spans="1:26" ht="13.5">
      <c r="A17" s="57" t="s">
        <v>41</v>
      </c>
      <c r="B17" s="18">
        <v>844927360</v>
      </c>
      <c r="C17" s="18">
        <v>0</v>
      </c>
      <c r="D17" s="58">
        <v>1356515553</v>
      </c>
      <c r="E17" s="59">
        <v>1356515553</v>
      </c>
      <c r="F17" s="59">
        <v>27357866</v>
      </c>
      <c r="G17" s="59">
        <v>78165137</v>
      </c>
      <c r="H17" s="59">
        <v>73229483</v>
      </c>
      <c r="I17" s="59">
        <v>178752486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178752486</v>
      </c>
      <c r="W17" s="59">
        <v>339128888</v>
      </c>
      <c r="X17" s="59">
        <v>-160376402</v>
      </c>
      <c r="Y17" s="60">
        <v>-47.29</v>
      </c>
      <c r="Z17" s="61">
        <v>1356515553</v>
      </c>
    </row>
    <row r="18" spans="1:26" ht="13.5">
      <c r="A18" s="69" t="s">
        <v>42</v>
      </c>
      <c r="B18" s="70">
        <f>SUM(B11:B17)</f>
        <v>3761999494</v>
      </c>
      <c r="C18" s="70">
        <f>SUM(C11:C17)</f>
        <v>0</v>
      </c>
      <c r="D18" s="71">
        <f aca="true" t="shared" si="1" ref="D18:Z18">SUM(D11:D17)</f>
        <v>4514281381</v>
      </c>
      <c r="E18" s="72">
        <f t="shared" si="1"/>
        <v>4514281381</v>
      </c>
      <c r="F18" s="72">
        <f t="shared" si="1"/>
        <v>114240212</v>
      </c>
      <c r="G18" s="72">
        <f t="shared" si="1"/>
        <v>447223107</v>
      </c>
      <c r="H18" s="72">
        <f t="shared" si="1"/>
        <v>241255481</v>
      </c>
      <c r="I18" s="72">
        <f t="shared" si="1"/>
        <v>802718800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802718800</v>
      </c>
      <c r="W18" s="72">
        <f t="shared" si="1"/>
        <v>1128570345</v>
      </c>
      <c r="X18" s="72">
        <f t="shared" si="1"/>
        <v>-325851545</v>
      </c>
      <c r="Y18" s="66">
        <f>+IF(W18&lt;&gt;0,(X18/W18)*100,0)</f>
        <v>-28.872949430547017</v>
      </c>
      <c r="Z18" s="73">
        <f t="shared" si="1"/>
        <v>4514281381</v>
      </c>
    </row>
    <row r="19" spans="1:26" ht="13.5">
      <c r="A19" s="69" t="s">
        <v>43</v>
      </c>
      <c r="B19" s="74">
        <f>+B10-B18</f>
        <v>175727294</v>
      </c>
      <c r="C19" s="74">
        <f>+C10-C18</f>
        <v>0</v>
      </c>
      <c r="D19" s="75">
        <f aca="true" t="shared" si="2" ref="D19:Z19">+D10-D18</f>
        <v>-69113342</v>
      </c>
      <c r="E19" s="76">
        <f t="shared" si="2"/>
        <v>-69113342</v>
      </c>
      <c r="F19" s="76">
        <f t="shared" si="2"/>
        <v>947335454</v>
      </c>
      <c r="G19" s="76">
        <f t="shared" si="2"/>
        <v>-18689240</v>
      </c>
      <c r="H19" s="76">
        <f t="shared" si="2"/>
        <v>-39154828</v>
      </c>
      <c r="I19" s="76">
        <f t="shared" si="2"/>
        <v>889491386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889491386</v>
      </c>
      <c r="W19" s="76">
        <f>IF(E10=E18,0,W10-W18)</f>
        <v>-17278336</v>
      </c>
      <c r="X19" s="76">
        <f t="shared" si="2"/>
        <v>906769722</v>
      </c>
      <c r="Y19" s="77">
        <f>+IF(W19&lt;&gt;0,(X19/W19)*100,0)</f>
        <v>-5248.015329716936</v>
      </c>
      <c r="Z19" s="78">
        <f t="shared" si="2"/>
        <v>-69113342</v>
      </c>
    </row>
    <row r="20" spans="1:26" ht="13.5">
      <c r="A20" s="57" t="s">
        <v>44</v>
      </c>
      <c r="B20" s="18">
        <v>515570387</v>
      </c>
      <c r="C20" s="18">
        <v>0</v>
      </c>
      <c r="D20" s="58">
        <v>705450307</v>
      </c>
      <c r="E20" s="59">
        <v>705450307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176362577</v>
      </c>
      <c r="X20" s="59">
        <v>-176362577</v>
      </c>
      <c r="Y20" s="60">
        <v>-100</v>
      </c>
      <c r="Z20" s="61">
        <v>705450307</v>
      </c>
    </row>
    <row r="21" spans="1:26" ht="13.5">
      <c r="A21" s="57" t="s">
        <v>85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86</v>
      </c>
      <c r="B22" s="85">
        <f>SUM(B19:B21)</f>
        <v>691297681</v>
      </c>
      <c r="C22" s="85">
        <f>SUM(C19:C21)</f>
        <v>0</v>
      </c>
      <c r="D22" s="86">
        <f aca="true" t="shared" si="3" ref="D22:Z22">SUM(D19:D21)</f>
        <v>636336965</v>
      </c>
      <c r="E22" s="87">
        <f t="shared" si="3"/>
        <v>636336965</v>
      </c>
      <c r="F22" s="87">
        <f t="shared" si="3"/>
        <v>947335454</v>
      </c>
      <c r="G22" s="87">
        <f t="shared" si="3"/>
        <v>-18689240</v>
      </c>
      <c r="H22" s="87">
        <f t="shared" si="3"/>
        <v>-39154828</v>
      </c>
      <c r="I22" s="87">
        <f t="shared" si="3"/>
        <v>889491386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889491386</v>
      </c>
      <c r="W22" s="87">
        <f t="shared" si="3"/>
        <v>159084241</v>
      </c>
      <c r="X22" s="87">
        <f t="shared" si="3"/>
        <v>730407145</v>
      </c>
      <c r="Y22" s="88">
        <f>+IF(W22&lt;&gt;0,(X22/W22)*100,0)</f>
        <v>459.1323065117431</v>
      </c>
      <c r="Z22" s="89">
        <f t="shared" si="3"/>
        <v>636336965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691297681</v>
      </c>
      <c r="C24" s="74">
        <f>SUM(C22:C23)</f>
        <v>0</v>
      </c>
      <c r="D24" s="75">
        <f aca="true" t="shared" si="4" ref="D24:Z24">SUM(D22:D23)</f>
        <v>636336965</v>
      </c>
      <c r="E24" s="76">
        <f t="shared" si="4"/>
        <v>636336965</v>
      </c>
      <c r="F24" s="76">
        <f t="shared" si="4"/>
        <v>947335454</v>
      </c>
      <c r="G24" s="76">
        <f t="shared" si="4"/>
        <v>-18689240</v>
      </c>
      <c r="H24" s="76">
        <f t="shared" si="4"/>
        <v>-39154828</v>
      </c>
      <c r="I24" s="76">
        <f t="shared" si="4"/>
        <v>889491386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889491386</v>
      </c>
      <c r="W24" s="76">
        <f t="shared" si="4"/>
        <v>159084241</v>
      </c>
      <c r="X24" s="76">
        <f t="shared" si="4"/>
        <v>730407145</v>
      </c>
      <c r="Y24" s="77">
        <f>+IF(W24&lt;&gt;0,(X24/W24)*100,0)</f>
        <v>459.1323065117431</v>
      </c>
      <c r="Z24" s="78">
        <f t="shared" si="4"/>
        <v>636336965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604233990</v>
      </c>
      <c r="C27" s="21">
        <v>0</v>
      </c>
      <c r="D27" s="98">
        <v>751242307</v>
      </c>
      <c r="E27" s="99">
        <v>856360933</v>
      </c>
      <c r="F27" s="99">
        <v>1664570</v>
      </c>
      <c r="G27" s="99">
        <v>11310803</v>
      </c>
      <c r="H27" s="99">
        <v>53305939</v>
      </c>
      <c r="I27" s="99">
        <v>66281312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66281312</v>
      </c>
      <c r="W27" s="99">
        <v>214090233</v>
      </c>
      <c r="X27" s="99">
        <v>-147808921</v>
      </c>
      <c r="Y27" s="100">
        <v>-69.04</v>
      </c>
      <c r="Z27" s="101">
        <v>856360933</v>
      </c>
    </row>
    <row r="28" spans="1:26" ht="13.5">
      <c r="A28" s="102" t="s">
        <v>44</v>
      </c>
      <c r="B28" s="18">
        <v>515365790</v>
      </c>
      <c r="C28" s="18">
        <v>0</v>
      </c>
      <c r="D28" s="58">
        <v>705450307</v>
      </c>
      <c r="E28" s="59">
        <v>729547698</v>
      </c>
      <c r="F28" s="59">
        <v>1665064</v>
      </c>
      <c r="G28" s="59">
        <v>10428479</v>
      </c>
      <c r="H28" s="59">
        <v>51591737</v>
      </c>
      <c r="I28" s="59">
        <v>63685280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63685280</v>
      </c>
      <c r="W28" s="59">
        <v>182386925</v>
      </c>
      <c r="X28" s="59">
        <v>-118701645</v>
      </c>
      <c r="Y28" s="60">
        <v>-65.08</v>
      </c>
      <c r="Z28" s="61">
        <v>729547698</v>
      </c>
    </row>
    <row r="29" spans="1:26" ht="13.5">
      <c r="A29" s="57" t="s">
        <v>88</v>
      </c>
      <c r="B29" s="18">
        <v>204597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18146281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70517322</v>
      </c>
      <c r="C31" s="18">
        <v>0</v>
      </c>
      <c r="D31" s="58">
        <v>45792000</v>
      </c>
      <c r="E31" s="59">
        <v>126813235</v>
      </c>
      <c r="F31" s="59">
        <v>-494</v>
      </c>
      <c r="G31" s="59">
        <v>882324</v>
      </c>
      <c r="H31" s="59">
        <v>1714202</v>
      </c>
      <c r="I31" s="59">
        <v>2596032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2596032</v>
      </c>
      <c r="W31" s="59">
        <v>31703309</v>
      </c>
      <c r="X31" s="59">
        <v>-29107277</v>
      </c>
      <c r="Y31" s="60">
        <v>-91.81</v>
      </c>
      <c r="Z31" s="61">
        <v>126813235</v>
      </c>
    </row>
    <row r="32" spans="1:26" ht="13.5">
      <c r="A32" s="69" t="s">
        <v>50</v>
      </c>
      <c r="B32" s="21">
        <f>SUM(B28:B31)</f>
        <v>604233990</v>
      </c>
      <c r="C32" s="21">
        <f>SUM(C28:C31)</f>
        <v>0</v>
      </c>
      <c r="D32" s="98">
        <f aca="true" t="shared" si="5" ref="D32:Z32">SUM(D28:D31)</f>
        <v>751242307</v>
      </c>
      <c r="E32" s="99">
        <f t="shared" si="5"/>
        <v>856360933</v>
      </c>
      <c r="F32" s="99">
        <f t="shared" si="5"/>
        <v>1664570</v>
      </c>
      <c r="G32" s="99">
        <f t="shared" si="5"/>
        <v>11310803</v>
      </c>
      <c r="H32" s="99">
        <f t="shared" si="5"/>
        <v>53305939</v>
      </c>
      <c r="I32" s="99">
        <f t="shared" si="5"/>
        <v>66281312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66281312</v>
      </c>
      <c r="W32" s="99">
        <f t="shared" si="5"/>
        <v>214090234</v>
      </c>
      <c r="X32" s="99">
        <f t="shared" si="5"/>
        <v>-147808922</v>
      </c>
      <c r="Y32" s="100">
        <f>+IF(W32&lt;&gt;0,(X32/W32)*100,0)</f>
        <v>-69.04047851150465</v>
      </c>
      <c r="Z32" s="101">
        <f t="shared" si="5"/>
        <v>856360933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2581569063</v>
      </c>
      <c r="C35" s="18">
        <v>0</v>
      </c>
      <c r="D35" s="58">
        <v>2116068000</v>
      </c>
      <c r="E35" s="59">
        <v>2010949000</v>
      </c>
      <c r="F35" s="59">
        <v>2836722204</v>
      </c>
      <c r="G35" s="59">
        <v>2758294881</v>
      </c>
      <c r="H35" s="59">
        <v>2674232003</v>
      </c>
      <c r="I35" s="59">
        <v>2674232003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2674232003</v>
      </c>
      <c r="W35" s="59">
        <v>502737250</v>
      </c>
      <c r="X35" s="59">
        <v>2171494753</v>
      </c>
      <c r="Y35" s="60">
        <v>431.93</v>
      </c>
      <c r="Z35" s="61">
        <v>2010949000</v>
      </c>
    </row>
    <row r="36" spans="1:26" ht="13.5">
      <c r="A36" s="57" t="s">
        <v>53</v>
      </c>
      <c r="B36" s="18">
        <v>11656539235</v>
      </c>
      <c r="C36" s="18">
        <v>0</v>
      </c>
      <c r="D36" s="58">
        <v>11914369000</v>
      </c>
      <c r="E36" s="59">
        <v>12019488000</v>
      </c>
      <c r="F36" s="59">
        <v>11803824757</v>
      </c>
      <c r="G36" s="59">
        <v>11607664402</v>
      </c>
      <c r="H36" s="59">
        <v>11810100530</v>
      </c>
      <c r="I36" s="59">
        <v>11810100530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11810100530</v>
      </c>
      <c r="W36" s="59">
        <v>3004872000</v>
      </c>
      <c r="X36" s="59">
        <v>8805228530</v>
      </c>
      <c r="Y36" s="60">
        <v>293.03</v>
      </c>
      <c r="Z36" s="61">
        <v>12019488000</v>
      </c>
    </row>
    <row r="37" spans="1:26" ht="13.5">
      <c r="A37" s="57" t="s">
        <v>54</v>
      </c>
      <c r="B37" s="18">
        <v>1237665350</v>
      </c>
      <c r="C37" s="18">
        <v>0</v>
      </c>
      <c r="D37" s="58">
        <v>1735133000</v>
      </c>
      <c r="E37" s="59">
        <v>1735133000</v>
      </c>
      <c r="F37" s="59">
        <v>1057920311</v>
      </c>
      <c r="G37" s="59">
        <v>1145188888</v>
      </c>
      <c r="H37" s="59">
        <v>1067439638</v>
      </c>
      <c r="I37" s="59">
        <v>1067439638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1067439638</v>
      </c>
      <c r="W37" s="59">
        <v>433783250</v>
      </c>
      <c r="X37" s="59">
        <v>633656388</v>
      </c>
      <c r="Y37" s="60">
        <v>146.08</v>
      </c>
      <c r="Z37" s="61">
        <v>1735133000</v>
      </c>
    </row>
    <row r="38" spans="1:26" ht="13.5">
      <c r="A38" s="57" t="s">
        <v>55</v>
      </c>
      <c r="B38" s="18">
        <v>992679294</v>
      </c>
      <c r="C38" s="18">
        <v>0</v>
      </c>
      <c r="D38" s="58">
        <v>1039138000</v>
      </c>
      <c r="E38" s="59">
        <v>1039138000</v>
      </c>
      <c r="F38" s="59">
        <v>1020459714</v>
      </c>
      <c r="G38" s="59">
        <v>992679294</v>
      </c>
      <c r="H38" s="59">
        <v>978287878</v>
      </c>
      <c r="I38" s="59">
        <v>978287878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978287878</v>
      </c>
      <c r="W38" s="59">
        <v>259784500</v>
      </c>
      <c r="X38" s="59">
        <v>718503378</v>
      </c>
      <c r="Y38" s="60">
        <v>276.58</v>
      </c>
      <c r="Z38" s="61">
        <v>1039138000</v>
      </c>
    </row>
    <row r="39" spans="1:26" ht="13.5">
      <c r="A39" s="57" t="s">
        <v>56</v>
      </c>
      <c r="B39" s="18">
        <v>12007763654</v>
      </c>
      <c r="C39" s="18">
        <v>0</v>
      </c>
      <c r="D39" s="58">
        <v>11256166000</v>
      </c>
      <c r="E39" s="59">
        <v>11256166000</v>
      </c>
      <c r="F39" s="59">
        <v>12562166936</v>
      </c>
      <c r="G39" s="59">
        <v>12228091100</v>
      </c>
      <c r="H39" s="59">
        <v>12438605016</v>
      </c>
      <c r="I39" s="59">
        <v>12438605016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12438605016</v>
      </c>
      <c r="W39" s="59">
        <v>2814041500</v>
      </c>
      <c r="X39" s="59">
        <v>9624563516</v>
      </c>
      <c r="Y39" s="60">
        <v>342.02</v>
      </c>
      <c r="Z39" s="61">
        <v>11256166000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1199620216</v>
      </c>
      <c r="C42" s="18">
        <v>0</v>
      </c>
      <c r="D42" s="58">
        <v>1194159214</v>
      </c>
      <c r="E42" s="59">
        <v>1183802661</v>
      </c>
      <c r="F42" s="59">
        <v>61378229</v>
      </c>
      <c r="G42" s="59">
        <v>51909711</v>
      </c>
      <c r="H42" s="59">
        <v>-36944572</v>
      </c>
      <c r="I42" s="59">
        <v>76343368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76343368</v>
      </c>
      <c r="W42" s="59">
        <v>1236381843</v>
      </c>
      <c r="X42" s="59">
        <v>-1160038475</v>
      </c>
      <c r="Y42" s="60">
        <v>-93.83</v>
      </c>
      <c r="Z42" s="61">
        <v>1183802661</v>
      </c>
    </row>
    <row r="43" spans="1:26" ht="13.5">
      <c r="A43" s="57" t="s">
        <v>59</v>
      </c>
      <c r="B43" s="18">
        <v>-603550292</v>
      </c>
      <c r="C43" s="18">
        <v>0</v>
      </c>
      <c r="D43" s="58">
        <v>-751242308</v>
      </c>
      <c r="E43" s="59">
        <v>-855902074</v>
      </c>
      <c r="F43" s="59">
        <v>-1664571</v>
      </c>
      <c r="G43" s="59">
        <v>-13312272</v>
      </c>
      <c r="H43" s="59">
        <v>-58947831</v>
      </c>
      <c r="I43" s="59">
        <v>-73924674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-73924674</v>
      </c>
      <c r="W43" s="59">
        <v>-196963014</v>
      </c>
      <c r="X43" s="59">
        <v>123038340</v>
      </c>
      <c r="Y43" s="60">
        <v>-62.47</v>
      </c>
      <c r="Z43" s="61">
        <v>-855902074</v>
      </c>
    </row>
    <row r="44" spans="1:26" ht="13.5">
      <c r="A44" s="57" t="s">
        <v>60</v>
      </c>
      <c r="B44" s="18">
        <v>-275229075</v>
      </c>
      <c r="C44" s="18">
        <v>0</v>
      </c>
      <c r="D44" s="58">
        <v>-49970261</v>
      </c>
      <c r="E44" s="59">
        <v>-49970261</v>
      </c>
      <c r="F44" s="59">
        <v>0</v>
      </c>
      <c r="G44" s="59">
        <v>0</v>
      </c>
      <c r="H44" s="59">
        <v>-14391415</v>
      </c>
      <c r="I44" s="59">
        <v>-14391415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-14391415</v>
      </c>
      <c r="W44" s="59">
        <v>-11189416</v>
      </c>
      <c r="X44" s="59">
        <v>-3201999</v>
      </c>
      <c r="Y44" s="60">
        <v>28.62</v>
      </c>
      <c r="Z44" s="61">
        <v>-49970261</v>
      </c>
    </row>
    <row r="45" spans="1:26" ht="13.5">
      <c r="A45" s="69" t="s">
        <v>61</v>
      </c>
      <c r="B45" s="21">
        <v>1840833885</v>
      </c>
      <c r="C45" s="21">
        <v>0</v>
      </c>
      <c r="D45" s="98">
        <v>966778580</v>
      </c>
      <c r="E45" s="99">
        <v>851762261</v>
      </c>
      <c r="F45" s="99">
        <v>1900488558</v>
      </c>
      <c r="G45" s="99">
        <v>1939085997</v>
      </c>
      <c r="H45" s="99">
        <v>1828802179</v>
      </c>
      <c r="I45" s="99">
        <v>1828802179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1828802179</v>
      </c>
      <c r="W45" s="99">
        <v>1602061348</v>
      </c>
      <c r="X45" s="99">
        <v>226740831</v>
      </c>
      <c r="Y45" s="100">
        <v>14.15</v>
      </c>
      <c r="Z45" s="101">
        <v>851762261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78</v>
      </c>
      <c r="W47" s="118" t="s">
        <v>79</v>
      </c>
      <c r="X47" s="118" t="s">
        <v>80</v>
      </c>
      <c r="Y47" s="118" t="s">
        <v>81</v>
      </c>
      <c r="Z47" s="120" t="s">
        <v>82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229735527</v>
      </c>
      <c r="C49" s="51">
        <v>0</v>
      </c>
      <c r="D49" s="128">
        <v>59919317</v>
      </c>
      <c r="E49" s="53">
        <v>46179428</v>
      </c>
      <c r="F49" s="53">
        <v>0</v>
      </c>
      <c r="G49" s="53">
        <v>0</v>
      </c>
      <c r="H49" s="53">
        <v>0</v>
      </c>
      <c r="I49" s="53">
        <v>30878513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31139448</v>
      </c>
      <c r="W49" s="53">
        <v>30055907</v>
      </c>
      <c r="X49" s="53">
        <v>167614620</v>
      </c>
      <c r="Y49" s="53">
        <v>523858856</v>
      </c>
      <c r="Z49" s="129">
        <v>1119381616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454095255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454095255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99.93012549019797</v>
      </c>
      <c r="C58" s="5">
        <f>IF(C67=0,0,+(C76/C67)*100)</f>
        <v>0</v>
      </c>
      <c r="D58" s="6">
        <f aca="true" t="shared" si="6" ref="D58:Z58">IF(D67=0,0,+(D76/D67)*100)</f>
        <v>93.56040557077183</v>
      </c>
      <c r="E58" s="7">
        <f t="shared" si="6"/>
        <v>93.5604058140825</v>
      </c>
      <c r="F58" s="7">
        <f t="shared" si="6"/>
        <v>34.23255318981962</v>
      </c>
      <c r="G58" s="7">
        <f t="shared" si="6"/>
        <v>74.92159986665459</v>
      </c>
      <c r="H58" s="7">
        <f t="shared" si="6"/>
        <v>150.76275424292402</v>
      </c>
      <c r="I58" s="7">
        <f t="shared" si="6"/>
        <v>60.81541277534921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60.81541277534921</v>
      </c>
      <c r="W58" s="7">
        <f t="shared" si="6"/>
        <v>205.13981940698054</v>
      </c>
      <c r="X58" s="7">
        <f t="shared" si="6"/>
        <v>0</v>
      </c>
      <c r="Y58" s="7">
        <f t="shared" si="6"/>
        <v>0</v>
      </c>
      <c r="Z58" s="8">
        <f t="shared" si="6"/>
        <v>93.5604058140825</v>
      </c>
    </row>
    <row r="59" spans="1:26" ht="13.5">
      <c r="A59" s="36" t="s">
        <v>31</v>
      </c>
      <c r="B59" s="9">
        <f aca="true" t="shared" si="7" ref="B59:Z66">IF(B68=0,0,+(B77/B68)*100)</f>
        <v>100.00000017238395</v>
      </c>
      <c r="C59" s="9">
        <f t="shared" si="7"/>
        <v>0</v>
      </c>
      <c r="D59" s="2">
        <f t="shared" si="7"/>
        <v>93.4999994337167</v>
      </c>
      <c r="E59" s="10">
        <f t="shared" si="7"/>
        <v>93.49999989725009</v>
      </c>
      <c r="F59" s="10">
        <f t="shared" si="7"/>
        <v>6.734580395429927</v>
      </c>
      <c r="G59" s="10">
        <f t="shared" si="7"/>
        <v>8583.67515953799</v>
      </c>
      <c r="H59" s="10">
        <f t="shared" si="7"/>
        <v>-10347.714520061572</v>
      </c>
      <c r="I59" s="10">
        <f t="shared" si="7"/>
        <v>28.49621976797467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28.49621976797467</v>
      </c>
      <c r="W59" s="10">
        <f t="shared" si="7"/>
        <v>419.2410493555526</v>
      </c>
      <c r="X59" s="10">
        <f t="shared" si="7"/>
        <v>0</v>
      </c>
      <c r="Y59" s="10">
        <f t="shared" si="7"/>
        <v>0</v>
      </c>
      <c r="Z59" s="11">
        <f t="shared" si="7"/>
        <v>93.49999989725009</v>
      </c>
    </row>
    <row r="60" spans="1:26" ht="13.5">
      <c r="A60" s="37" t="s">
        <v>32</v>
      </c>
      <c r="B60" s="12">
        <f t="shared" si="7"/>
        <v>99.9087193409468</v>
      </c>
      <c r="C60" s="12">
        <f t="shared" si="7"/>
        <v>0</v>
      </c>
      <c r="D60" s="3">
        <f t="shared" si="7"/>
        <v>93.50000013640233</v>
      </c>
      <c r="E60" s="13">
        <f t="shared" si="7"/>
        <v>93.50000027257771</v>
      </c>
      <c r="F60" s="13">
        <f t="shared" si="7"/>
        <v>225.9946142572625</v>
      </c>
      <c r="G60" s="13">
        <f t="shared" si="7"/>
        <v>56.822396448415105</v>
      </c>
      <c r="H60" s="13">
        <f t="shared" si="7"/>
        <v>98.84694939386515</v>
      </c>
      <c r="I60" s="13">
        <f t="shared" si="7"/>
        <v>98.599120738926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98.599120738926</v>
      </c>
      <c r="W60" s="13">
        <f t="shared" si="7"/>
        <v>143.45559848469128</v>
      </c>
      <c r="X60" s="13">
        <f t="shared" si="7"/>
        <v>0</v>
      </c>
      <c r="Y60" s="13">
        <f t="shared" si="7"/>
        <v>0</v>
      </c>
      <c r="Z60" s="14">
        <f t="shared" si="7"/>
        <v>93.50000027257771</v>
      </c>
    </row>
    <row r="61" spans="1:26" ht="13.5">
      <c r="A61" s="38" t="s">
        <v>91</v>
      </c>
      <c r="B61" s="12">
        <f t="shared" si="7"/>
        <v>99.93076288859315</v>
      </c>
      <c r="C61" s="12">
        <f t="shared" si="7"/>
        <v>0</v>
      </c>
      <c r="D61" s="3">
        <f t="shared" si="7"/>
        <v>93.49999993125982</v>
      </c>
      <c r="E61" s="13">
        <f t="shared" si="7"/>
        <v>93.50000007299215</v>
      </c>
      <c r="F61" s="13">
        <f t="shared" si="7"/>
        <v>282.8561664748644</v>
      </c>
      <c r="G61" s="13">
        <f t="shared" si="7"/>
        <v>51.817478688528226</v>
      </c>
      <c r="H61" s="13">
        <f t="shared" si="7"/>
        <v>99.95835245580129</v>
      </c>
      <c r="I61" s="13">
        <f t="shared" si="7"/>
        <v>99.9254467346906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99.9254467346906</v>
      </c>
      <c r="W61" s="13">
        <f t="shared" si="7"/>
        <v>108.55632000241195</v>
      </c>
      <c r="X61" s="13">
        <f t="shared" si="7"/>
        <v>0</v>
      </c>
      <c r="Y61" s="13">
        <f t="shared" si="7"/>
        <v>0</v>
      </c>
      <c r="Z61" s="14">
        <f t="shared" si="7"/>
        <v>93.50000007299215</v>
      </c>
    </row>
    <row r="62" spans="1:26" ht="13.5">
      <c r="A62" s="38" t="s">
        <v>92</v>
      </c>
      <c r="B62" s="12">
        <f t="shared" si="7"/>
        <v>98.7621916236165</v>
      </c>
      <c r="C62" s="12">
        <f t="shared" si="7"/>
        <v>0</v>
      </c>
      <c r="D62" s="3">
        <f t="shared" si="7"/>
        <v>93.50000008086573</v>
      </c>
      <c r="E62" s="13">
        <f t="shared" si="7"/>
        <v>93.50000008086573</v>
      </c>
      <c r="F62" s="13">
        <f t="shared" si="7"/>
        <v>1339.3513568196715</v>
      </c>
      <c r="G62" s="13">
        <f t="shared" si="7"/>
        <v>45.65778223526399</v>
      </c>
      <c r="H62" s="13">
        <f t="shared" si="7"/>
        <v>97.68504622985975</v>
      </c>
      <c r="I62" s="13">
        <f t="shared" si="7"/>
        <v>96.99200413667177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96.99200413667177</v>
      </c>
      <c r="W62" s="13">
        <f t="shared" si="7"/>
        <v>129.48169221253846</v>
      </c>
      <c r="X62" s="13">
        <f t="shared" si="7"/>
        <v>0</v>
      </c>
      <c r="Y62" s="13">
        <f t="shared" si="7"/>
        <v>0</v>
      </c>
      <c r="Z62" s="14">
        <f t="shared" si="7"/>
        <v>93.50000008086573</v>
      </c>
    </row>
    <row r="63" spans="1:26" ht="13.5">
      <c r="A63" s="38" t="s">
        <v>93</v>
      </c>
      <c r="B63" s="12">
        <f t="shared" si="7"/>
        <v>99.86700180201696</v>
      </c>
      <c r="C63" s="12">
        <f t="shared" si="7"/>
        <v>0</v>
      </c>
      <c r="D63" s="3">
        <f t="shared" si="7"/>
        <v>93.50000128434125</v>
      </c>
      <c r="E63" s="13">
        <f t="shared" si="7"/>
        <v>93.50000128434125</v>
      </c>
      <c r="F63" s="13">
        <f t="shared" si="7"/>
        <v>91.97515974091408</v>
      </c>
      <c r="G63" s="13">
        <f t="shared" si="7"/>
        <v>93.24221644524103</v>
      </c>
      <c r="H63" s="13">
        <f t="shared" si="7"/>
        <v>92.70897843224637</v>
      </c>
      <c r="I63" s="13">
        <f t="shared" si="7"/>
        <v>92.6288258062794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92.6288258062794</v>
      </c>
      <c r="W63" s="13">
        <f t="shared" si="7"/>
        <v>418.4763388230441</v>
      </c>
      <c r="X63" s="13">
        <f t="shared" si="7"/>
        <v>0</v>
      </c>
      <c r="Y63" s="13">
        <f t="shared" si="7"/>
        <v>0</v>
      </c>
      <c r="Z63" s="14">
        <f t="shared" si="7"/>
        <v>93.50000128434125</v>
      </c>
    </row>
    <row r="64" spans="1:26" ht="13.5">
      <c r="A64" s="38" t="s">
        <v>94</v>
      </c>
      <c r="B64" s="12">
        <f t="shared" si="7"/>
        <v>100</v>
      </c>
      <c r="C64" s="12">
        <f t="shared" si="7"/>
        <v>0</v>
      </c>
      <c r="D64" s="3">
        <f t="shared" si="7"/>
        <v>93.49999915356523</v>
      </c>
      <c r="E64" s="13">
        <f t="shared" si="7"/>
        <v>93.49999960023266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105.27712194095793</v>
      </c>
      <c r="X64" s="13">
        <f t="shared" si="7"/>
        <v>0</v>
      </c>
      <c r="Y64" s="13">
        <f t="shared" si="7"/>
        <v>0</v>
      </c>
      <c r="Z64" s="14">
        <f t="shared" si="7"/>
        <v>93.49999960023266</v>
      </c>
    </row>
    <row r="65" spans="1:26" ht="13.5">
      <c r="A65" s="38" t="s">
        <v>95</v>
      </c>
      <c r="B65" s="12">
        <f t="shared" si="7"/>
        <v>203.76306489982565</v>
      </c>
      <c r="C65" s="12">
        <f t="shared" si="7"/>
        <v>0</v>
      </c>
      <c r="D65" s="3">
        <f t="shared" si="7"/>
        <v>93.5000081370573</v>
      </c>
      <c r="E65" s="13">
        <f t="shared" si="7"/>
        <v>93.5000081370573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147.11471584917257</v>
      </c>
      <c r="X65" s="13">
        <f t="shared" si="7"/>
        <v>0</v>
      </c>
      <c r="Y65" s="13">
        <f t="shared" si="7"/>
        <v>0</v>
      </c>
      <c r="Z65" s="14">
        <f t="shared" si="7"/>
        <v>93.5000081370573</v>
      </c>
    </row>
    <row r="66" spans="1:26" ht="13.5">
      <c r="A66" s="39" t="s">
        <v>96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100.00000374023863</v>
      </c>
      <c r="F66" s="16">
        <f t="shared" si="7"/>
        <v>100</v>
      </c>
      <c r="G66" s="16">
        <f t="shared" si="7"/>
        <v>99.24313169266279</v>
      </c>
      <c r="H66" s="16">
        <f t="shared" si="7"/>
        <v>100</v>
      </c>
      <c r="I66" s="16">
        <f t="shared" si="7"/>
        <v>99.74499497447538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99.74499497447538</v>
      </c>
      <c r="W66" s="16">
        <f t="shared" si="7"/>
        <v>105.1270888109124</v>
      </c>
      <c r="X66" s="16">
        <f t="shared" si="7"/>
        <v>0</v>
      </c>
      <c r="Y66" s="16">
        <f t="shared" si="7"/>
        <v>0</v>
      </c>
      <c r="Z66" s="17">
        <f t="shared" si="7"/>
        <v>100.00000374023863</v>
      </c>
    </row>
    <row r="67" spans="1:26" ht="13.5" hidden="1">
      <c r="A67" s="40" t="s">
        <v>97</v>
      </c>
      <c r="B67" s="23">
        <v>2568367213</v>
      </c>
      <c r="C67" s="23"/>
      <c r="D67" s="24">
        <v>2876980298</v>
      </c>
      <c r="E67" s="25">
        <v>2876980298</v>
      </c>
      <c r="F67" s="25">
        <v>761105561</v>
      </c>
      <c r="G67" s="25">
        <v>292101544</v>
      </c>
      <c r="H67" s="25">
        <v>179126175</v>
      </c>
      <c r="I67" s="25">
        <v>1232333280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1232333280</v>
      </c>
      <c r="W67" s="25">
        <v>719245076</v>
      </c>
      <c r="X67" s="25"/>
      <c r="Y67" s="24"/>
      <c r="Z67" s="26">
        <v>2876980298</v>
      </c>
    </row>
    <row r="68" spans="1:26" ht="13.5" hidden="1">
      <c r="A68" s="36" t="s">
        <v>31</v>
      </c>
      <c r="B68" s="18">
        <v>580100408</v>
      </c>
      <c r="C68" s="18"/>
      <c r="D68" s="19">
        <v>647202559</v>
      </c>
      <c r="E68" s="20">
        <v>647202559</v>
      </c>
      <c r="F68" s="20">
        <v>664563913</v>
      </c>
      <c r="G68" s="20">
        <v>610983</v>
      </c>
      <c r="H68" s="20">
        <v>-890010</v>
      </c>
      <c r="I68" s="20">
        <v>664284886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664284886</v>
      </c>
      <c r="W68" s="20">
        <v>161800640</v>
      </c>
      <c r="X68" s="20"/>
      <c r="Y68" s="19"/>
      <c r="Z68" s="22">
        <v>647202559</v>
      </c>
    </row>
    <row r="69" spans="1:26" ht="13.5" hidden="1">
      <c r="A69" s="37" t="s">
        <v>32</v>
      </c>
      <c r="B69" s="18">
        <v>1966062711</v>
      </c>
      <c r="C69" s="18"/>
      <c r="D69" s="19">
        <v>2203041477</v>
      </c>
      <c r="E69" s="20">
        <v>2203041477</v>
      </c>
      <c r="F69" s="20">
        <v>94645813</v>
      </c>
      <c r="G69" s="20">
        <v>289674393</v>
      </c>
      <c r="H69" s="20">
        <v>178337706</v>
      </c>
      <c r="I69" s="20">
        <v>562657912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562657912</v>
      </c>
      <c r="W69" s="20">
        <v>550760370</v>
      </c>
      <c r="X69" s="20"/>
      <c r="Y69" s="19"/>
      <c r="Z69" s="22">
        <v>2203041477</v>
      </c>
    </row>
    <row r="70" spans="1:26" ht="13.5" hidden="1">
      <c r="A70" s="38" t="s">
        <v>91</v>
      </c>
      <c r="B70" s="18">
        <v>1266745510</v>
      </c>
      <c r="C70" s="18"/>
      <c r="D70" s="19">
        <v>1411110662</v>
      </c>
      <c r="E70" s="20">
        <v>1411110662</v>
      </c>
      <c r="F70" s="20">
        <v>49995055</v>
      </c>
      <c r="G70" s="20">
        <v>190192519</v>
      </c>
      <c r="H70" s="20">
        <v>125942600</v>
      </c>
      <c r="I70" s="20">
        <v>366130174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366130174</v>
      </c>
      <c r="W70" s="20">
        <v>352777666</v>
      </c>
      <c r="X70" s="20"/>
      <c r="Y70" s="19"/>
      <c r="Z70" s="22">
        <v>1411110662</v>
      </c>
    </row>
    <row r="71" spans="1:26" ht="13.5" hidden="1">
      <c r="A71" s="38" t="s">
        <v>92</v>
      </c>
      <c r="B71" s="18">
        <v>274423252</v>
      </c>
      <c r="C71" s="18"/>
      <c r="D71" s="19">
        <v>309154450</v>
      </c>
      <c r="E71" s="20">
        <v>309154450</v>
      </c>
      <c r="F71" s="20">
        <v>2411927</v>
      </c>
      <c r="G71" s="20">
        <v>58544208</v>
      </c>
      <c r="H71" s="20">
        <v>12757231</v>
      </c>
      <c r="I71" s="20">
        <v>73713366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73713366</v>
      </c>
      <c r="W71" s="20">
        <v>77288613</v>
      </c>
      <c r="X71" s="20"/>
      <c r="Y71" s="19"/>
      <c r="Z71" s="22">
        <v>309154450</v>
      </c>
    </row>
    <row r="72" spans="1:26" ht="13.5" hidden="1">
      <c r="A72" s="38" t="s">
        <v>93</v>
      </c>
      <c r="B72" s="18">
        <v>223320319</v>
      </c>
      <c r="C72" s="18"/>
      <c r="D72" s="19">
        <v>225407383</v>
      </c>
      <c r="E72" s="20">
        <v>225407383</v>
      </c>
      <c r="F72" s="20">
        <v>23082690</v>
      </c>
      <c r="G72" s="20">
        <v>21877247</v>
      </c>
      <c r="H72" s="20">
        <v>20823680</v>
      </c>
      <c r="I72" s="20">
        <v>65783617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65783617</v>
      </c>
      <c r="W72" s="20">
        <v>56351846</v>
      </c>
      <c r="X72" s="20"/>
      <c r="Y72" s="19"/>
      <c r="Z72" s="22">
        <v>225407383</v>
      </c>
    </row>
    <row r="73" spans="1:26" ht="13.5" hidden="1">
      <c r="A73" s="38" t="s">
        <v>94</v>
      </c>
      <c r="B73" s="18">
        <v>198898045</v>
      </c>
      <c r="C73" s="18"/>
      <c r="D73" s="19">
        <v>223880217</v>
      </c>
      <c r="E73" s="20">
        <v>223880217</v>
      </c>
      <c r="F73" s="20">
        <v>18945826</v>
      </c>
      <c r="G73" s="20">
        <v>18918147</v>
      </c>
      <c r="H73" s="20">
        <v>18623906</v>
      </c>
      <c r="I73" s="20">
        <v>56487879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56487879</v>
      </c>
      <c r="W73" s="20">
        <v>55970054</v>
      </c>
      <c r="X73" s="20"/>
      <c r="Y73" s="19"/>
      <c r="Z73" s="22">
        <v>223880217</v>
      </c>
    </row>
    <row r="74" spans="1:26" ht="13.5" hidden="1">
      <c r="A74" s="38" t="s">
        <v>95</v>
      </c>
      <c r="B74" s="18">
        <v>2675585</v>
      </c>
      <c r="C74" s="18"/>
      <c r="D74" s="19">
        <v>33488765</v>
      </c>
      <c r="E74" s="20">
        <v>33488765</v>
      </c>
      <c r="F74" s="20">
        <v>210315</v>
      </c>
      <c r="G74" s="20">
        <v>142272</v>
      </c>
      <c r="H74" s="20">
        <v>190289</v>
      </c>
      <c r="I74" s="20">
        <v>542876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542876</v>
      </c>
      <c r="W74" s="20">
        <v>8372191</v>
      </c>
      <c r="X74" s="20"/>
      <c r="Y74" s="19"/>
      <c r="Z74" s="22">
        <v>33488765</v>
      </c>
    </row>
    <row r="75" spans="1:26" ht="13.5" hidden="1">
      <c r="A75" s="39" t="s">
        <v>96</v>
      </c>
      <c r="B75" s="27">
        <v>22204094</v>
      </c>
      <c r="C75" s="27"/>
      <c r="D75" s="28">
        <v>26736262</v>
      </c>
      <c r="E75" s="29">
        <v>26736262</v>
      </c>
      <c r="F75" s="29">
        <v>1895835</v>
      </c>
      <c r="G75" s="29">
        <v>1816168</v>
      </c>
      <c r="H75" s="29">
        <v>1678479</v>
      </c>
      <c r="I75" s="29">
        <v>5390482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5390482</v>
      </c>
      <c r="W75" s="29">
        <v>6684066</v>
      </c>
      <c r="X75" s="29"/>
      <c r="Y75" s="28"/>
      <c r="Z75" s="30">
        <v>26736262</v>
      </c>
    </row>
    <row r="76" spans="1:26" ht="13.5" hidden="1">
      <c r="A76" s="41" t="s">
        <v>98</v>
      </c>
      <c r="B76" s="31">
        <v>2566572579</v>
      </c>
      <c r="C76" s="31"/>
      <c r="D76" s="32">
        <v>2691714435</v>
      </c>
      <c r="E76" s="33">
        <v>2691714442</v>
      </c>
      <c r="F76" s="33">
        <v>260545866</v>
      </c>
      <c r="G76" s="33">
        <v>218847150</v>
      </c>
      <c r="H76" s="33">
        <v>270055555</v>
      </c>
      <c r="I76" s="33">
        <v>749448571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749448571</v>
      </c>
      <c r="W76" s="33">
        <v>1475458050</v>
      </c>
      <c r="X76" s="33"/>
      <c r="Y76" s="32"/>
      <c r="Z76" s="34">
        <v>2691714442</v>
      </c>
    </row>
    <row r="77" spans="1:26" ht="13.5" hidden="1">
      <c r="A77" s="36" t="s">
        <v>31</v>
      </c>
      <c r="B77" s="18">
        <v>580100409</v>
      </c>
      <c r="C77" s="18"/>
      <c r="D77" s="19">
        <v>605134389</v>
      </c>
      <c r="E77" s="20">
        <v>605134392</v>
      </c>
      <c r="F77" s="20">
        <v>44755591</v>
      </c>
      <c r="G77" s="20">
        <v>52444796</v>
      </c>
      <c r="H77" s="20">
        <v>92095694</v>
      </c>
      <c r="I77" s="20">
        <v>189296081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189296081</v>
      </c>
      <c r="W77" s="20">
        <v>678334701</v>
      </c>
      <c r="X77" s="20"/>
      <c r="Y77" s="19"/>
      <c r="Z77" s="22">
        <v>605134392</v>
      </c>
    </row>
    <row r="78" spans="1:26" ht="13.5" hidden="1">
      <c r="A78" s="37" t="s">
        <v>32</v>
      </c>
      <c r="B78" s="18">
        <v>1964268076</v>
      </c>
      <c r="C78" s="18"/>
      <c r="D78" s="19">
        <v>2059843784</v>
      </c>
      <c r="E78" s="20">
        <v>2059843787</v>
      </c>
      <c r="F78" s="20">
        <v>213894440</v>
      </c>
      <c r="G78" s="20">
        <v>164599932</v>
      </c>
      <c r="H78" s="20">
        <v>176281382</v>
      </c>
      <c r="I78" s="20">
        <v>554775754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554775754</v>
      </c>
      <c r="W78" s="20">
        <v>790096585</v>
      </c>
      <c r="X78" s="20"/>
      <c r="Y78" s="19"/>
      <c r="Z78" s="22">
        <v>2059843787</v>
      </c>
    </row>
    <row r="79" spans="1:26" ht="13.5" hidden="1">
      <c r="A79" s="38" t="s">
        <v>91</v>
      </c>
      <c r="B79" s="18">
        <v>1265868452</v>
      </c>
      <c r="C79" s="18"/>
      <c r="D79" s="19">
        <v>1319388468</v>
      </c>
      <c r="E79" s="20">
        <v>1319388470</v>
      </c>
      <c r="F79" s="20">
        <v>141414096</v>
      </c>
      <c r="G79" s="20">
        <v>98552968</v>
      </c>
      <c r="H79" s="20">
        <v>125890148</v>
      </c>
      <c r="I79" s="20">
        <v>365857212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365857212</v>
      </c>
      <c r="W79" s="20">
        <v>382962452</v>
      </c>
      <c r="X79" s="20"/>
      <c r="Y79" s="19"/>
      <c r="Z79" s="22">
        <v>1319388470</v>
      </c>
    </row>
    <row r="80" spans="1:26" ht="13.5" hidden="1">
      <c r="A80" s="38" t="s">
        <v>92</v>
      </c>
      <c r="B80" s="18">
        <v>271026418</v>
      </c>
      <c r="C80" s="18"/>
      <c r="D80" s="19">
        <v>289059411</v>
      </c>
      <c r="E80" s="20">
        <v>289059411</v>
      </c>
      <c r="F80" s="20">
        <v>32304177</v>
      </c>
      <c r="G80" s="20">
        <v>26729987</v>
      </c>
      <c r="H80" s="20">
        <v>12461907</v>
      </c>
      <c r="I80" s="20">
        <v>71496071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71496071</v>
      </c>
      <c r="W80" s="20">
        <v>100074604</v>
      </c>
      <c r="X80" s="20"/>
      <c r="Y80" s="19"/>
      <c r="Z80" s="22">
        <v>289059411</v>
      </c>
    </row>
    <row r="81" spans="1:26" ht="13.5" hidden="1">
      <c r="A81" s="38" t="s">
        <v>93</v>
      </c>
      <c r="B81" s="18">
        <v>223023307</v>
      </c>
      <c r="C81" s="18"/>
      <c r="D81" s="19">
        <v>210755906</v>
      </c>
      <c r="E81" s="20">
        <v>210755906</v>
      </c>
      <c r="F81" s="20">
        <v>21230341</v>
      </c>
      <c r="G81" s="20">
        <v>20398830</v>
      </c>
      <c r="H81" s="20">
        <v>19305421</v>
      </c>
      <c r="I81" s="20">
        <v>60934592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60934592</v>
      </c>
      <c r="W81" s="20">
        <v>235819142</v>
      </c>
      <c r="X81" s="20"/>
      <c r="Y81" s="19"/>
      <c r="Z81" s="22">
        <v>210755906</v>
      </c>
    </row>
    <row r="82" spans="1:26" ht="13.5" hidden="1">
      <c r="A82" s="38" t="s">
        <v>94</v>
      </c>
      <c r="B82" s="18">
        <v>198898045</v>
      </c>
      <c r="C82" s="18"/>
      <c r="D82" s="19">
        <v>209328001</v>
      </c>
      <c r="E82" s="20">
        <v>209328002</v>
      </c>
      <c r="F82" s="20">
        <v>18945826</v>
      </c>
      <c r="G82" s="20">
        <v>18918147</v>
      </c>
      <c r="H82" s="20">
        <v>18623906</v>
      </c>
      <c r="I82" s="20">
        <v>56487879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56487879</v>
      </c>
      <c r="W82" s="20">
        <v>58923662</v>
      </c>
      <c r="X82" s="20"/>
      <c r="Y82" s="19"/>
      <c r="Z82" s="22">
        <v>209328002</v>
      </c>
    </row>
    <row r="83" spans="1:26" ht="13.5" hidden="1">
      <c r="A83" s="38" t="s">
        <v>95</v>
      </c>
      <c r="B83" s="18">
        <v>5451854</v>
      </c>
      <c r="C83" s="18"/>
      <c r="D83" s="19">
        <v>31311998</v>
      </c>
      <c r="E83" s="20">
        <v>31311998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12316725</v>
      </c>
      <c r="X83" s="20"/>
      <c r="Y83" s="19"/>
      <c r="Z83" s="22">
        <v>31311998</v>
      </c>
    </row>
    <row r="84" spans="1:26" ht="13.5" hidden="1">
      <c r="A84" s="39" t="s">
        <v>96</v>
      </c>
      <c r="B84" s="27">
        <v>22204094</v>
      </c>
      <c r="C84" s="27"/>
      <c r="D84" s="28">
        <v>26736262</v>
      </c>
      <c r="E84" s="29">
        <v>26736263</v>
      </c>
      <c r="F84" s="29">
        <v>1895835</v>
      </c>
      <c r="G84" s="29">
        <v>1802422</v>
      </c>
      <c r="H84" s="29">
        <v>1678479</v>
      </c>
      <c r="I84" s="29">
        <v>5376736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5376736</v>
      </c>
      <c r="W84" s="29">
        <v>7026764</v>
      </c>
      <c r="X84" s="29"/>
      <c r="Y84" s="28"/>
      <c r="Z84" s="30">
        <v>26736263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1109432768</v>
      </c>
      <c r="C5" s="18">
        <v>0</v>
      </c>
      <c r="D5" s="58">
        <v>1214336810</v>
      </c>
      <c r="E5" s="59">
        <v>1214336810</v>
      </c>
      <c r="F5" s="59">
        <v>108336603</v>
      </c>
      <c r="G5" s="59">
        <v>115166081</v>
      </c>
      <c r="H5" s="59">
        <v>78640059</v>
      </c>
      <c r="I5" s="59">
        <v>302142743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302142743</v>
      </c>
      <c r="W5" s="59">
        <v>303584203</v>
      </c>
      <c r="X5" s="59">
        <v>-1441460</v>
      </c>
      <c r="Y5" s="60">
        <v>-0.47</v>
      </c>
      <c r="Z5" s="61">
        <v>1214336810</v>
      </c>
    </row>
    <row r="6" spans="1:26" ht="13.5">
      <c r="A6" s="57" t="s">
        <v>32</v>
      </c>
      <c r="B6" s="18">
        <v>3823887904</v>
      </c>
      <c r="C6" s="18">
        <v>0</v>
      </c>
      <c r="D6" s="58">
        <v>4089228290</v>
      </c>
      <c r="E6" s="59">
        <v>4089228290</v>
      </c>
      <c r="F6" s="59">
        <v>340845472</v>
      </c>
      <c r="G6" s="59">
        <v>276165179</v>
      </c>
      <c r="H6" s="59">
        <v>322439635</v>
      </c>
      <c r="I6" s="59">
        <v>939450286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939450286</v>
      </c>
      <c r="W6" s="59">
        <v>1022307073</v>
      </c>
      <c r="X6" s="59">
        <v>-82856787</v>
      </c>
      <c r="Y6" s="60">
        <v>-8.1</v>
      </c>
      <c r="Z6" s="61">
        <v>4089228290</v>
      </c>
    </row>
    <row r="7" spans="1:26" ht="13.5">
      <c r="A7" s="57" t="s">
        <v>33</v>
      </c>
      <c r="B7" s="18">
        <v>68223685</v>
      </c>
      <c r="C7" s="18">
        <v>0</v>
      </c>
      <c r="D7" s="58">
        <v>45740040</v>
      </c>
      <c r="E7" s="59">
        <v>45740040</v>
      </c>
      <c r="F7" s="59">
        <v>9215508</v>
      </c>
      <c r="G7" s="59">
        <v>5791051</v>
      </c>
      <c r="H7" s="59">
        <v>-3262152</v>
      </c>
      <c r="I7" s="59">
        <v>11744407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11744407</v>
      </c>
      <c r="W7" s="59">
        <v>11435010</v>
      </c>
      <c r="X7" s="59">
        <v>309397</v>
      </c>
      <c r="Y7" s="60">
        <v>2.71</v>
      </c>
      <c r="Z7" s="61">
        <v>45740040</v>
      </c>
    </row>
    <row r="8" spans="1:26" ht="13.5">
      <c r="A8" s="57" t="s">
        <v>34</v>
      </c>
      <c r="B8" s="18">
        <v>1278013839</v>
      </c>
      <c r="C8" s="18">
        <v>0</v>
      </c>
      <c r="D8" s="58">
        <v>1119572470</v>
      </c>
      <c r="E8" s="59">
        <v>1119572470</v>
      </c>
      <c r="F8" s="59">
        <v>325014977</v>
      </c>
      <c r="G8" s="59">
        <v>14941722</v>
      </c>
      <c r="H8" s="59">
        <v>46028309</v>
      </c>
      <c r="I8" s="59">
        <v>385985008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385985008</v>
      </c>
      <c r="W8" s="59">
        <v>279893118</v>
      </c>
      <c r="X8" s="59">
        <v>106091890</v>
      </c>
      <c r="Y8" s="60">
        <v>37.9</v>
      </c>
      <c r="Z8" s="61">
        <v>1119572470</v>
      </c>
    </row>
    <row r="9" spans="1:26" ht="13.5">
      <c r="A9" s="57" t="s">
        <v>35</v>
      </c>
      <c r="B9" s="18">
        <v>1004590171</v>
      </c>
      <c r="C9" s="18">
        <v>0</v>
      </c>
      <c r="D9" s="58">
        <v>931001510</v>
      </c>
      <c r="E9" s="59">
        <v>931001510</v>
      </c>
      <c r="F9" s="59">
        <v>19913830</v>
      </c>
      <c r="G9" s="59">
        <v>181903517</v>
      </c>
      <c r="H9" s="59">
        <v>31205899</v>
      </c>
      <c r="I9" s="59">
        <v>233023246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233023246</v>
      </c>
      <c r="W9" s="59">
        <v>232750378</v>
      </c>
      <c r="X9" s="59">
        <v>272868</v>
      </c>
      <c r="Y9" s="60">
        <v>0.12</v>
      </c>
      <c r="Z9" s="61">
        <v>931001510</v>
      </c>
    </row>
    <row r="10" spans="1:26" ht="25.5">
      <c r="A10" s="62" t="s">
        <v>83</v>
      </c>
      <c r="B10" s="63">
        <f>SUM(B5:B9)</f>
        <v>7284148367</v>
      </c>
      <c r="C10" s="63">
        <f>SUM(C5:C9)</f>
        <v>0</v>
      </c>
      <c r="D10" s="64">
        <f aca="true" t="shared" si="0" ref="D10:Z10">SUM(D5:D9)</f>
        <v>7399879120</v>
      </c>
      <c r="E10" s="65">
        <f t="shared" si="0"/>
        <v>7399879120</v>
      </c>
      <c r="F10" s="65">
        <f t="shared" si="0"/>
        <v>803326390</v>
      </c>
      <c r="G10" s="65">
        <f t="shared" si="0"/>
        <v>593967550</v>
      </c>
      <c r="H10" s="65">
        <f t="shared" si="0"/>
        <v>475051750</v>
      </c>
      <c r="I10" s="65">
        <f t="shared" si="0"/>
        <v>1872345690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1872345690</v>
      </c>
      <c r="W10" s="65">
        <f t="shared" si="0"/>
        <v>1849969782</v>
      </c>
      <c r="X10" s="65">
        <f t="shared" si="0"/>
        <v>22375908</v>
      </c>
      <c r="Y10" s="66">
        <f>+IF(W10&lt;&gt;0,(X10/W10)*100,0)</f>
        <v>1.2095282970411243</v>
      </c>
      <c r="Z10" s="67">
        <f t="shared" si="0"/>
        <v>7399879120</v>
      </c>
    </row>
    <row r="11" spans="1:26" ht="13.5">
      <c r="A11" s="57" t="s">
        <v>36</v>
      </c>
      <c r="B11" s="18">
        <v>1720677221</v>
      </c>
      <c r="C11" s="18">
        <v>0</v>
      </c>
      <c r="D11" s="58">
        <v>1972548120</v>
      </c>
      <c r="E11" s="59">
        <v>1972548120</v>
      </c>
      <c r="F11" s="59">
        <v>142201704</v>
      </c>
      <c r="G11" s="59">
        <v>144821247</v>
      </c>
      <c r="H11" s="59">
        <v>146822332</v>
      </c>
      <c r="I11" s="59">
        <v>433845283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433845283</v>
      </c>
      <c r="W11" s="59">
        <v>493137030</v>
      </c>
      <c r="X11" s="59">
        <v>-59291747</v>
      </c>
      <c r="Y11" s="60">
        <v>-12.02</v>
      </c>
      <c r="Z11" s="61">
        <v>1972548120</v>
      </c>
    </row>
    <row r="12" spans="1:26" ht="13.5">
      <c r="A12" s="57" t="s">
        <v>37</v>
      </c>
      <c r="B12" s="18">
        <v>53194424</v>
      </c>
      <c r="C12" s="18">
        <v>0</v>
      </c>
      <c r="D12" s="58">
        <v>57199290</v>
      </c>
      <c r="E12" s="59">
        <v>57199290</v>
      </c>
      <c r="F12" s="59">
        <v>4402273</v>
      </c>
      <c r="G12" s="59">
        <v>4436899</v>
      </c>
      <c r="H12" s="59">
        <v>4296756</v>
      </c>
      <c r="I12" s="59">
        <v>13135928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13135928</v>
      </c>
      <c r="W12" s="59">
        <v>14299823</v>
      </c>
      <c r="X12" s="59">
        <v>-1163895</v>
      </c>
      <c r="Y12" s="60">
        <v>-8.14</v>
      </c>
      <c r="Z12" s="61">
        <v>57199290</v>
      </c>
    </row>
    <row r="13" spans="1:26" ht="13.5">
      <c r="A13" s="57" t="s">
        <v>84</v>
      </c>
      <c r="B13" s="18">
        <v>709813638</v>
      </c>
      <c r="C13" s="18">
        <v>0</v>
      </c>
      <c r="D13" s="58">
        <v>885807300</v>
      </c>
      <c r="E13" s="59">
        <v>885807300</v>
      </c>
      <c r="F13" s="59">
        <v>73832040</v>
      </c>
      <c r="G13" s="59">
        <v>73831518</v>
      </c>
      <c r="H13" s="59">
        <v>73829598</v>
      </c>
      <c r="I13" s="59">
        <v>221493156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221493156</v>
      </c>
      <c r="W13" s="59">
        <v>221451825</v>
      </c>
      <c r="X13" s="59">
        <v>41331</v>
      </c>
      <c r="Y13" s="60">
        <v>0.02</v>
      </c>
      <c r="Z13" s="61">
        <v>885807300</v>
      </c>
    </row>
    <row r="14" spans="1:26" ht="13.5">
      <c r="A14" s="57" t="s">
        <v>38</v>
      </c>
      <c r="B14" s="18">
        <v>201382180</v>
      </c>
      <c r="C14" s="18">
        <v>0</v>
      </c>
      <c r="D14" s="58">
        <v>190534160</v>
      </c>
      <c r="E14" s="59">
        <v>190534160</v>
      </c>
      <c r="F14" s="59">
        <v>38686871</v>
      </c>
      <c r="G14" s="59">
        <v>-13467604</v>
      </c>
      <c r="H14" s="59">
        <v>-8938910</v>
      </c>
      <c r="I14" s="59">
        <v>16280357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16280357</v>
      </c>
      <c r="W14" s="59">
        <v>47633540</v>
      </c>
      <c r="X14" s="59">
        <v>-31353183</v>
      </c>
      <c r="Y14" s="60">
        <v>-65.82</v>
      </c>
      <c r="Z14" s="61">
        <v>190534160</v>
      </c>
    </row>
    <row r="15" spans="1:26" ht="13.5">
      <c r="A15" s="57" t="s">
        <v>39</v>
      </c>
      <c r="B15" s="18">
        <v>2661283470</v>
      </c>
      <c r="C15" s="18">
        <v>0</v>
      </c>
      <c r="D15" s="58">
        <v>2829758610</v>
      </c>
      <c r="E15" s="59">
        <v>2829758610</v>
      </c>
      <c r="F15" s="59">
        <v>256840198</v>
      </c>
      <c r="G15" s="59">
        <v>48416370</v>
      </c>
      <c r="H15" s="59">
        <v>297652085</v>
      </c>
      <c r="I15" s="59">
        <v>602908653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602908653</v>
      </c>
      <c r="W15" s="59">
        <v>707439653</v>
      </c>
      <c r="X15" s="59">
        <v>-104531000</v>
      </c>
      <c r="Y15" s="60">
        <v>-14.78</v>
      </c>
      <c r="Z15" s="61">
        <v>2829758610</v>
      </c>
    </row>
    <row r="16" spans="1:26" ht="13.5">
      <c r="A16" s="68" t="s">
        <v>40</v>
      </c>
      <c r="B16" s="18">
        <v>296595313</v>
      </c>
      <c r="C16" s="18">
        <v>0</v>
      </c>
      <c r="D16" s="58">
        <v>340519940</v>
      </c>
      <c r="E16" s="59">
        <v>340519940</v>
      </c>
      <c r="F16" s="59">
        <v>22384431</v>
      </c>
      <c r="G16" s="59">
        <v>24079956</v>
      </c>
      <c r="H16" s="59">
        <v>28213795</v>
      </c>
      <c r="I16" s="59">
        <v>74678182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74678182</v>
      </c>
      <c r="W16" s="59">
        <v>85129985</v>
      </c>
      <c r="X16" s="59">
        <v>-10451803</v>
      </c>
      <c r="Y16" s="60">
        <v>-12.28</v>
      </c>
      <c r="Z16" s="61">
        <v>340519940</v>
      </c>
    </row>
    <row r="17" spans="1:26" ht="13.5">
      <c r="A17" s="57" t="s">
        <v>41</v>
      </c>
      <c r="B17" s="18">
        <v>1664630191</v>
      </c>
      <c r="C17" s="18">
        <v>0</v>
      </c>
      <c r="D17" s="58">
        <v>1344545310</v>
      </c>
      <c r="E17" s="59">
        <v>1344545310</v>
      </c>
      <c r="F17" s="59">
        <v>73490429</v>
      </c>
      <c r="G17" s="59">
        <v>93499063</v>
      </c>
      <c r="H17" s="59">
        <v>117611624</v>
      </c>
      <c r="I17" s="59">
        <v>284601116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284601116</v>
      </c>
      <c r="W17" s="59">
        <v>336136328</v>
      </c>
      <c r="X17" s="59">
        <v>-51535212</v>
      </c>
      <c r="Y17" s="60">
        <v>-15.33</v>
      </c>
      <c r="Z17" s="61">
        <v>1344545310</v>
      </c>
    </row>
    <row r="18" spans="1:26" ht="13.5">
      <c r="A18" s="69" t="s">
        <v>42</v>
      </c>
      <c r="B18" s="70">
        <f>SUM(B11:B17)</f>
        <v>7307576437</v>
      </c>
      <c r="C18" s="70">
        <f>SUM(C11:C17)</f>
        <v>0</v>
      </c>
      <c r="D18" s="71">
        <f aca="true" t="shared" si="1" ref="D18:Z18">SUM(D11:D17)</f>
        <v>7620912730</v>
      </c>
      <c r="E18" s="72">
        <f t="shared" si="1"/>
        <v>7620912730</v>
      </c>
      <c r="F18" s="72">
        <f t="shared" si="1"/>
        <v>611837946</v>
      </c>
      <c r="G18" s="72">
        <f t="shared" si="1"/>
        <v>375617449</v>
      </c>
      <c r="H18" s="72">
        <f t="shared" si="1"/>
        <v>659487280</v>
      </c>
      <c r="I18" s="72">
        <f t="shared" si="1"/>
        <v>1646942675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1646942675</v>
      </c>
      <c r="W18" s="72">
        <f t="shared" si="1"/>
        <v>1905228184</v>
      </c>
      <c r="X18" s="72">
        <f t="shared" si="1"/>
        <v>-258285509</v>
      </c>
      <c r="Y18" s="66">
        <f>+IF(W18&lt;&gt;0,(X18/W18)*100,0)</f>
        <v>-13.556670595630871</v>
      </c>
      <c r="Z18" s="73">
        <f t="shared" si="1"/>
        <v>7620912730</v>
      </c>
    </row>
    <row r="19" spans="1:26" ht="13.5">
      <c r="A19" s="69" t="s">
        <v>43</v>
      </c>
      <c r="B19" s="74">
        <f>+B10-B18</f>
        <v>-23428070</v>
      </c>
      <c r="C19" s="74">
        <f>+C10-C18</f>
        <v>0</v>
      </c>
      <c r="D19" s="75">
        <f aca="true" t="shared" si="2" ref="D19:Z19">+D10-D18</f>
        <v>-221033610</v>
      </c>
      <c r="E19" s="76">
        <f t="shared" si="2"/>
        <v>-221033610</v>
      </c>
      <c r="F19" s="76">
        <f t="shared" si="2"/>
        <v>191488444</v>
      </c>
      <c r="G19" s="76">
        <f t="shared" si="2"/>
        <v>218350101</v>
      </c>
      <c r="H19" s="76">
        <f t="shared" si="2"/>
        <v>-184435530</v>
      </c>
      <c r="I19" s="76">
        <f t="shared" si="2"/>
        <v>225403015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225403015</v>
      </c>
      <c r="W19" s="76">
        <f>IF(E10=E18,0,W10-W18)</f>
        <v>-55258402</v>
      </c>
      <c r="X19" s="76">
        <f t="shared" si="2"/>
        <v>280661417</v>
      </c>
      <c r="Y19" s="77">
        <f>+IF(W19&lt;&gt;0,(X19/W19)*100,0)</f>
        <v>-507.9072264883809</v>
      </c>
      <c r="Z19" s="78">
        <f t="shared" si="2"/>
        <v>-221033610</v>
      </c>
    </row>
    <row r="20" spans="1:26" ht="13.5">
      <c r="A20" s="57" t="s">
        <v>44</v>
      </c>
      <c r="B20" s="18">
        <v>895330135</v>
      </c>
      <c r="C20" s="18">
        <v>0</v>
      </c>
      <c r="D20" s="58">
        <v>709812290</v>
      </c>
      <c r="E20" s="59">
        <v>709812290</v>
      </c>
      <c r="F20" s="59">
        <v>3751416</v>
      </c>
      <c r="G20" s="59">
        <v>43271543</v>
      </c>
      <c r="H20" s="59">
        <v>39401144</v>
      </c>
      <c r="I20" s="59">
        <v>86424103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86424103</v>
      </c>
      <c r="W20" s="59">
        <v>177453073</v>
      </c>
      <c r="X20" s="59">
        <v>-91028970</v>
      </c>
      <c r="Y20" s="60">
        <v>-51.3</v>
      </c>
      <c r="Z20" s="61">
        <v>709812290</v>
      </c>
    </row>
    <row r="21" spans="1:26" ht="13.5">
      <c r="A21" s="57" t="s">
        <v>85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86</v>
      </c>
      <c r="B22" s="85">
        <f>SUM(B19:B21)</f>
        <v>871902065</v>
      </c>
      <c r="C22" s="85">
        <f>SUM(C19:C21)</f>
        <v>0</v>
      </c>
      <c r="D22" s="86">
        <f aca="true" t="shared" si="3" ref="D22:Z22">SUM(D19:D21)</f>
        <v>488778680</v>
      </c>
      <c r="E22" s="87">
        <f t="shared" si="3"/>
        <v>488778680</v>
      </c>
      <c r="F22" s="87">
        <f t="shared" si="3"/>
        <v>195239860</v>
      </c>
      <c r="G22" s="87">
        <f t="shared" si="3"/>
        <v>261621644</v>
      </c>
      <c r="H22" s="87">
        <f t="shared" si="3"/>
        <v>-145034386</v>
      </c>
      <c r="I22" s="87">
        <f t="shared" si="3"/>
        <v>311827118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311827118</v>
      </c>
      <c r="W22" s="87">
        <f t="shared" si="3"/>
        <v>122194671</v>
      </c>
      <c r="X22" s="87">
        <f t="shared" si="3"/>
        <v>189632447</v>
      </c>
      <c r="Y22" s="88">
        <f>+IF(W22&lt;&gt;0,(X22/W22)*100,0)</f>
        <v>155.18880279157182</v>
      </c>
      <c r="Z22" s="89">
        <f t="shared" si="3"/>
        <v>488778680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871902065</v>
      </c>
      <c r="C24" s="74">
        <f>SUM(C22:C23)</f>
        <v>0</v>
      </c>
      <c r="D24" s="75">
        <f aca="true" t="shared" si="4" ref="D24:Z24">SUM(D22:D23)</f>
        <v>488778680</v>
      </c>
      <c r="E24" s="76">
        <f t="shared" si="4"/>
        <v>488778680</v>
      </c>
      <c r="F24" s="76">
        <f t="shared" si="4"/>
        <v>195239860</v>
      </c>
      <c r="G24" s="76">
        <f t="shared" si="4"/>
        <v>261621644</v>
      </c>
      <c r="H24" s="76">
        <f t="shared" si="4"/>
        <v>-145034386</v>
      </c>
      <c r="I24" s="76">
        <f t="shared" si="4"/>
        <v>311827118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311827118</v>
      </c>
      <c r="W24" s="76">
        <f t="shared" si="4"/>
        <v>122194671</v>
      </c>
      <c r="X24" s="76">
        <f t="shared" si="4"/>
        <v>189632447</v>
      </c>
      <c r="Y24" s="77">
        <f>+IF(W24&lt;&gt;0,(X24/W24)*100,0)</f>
        <v>155.18880279157182</v>
      </c>
      <c r="Z24" s="78">
        <f t="shared" si="4"/>
        <v>488778680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1195023743</v>
      </c>
      <c r="C27" s="21">
        <v>0</v>
      </c>
      <c r="D27" s="98">
        <v>1177276995</v>
      </c>
      <c r="E27" s="99">
        <v>1177276995</v>
      </c>
      <c r="F27" s="99">
        <v>11437110</v>
      </c>
      <c r="G27" s="99">
        <v>57121632</v>
      </c>
      <c r="H27" s="99">
        <v>37488419</v>
      </c>
      <c r="I27" s="99">
        <v>106047161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106047161</v>
      </c>
      <c r="W27" s="99">
        <v>294319249</v>
      </c>
      <c r="X27" s="99">
        <v>-188272088</v>
      </c>
      <c r="Y27" s="100">
        <v>-63.97</v>
      </c>
      <c r="Z27" s="101">
        <v>1177276995</v>
      </c>
    </row>
    <row r="28" spans="1:26" ht="13.5">
      <c r="A28" s="102" t="s">
        <v>44</v>
      </c>
      <c r="B28" s="18">
        <v>893455371</v>
      </c>
      <c r="C28" s="18">
        <v>0</v>
      </c>
      <c r="D28" s="58">
        <v>717512280</v>
      </c>
      <c r="E28" s="59">
        <v>717512280</v>
      </c>
      <c r="F28" s="59">
        <v>3290715</v>
      </c>
      <c r="G28" s="59">
        <v>37957495</v>
      </c>
      <c r="H28" s="59">
        <v>34562407</v>
      </c>
      <c r="I28" s="59">
        <v>75810617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75810617</v>
      </c>
      <c r="W28" s="59">
        <v>179378070</v>
      </c>
      <c r="X28" s="59">
        <v>-103567453</v>
      </c>
      <c r="Y28" s="60">
        <v>-57.74</v>
      </c>
      <c r="Z28" s="61">
        <v>717512280</v>
      </c>
    </row>
    <row r="29" spans="1:26" ht="13.5">
      <c r="A29" s="57" t="s">
        <v>88</v>
      </c>
      <c r="B29" s="18">
        <v>17694450</v>
      </c>
      <c r="C29" s="18">
        <v>0</v>
      </c>
      <c r="D29" s="58">
        <v>41200715</v>
      </c>
      <c r="E29" s="59">
        <v>41200715</v>
      </c>
      <c r="F29" s="59">
        <v>594137</v>
      </c>
      <c r="G29" s="59">
        <v>1424081</v>
      </c>
      <c r="H29" s="59">
        <v>897004</v>
      </c>
      <c r="I29" s="59">
        <v>2915222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2915222</v>
      </c>
      <c r="W29" s="59">
        <v>10300179</v>
      </c>
      <c r="X29" s="59">
        <v>-7384957</v>
      </c>
      <c r="Y29" s="60">
        <v>-71.7</v>
      </c>
      <c r="Z29" s="61">
        <v>41200715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283873922</v>
      </c>
      <c r="C31" s="18">
        <v>0</v>
      </c>
      <c r="D31" s="58">
        <v>418564000</v>
      </c>
      <c r="E31" s="59">
        <v>418564000</v>
      </c>
      <c r="F31" s="59">
        <v>7552258</v>
      </c>
      <c r="G31" s="59">
        <v>17740057</v>
      </c>
      <c r="H31" s="59">
        <v>2029007</v>
      </c>
      <c r="I31" s="59">
        <v>27321322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27321322</v>
      </c>
      <c r="W31" s="59">
        <v>104641000</v>
      </c>
      <c r="X31" s="59">
        <v>-77319678</v>
      </c>
      <c r="Y31" s="60">
        <v>-73.89</v>
      </c>
      <c r="Z31" s="61">
        <v>418564000</v>
      </c>
    </row>
    <row r="32" spans="1:26" ht="13.5">
      <c r="A32" s="69" t="s">
        <v>50</v>
      </c>
      <c r="B32" s="21">
        <f>SUM(B28:B31)</f>
        <v>1195023743</v>
      </c>
      <c r="C32" s="21">
        <f>SUM(C28:C31)</f>
        <v>0</v>
      </c>
      <c r="D32" s="98">
        <f aca="true" t="shared" si="5" ref="D32:Z32">SUM(D28:D31)</f>
        <v>1177276995</v>
      </c>
      <c r="E32" s="99">
        <f t="shared" si="5"/>
        <v>1177276995</v>
      </c>
      <c r="F32" s="99">
        <f t="shared" si="5"/>
        <v>11437110</v>
      </c>
      <c r="G32" s="99">
        <f t="shared" si="5"/>
        <v>57121633</v>
      </c>
      <c r="H32" s="99">
        <f t="shared" si="5"/>
        <v>37488418</v>
      </c>
      <c r="I32" s="99">
        <f t="shared" si="5"/>
        <v>106047161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106047161</v>
      </c>
      <c r="W32" s="99">
        <f t="shared" si="5"/>
        <v>294319249</v>
      </c>
      <c r="X32" s="99">
        <f t="shared" si="5"/>
        <v>-188272088</v>
      </c>
      <c r="Y32" s="100">
        <f>+IF(W32&lt;&gt;0,(X32/W32)*100,0)</f>
        <v>-63.96866281756516</v>
      </c>
      <c r="Z32" s="101">
        <f t="shared" si="5"/>
        <v>1177276995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2568314320</v>
      </c>
      <c r="C35" s="18">
        <v>0</v>
      </c>
      <c r="D35" s="58">
        <v>2056765350</v>
      </c>
      <c r="E35" s="59">
        <v>2056765350</v>
      </c>
      <c r="F35" s="59">
        <v>2589490642</v>
      </c>
      <c r="G35" s="59">
        <v>3492257038</v>
      </c>
      <c r="H35" s="59">
        <v>2358992143</v>
      </c>
      <c r="I35" s="59">
        <v>2358992143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2358992143</v>
      </c>
      <c r="W35" s="59">
        <v>514191338</v>
      </c>
      <c r="X35" s="59">
        <v>1844800805</v>
      </c>
      <c r="Y35" s="60">
        <v>358.78</v>
      </c>
      <c r="Z35" s="61">
        <v>2056765350</v>
      </c>
    </row>
    <row r="36" spans="1:26" ht="13.5">
      <c r="A36" s="57" t="s">
        <v>53</v>
      </c>
      <c r="B36" s="18">
        <v>13181613717</v>
      </c>
      <c r="C36" s="18">
        <v>0</v>
      </c>
      <c r="D36" s="58">
        <v>13164957158</v>
      </c>
      <c r="E36" s="59">
        <v>13164957158</v>
      </c>
      <c r="F36" s="59">
        <v>12878500025</v>
      </c>
      <c r="G36" s="59">
        <v>13103008281</v>
      </c>
      <c r="H36" s="59">
        <v>13066739163</v>
      </c>
      <c r="I36" s="59">
        <v>13066739163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13066739163</v>
      </c>
      <c r="W36" s="59">
        <v>3291239290</v>
      </c>
      <c r="X36" s="59">
        <v>9775499873</v>
      </c>
      <c r="Y36" s="60">
        <v>297.02</v>
      </c>
      <c r="Z36" s="61">
        <v>13164957158</v>
      </c>
    </row>
    <row r="37" spans="1:26" ht="13.5">
      <c r="A37" s="57" t="s">
        <v>54</v>
      </c>
      <c r="B37" s="18">
        <v>2243711743</v>
      </c>
      <c r="C37" s="18">
        <v>0</v>
      </c>
      <c r="D37" s="58">
        <v>2005471100</v>
      </c>
      <c r="E37" s="59">
        <v>2005471100</v>
      </c>
      <c r="F37" s="59">
        <v>1971062302</v>
      </c>
      <c r="G37" s="59">
        <v>1706273464</v>
      </c>
      <c r="H37" s="59">
        <v>1408119548</v>
      </c>
      <c r="I37" s="59">
        <v>1408119548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1408119548</v>
      </c>
      <c r="W37" s="59">
        <v>501367775</v>
      </c>
      <c r="X37" s="59">
        <v>906751773</v>
      </c>
      <c r="Y37" s="60">
        <v>180.86</v>
      </c>
      <c r="Z37" s="61">
        <v>2005471100</v>
      </c>
    </row>
    <row r="38" spans="1:26" ht="13.5">
      <c r="A38" s="57" t="s">
        <v>55</v>
      </c>
      <c r="B38" s="18">
        <v>3254696200</v>
      </c>
      <c r="C38" s="18">
        <v>0</v>
      </c>
      <c r="D38" s="58">
        <v>3052418850</v>
      </c>
      <c r="E38" s="59">
        <v>3052418850</v>
      </c>
      <c r="F38" s="59">
        <v>3052418850</v>
      </c>
      <c r="G38" s="59">
        <v>3052418850</v>
      </c>
      <c r="H38" s="59">
        <v>3052418850</v>
      </c>
      <c r="I38" s="59">
        <v>3052418850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3052418850</v>
      </c>
      <c r="W38" s="59">
        <v>763104713</v>
      </c>
      <c r="X38" s="59">
        <v>2289314137</v>
      </c>
      <c r="Y38" s="60">
        <v>300</v>
      </c>
      <c r="Z38" s="61">
        <v>3052418850</v>
      </c>
    </row>
    <row r="39" spans="1:26" ht="13.5">
      <c r="A39" s="57" t="s">
        <v>56</v>
      </c>
      <c r="B39" s="18">
        <v>10251520094</v>
      </c>
      <c r="C39" s="18">
        <v>0</v>
      </c>
      <c r="D39" s="58">
        <v>10163832558</v>
      </c>
      <c r="E39" s="59">
        <v>10163832558</v>
      </c>
      <c r="F39" s="59">
        <v>10444509515</v>
      </c>
      <c r="G39" s="59">
        <v>11836573005</v>
      </c>
      <c r="H39" s="59">
        <v>10965192908</v>
      </c>
      <c r="I39" s="59">
        <v>10965192908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10965192908</v>
      </c>
      <c r="W39" s="59">
        <v>2540958140</v>
      </c>
      <c r="X39" s="59">
        <v>8424234768</v>
      </c>
      <c r="Y39" s="60">
        <v>331.54</v>
      </c>
      <c r="Z39" s="61">
        <v>10163832558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1700103194</v>
      </c>
      <c r="C42" s="18">
        <v>0</v>
      </c>
      <c r="D42" s="58">
        <v>1307169011</v>
      </c>
      <c r="E42" s="59">
        <v>1307169011</v>
      </c>
      <c r="F42" s="59">
        <v>183177653</v>
      </c>
      <c r="G42" s="59">
        <v>-23308446</v>
      </c>
      <c r="H42" s="59">
        <v>13232618</v>
      </c>
      <c r="I42" s="59">
        <v>173101825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173101825</v>
      </c>
      <c r="W42" s="59">
        <v>321865000</v>
      </c>
      <c r="X42" s="59">
        <v>-148763175</v>
      </c>
      <c r="Y42" s="60">
        <v>-46.22</v>
      </c>
      <c r="Z42" s="61">
        <v>1307169011</v>
      </c>
    </row>
    <row r="43" spans="1:26" ht="13.5">
      <c r="A43" s="57" t="s">
        <v>59</v>
      </c>
      <c r="B43" s="18">
        <v>-1266803492</v>
      </c>
      <c r="C43" s="18">
        <v>0</v>
      </c>
      <c r="D43" s="58">
        <v>-1218292481</v>
      </c>
      <c r="E43" s="59">
        <v>-1218292481</v>
      </c>
      <c r="F43" s="59">
        <v>-284749387</v>
      </c>
      <c r="G43" s="59">
        <v>-56153941</v>
      </c>
      <c r="H43" s="59">
        <v>-39972885</v>
      </c>
      <c r="I43" s="59">
        <v>-380876213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-380876213</v>
      </c>
      <c r="W43" s="59">
        <v>-322998821</v>
      </c>
      <c r="X43" s="59">
        <v>-57877392</v>
      </c>
      <c r="Y43" s="60">
        <v>17.92</v>
      </c>
      <c r="Z43" s="61">
        <v>-1218292481</v>
      </c>
    </row>
    <row r="44" spans="1:26" ht="13.5">
      <c r="A44" s="57" t="s">
        <v>60</v>
      </c>
      <c r="B44" s="18">
        <v>-96594722</v>
      </c>
      <c r="C44" s="18">
        <v>0</v>
      </c>
      <c r="D44" s="58">
        <v>-105158824</v>
      </c>
      <c r="E44" s="59">
        <v>-105158824</v>
      </c>
      <c r="F44" s="59">
        <v>-13711274</v>
      </c>
      <c r="G44" s="59">
        <v>0</v>
      </c>
      <c r="H44" s="59">
        <v>-18447368</v>
      </c>
      <c r="I44" s="59">
        <v>-32158642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-32158642</v>
      </c>
      <c r="W44" s="59">
        <v>-27073000</v>
      </c>
      <c r="X44" s="59">
        <v>-5085642</v>
      </c>
      <c r="Y44" s="60">
        <v>18.78</v>
      </c>
      <c r="Z44" s="61">
        <v>-105158824</v>
      </c>
    </row>
    <row r="45" spans="1:26" ht="13.5">
      <c r="A45" s="69" t="s">
        <v>61</v>
      </c>
      <c r="B45" s="21">
        <v>1548810774</v>
      </c>
      <c r="C45" s="21">
        <v>0</v>
      </c>
      <c r="D45" s="98">
        <v>998221536</v>
      </c>
      <c r="E45" s="99">
        <v>998221536</v>
      </c>
      <c r="F45" s="99">
        <v>1411060990</v>
      </c>
      <c r="G45" s="99">
        <v>1331598603</v>
      </c>
      <c r="H45" s="99">
        <v>1286410968</v>
      </c>
      <c r="I45" s="99">
        <v>1286410968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1286410968</v>
      </c>
      <c r="W45" s="99">
        <v>986297009</v>
      </c>
      <c r="X45" s="99">
        <v>300113959</v>
      </c>
      <c r="Y45" s="100">
        <v>30.43</v>
      </c>
      <c r="Z45" s="101">
        <v>998221536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78</v>
      </c>
      <c r="W47" s="118" t="s">
        <v>79</v>
      </c>
      <c r="X47" s="118" t="s">
        <v>80</v>
      </c>
      <c r="Y47" s="118" t="s">
        <v>81</v>
      </c>
      <c r="Z47" s="120" t="s">
        <v>82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1371710409</v>
      </c>
      <c r="C49" s="51">
        <v>0</v>
      </c>
      <c r="D49" s="128">
        <v>240131073</v>
      </c>
      <c r="E49" s="53">
        <v>75258982</v>
      </c>
      <c r="F49" s="53">
        <v>0</v>
      </c>
      <c r="G49" s="53">
        <v>0</v>
      </c>
      <c r="H49" s="53">
        <v>0</v>
      </c>
      <c r="I49" s="53">
        <v>71366796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60927763</v>
      </c>
      <c r="W49" s="53">
        <v>41713530</v>
      </c>
      <c r="X49" s="53">
        <v>262357863</v>
      </c>
      <c r="Y49" s="53">
        <v>1001123280</v>
      </c>
      <c r="Z49" s="129">
        <v>3124589696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66275563</v>
      </c>
      <c r="C51" s="51">
        <v>0</v>
      </c>
      <c r="D51" s="128">
        <v>18074562</v>
      </c>
      <c r="E51" s="53">
        <v>2569184</v>
      </c>
      <c r="F51" s="53">
        <v>0</v>
      </c>
      <c r="G51" s="53">
        <v>0</v>
      </c>
      <c r="H51" s="53">
        <v>0</v>
      </c>
      <c r="I51" s="53">
        <v>14713634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101632943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87.55918370702373</v>
      </c>
      <c r="C58" s="5">
        <f>IF(C67=0,0,+(C76/C67)*100)</f>
        <v>0</v>
      </c>
      <c r="D58" s="6">
        <f aca="true" t="shared" si="6" ref="D58:Z58">IF(D67=0,0,+(D76/D67)*100)</f>
        <v>86.55616912473334</v>
      </c>
      <c r="E58" s="7">
        <f t="shared" si="6"/>
        <v>86.55616912473334</v>
      </c>
      <c r="F58" s="7">
        <f t="shared" si="6"/>
        <v>83.92347714513733</v>
      </c>
      <c r="G58" s="7">
        <f t="shared" si="6"/>
        <v>100.07662821394302</v>
      </c>
      <c r="H58" s="7">
        <f t="shared" si="6"/>
        <v>125.92153479559995</v>
      </c>
      <c r="I58" s="7">
        <f t="shared" si="6"/>
        <v>102.63899184589202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102.63899184589202</v>
      </c>
      <c r="W58" s="7">
        <f t="shared" si="6"/>
        <v>91.94187773877435</v>
      </c>
      <c r="X58" s="7">
        <f t="shared" si="6"/>
        <v>0</v>
      </c>
      <c r="Y58" s="7">
        <f t="shared" si="6"/>
        <v>0</v>
      </c>
      <c r="Z58" s="8">
        <f t="shared" si="6"/>
        <v>86.55616912473334</v>
      </c>
    </row>
    <row r="59" spans="1:26" ht="13.5">
      <c r="A59" s="36" t="s">
        <v>31</v>
      </c>
      <c r="B59" s="9">
        <f aca="true" t="shared" si="7" ref="B59:Z66">IF(B68=0,0,+(B77/B68)*100)</f>
        <v>88.98169654567116</v>
      </c>
      <c r="C59" s="9">
        <f t="shared" si="7"/>
        <v>0</v>
      </c>
      <c r="D59" s="2">
        <f t="shared" si="7"/>
        <v>89.80217037149684</v>
      </c>
      <c r="E59" s="10">
        <f t="shared" si="7"/>
        <v>89.80217037149684</v>
      </c>
      <c r="F59" s="10">
        <f t="shared" si="7"/>
        <v>91.0475732749346</v>
      </c>
      <c r="G59" s="10">
        <f t="shared" si="7"/>
        <v>82.79740629534837</v>
      </c>
      <c r="H59" s="10">
        <f t="shared" si="7"/>
        <v>116.461580986352</v>
      </c>
      <c r="I59" s="10">
        <f t="shared" si="7"/>
        <v>94.51752147494074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94.51752147494074</v>
      </c>
      <c r="W59" s="10">
        <f t="shared" si="7"/>
        <v>90.14764183892665</v>
      </c>
      <c r="X59" s="10">
        <f t="shared" si="7"/>
        <v>0</v>
      </c>
      <c r="Y59" s="10">
        <f t="shared" si="7"/>
        <v>0</v>
      </c>
      <c r="Z59" s="11">
        <f t="shared" si="7"/>
        <v>89.80217037149684</v>
      </c>
    </row>
    <row r="60" spans="1:26" ht="13.5">
      <c r="A60" s="37" t="s">
        <v>32</v>
      </c>
      <c r="B60" s="12">
        <f t="shared" si="7"/>
        <v>91.13532055567286</v>
      </c>
      <c r="C60" s="12">
        <f t="shared" si="7"/>
        <v>0</v>
      </c>
      <c r="D60" s="3">
        <f t="shared" si="7"/>
        <v>89.22710563562104</v>
      </c>
      <c r="E60" s="13">
        <f t="shared" si="7"/>
        <v>89.22710563562104</v>
      </c>
      <c r="F60" s="13">
        <f t="shared" si="7"/>
        <v>85.58494214058388</v>
      </c>
      <c r="G60" s="13">
        <f t="shared" si="7"/>
        <v>113.38658955262424</v>
      </c>
      <c r="H60" s="13">
        <f t="shared" si="7"/>
        <v>135.15312967030246</v>
      </c>
      <c r="I60" s="13">
        <f t="shared" si="7"/>
        <v>110.77051670619215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110.77051670619215</v>
      </c>
      <c r="W60" s="13">
        <f t="shared" si="7"/>
        <v>96.33573179826762</v>
      </c>
      <c r="X60" s="13">
        <f t="shared" si="7"/>
        <v>0</v>
      </c>
      <c r="Y60" s="13">
        <f t="shared" si="7"/>
        <v>0</v>
      </c>
      <c r="Z60" s="14">
        <f t="shared" si="7"/>
        <v>89.22710563562104</v>
      </c>
    </row>
    <row r="61" spans="1:26" ht="13.5">
      <c r="A61" s="38" t="s">
        <v>91</v>
      </c>
      <c r="B61" s="12">
        <f t="shared" si="7"/>
        <v>98.67430942953239</v>
      </c>
      <c r="C61" s="12">
        <f t="shared" si="7"/>
        <v>0</v>
      </c>
      <c r="D61" s="3">
        <f t="shared" si="7"/>
        <v>93.75808414129611</v>
      </c>
      <c r="E61" s="13">
        <f t="shared" si="7"/>
        <v>93.75808414129611</v>
      </c>
      <c r="F61" s="13">
        <f t="shared" si="7"/>
        <v>86.04967735438754</v>
      </c>
      <c r="G61" s="13">
        <f t="shared" si="7"/>
        <v>134.9266652499634</v>
      </c>
      <c r="H61" s="13">
        <f t="shared" si="7"/>
        <v>131.04472785764125</v>
      </c>
      <c r="I61" s="13">
        <f t="shared" si="7"/>
        <v>115.15286403978202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115.15286403978202</v>
      </c>
      <c r="W61" s="13">
        <f t="shared" si="7"/>
        <v>100.90900229070388</v>
      </c>
      <c r="X61" s="13">
        <f t="shared" si="7"/>
        <v>0</v>
      </c>
      <c r="Y61" s="13">
        <f t="shared" si="7"/>
        <v>0</v>
      </c>
      <c r="Z61" s="14">
        <f t="shared" si="7"/>
        <v>93.75808414129611</v>
      </c>
    </row>
    <row r="62" spans="1:26" ht="13.5">
      <c r="A62" s="38" t="s">
        <v>92</v>
      </c>
      <c r="B62" s="12">
        <f t="shared" si="7"/>
        <v>73.8176084053687</v>
      </c>
      <c r="C62" s="12">
        <f t="shared" si="7"/>
        <v>0</v>
      </c>
      <c r="D62" s="3">
        <f t="shared" si="7"/>
        <v>83.20022691189159</v>
      </c>
      <c r="E62" s="13">
        <f t="shared" si="7"/>
        <v>83.20022691189159</v>
      </c>
      <c r="F62" s="13">
        <f t="shared" si="7"/>
        <v>95.69180694497008</v>
      </c>
      <c r="G62" s="13">
        <f t="shared" si="7"/>
        <v>76.95141461196232</v>
      </c>
      <c r="H62" s="13">
        <f t="shared" si="7"/>
        <v>259.96935921438194</v>
      </c>
      <c r="I62" s="13">
        <f t="shared" si="7"/>
        <v>118.61540767979066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118.61540767979066</v>
      </c>
      <c r="W62" s="13">
        <f t="shared" si="7"/>
        <v>91.41722663653802</v>
      </c>
      <c r="X62" s="13">
        <f t="shared" si="7"/>
        <v>0</v>
      </c>
      <c r="Y62" s="13">
        <f t="shared" si="7"/>
        <v>0</v>
      </c>
      <c r="Z62" s="14">
        <f t="shared" si="7"/>
        <v>83.20022691189159</v>
      </c>
    </row>
    <row r="63" spans="1:26" ht="13.5">
      <c r="A63" s="38" t="s">
        <v>93</v>
      </c>
      <c r="B63" s="12">
        <f t="shared" si="7"/>
        <v>66.21870778433731</v>
      </c>
      <c r="C63" s="12">
        <f t="shared" si="7"/>
        <v>0</v>
      </c>
      <c r="D63" s="3">
        <f t="shared" si="7"/>
        <v>69.56982670405716</v>
      </c>
      <c r="E63" s="13">
        <f t="shared" si="7"/>
        <v>69.56982670405716</v>
      </c>
      <c r="F63" s="13">
        <f t="shared" si="7"/>
        <v>81.26599879072936</v>
      </c>
      <c r="G63" s="13">
        <f t="shared" si="7"/>
        <v>66.69898293046995</v>
      </c>
      <c r="H63" s="13">
        <f t="shared" si="7"/>
        <v>108.6551784765779</v>
      </c>
      <c r="I63" s="13">
        <f t="shared" si="7"/>
        <v>84.78568923445489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84.78568923445489</v>
      </c>
      <c r="W63" s="13">
        <f t="shared" si="7"/>
        <v>76.43046923511112</v>
      </c>
      <c r="X63" s="13">
        <f t="shared" si="7"/>
        <v>0</v>
      </c>
      <c r="Y63" s="13">
        <f t="shared" si="7"/>
        <v>0</v>
      </c>
      <c r="Z63" s="14">
        <f t="shared" si="7"/>
        <v>69.56982670405716</v>
      </c>
    </row>
    <row r="64" spans="1:26" ht="13.5">
      <c r="A64" s="38" t="s">
        <v>94</v>
      </c>
      <c r="B64" s="12">
        <f t="shared" si="7"/>
        <v>59.438961377505784</v>
      </c>
      <c r="C64" s="12">
        <f t="shared" si="7"/>
        <v>0</v>
      </c>
      <c r="D64" s="3">
        <f t="shared" si="7"/>
        <v>65.74478718183846</v>
      </c>
      <c r="E64" s="13">
        <f t="shared" si="7"/>
        <v>65.74478718183846</v>
      </c>
      <c r="F64" s="13">
        <f t="shared" si="7"/>
        <v>60.66418403692845</v>
      </c>
      <c r="G64" s="13">
        <f t="shared" si="7"/>
        <v>63.13700921380493</v>
      </c>
      <c r="H64" s="13">
        <f t="shared" si="7"/>
        <v>91.39060509102114</v>
      </c>
      <c r="I64" s="13">
        <f t="shared" si="7"/>
        <v>71.49230227619441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71.49230227619441</v>
      </c>
      <c r="W64" s="13">
        <f t="shared" si="7"/>
        <v>69.48108627783448</v>
      </c>
      <c r="X64" s="13">
        <f t="shared" si="7"/>
        <v>0</v>
      </c>
      <c r="Y64" s="13">
        <f t="shared" si="7"/>
        <v>0</v>
      </c>
      <c r="Z64" s="14">
        <f t="shared" si="7"/>
        <v>65.74478718183846</v>
      </c>
    </row>
    <row r="65" spans="1:26" ht="13.5">
      <c r="A65" s="38" t="s">
        <v>95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96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97</v>
      </c>
      <c r="B67" s="23">
        <v>5107522031</v>
      </c>
      <c r="C67" s="23"/>
      <c r="D67" s="24">
        <v>5475289520</v>
      </c>
      <c r="E67" s="25">
        <v>5475289520</v>
      </c>
      <c r="F67" s="25">
        <v>465126400</v>
      </c>
      <c r="G67" s="25">
        <v>408176028</v>
      </c>
      <c r="H67" s="25">
        <v>418810583</v>
      </c>
      <c r="I67" s="25">
        <v>1292113011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1292113011</v>
      </c>
      <c r="W67" s="25">
        <v>1368822381</v>
      </c>
      <c r="X67" s="25"/>
      <c r="Y67" s="24"/>
      <c r="Z67" s="26">
        <v>5475289520</v>
      </c>
    </row>
    <row r="68" spans="1:26" ht="13.5" hidden="1">
      <c r="A68" s="36" t="s">
        <v>31</v>
      </c>
      <c r="B68" s="18">
        <v>1109432768</v>
      </c>
      <c r="C68" s="18"/>
      <c r="D68" s="19">
        <v>1214336810</v>
      </c>
      <c r="E68" s="20">
        <v>1214336810</v>
      </c>
      <c r="F68" s="20">
        <v>108336603</v>
      </c>
      <c r="G68" s="20">
        <v>115166081</v>
      </c>
      <c r="H68" s="20">
        <v>78640059</v>
      </c>
      <c r="I68" s="20">
        <v>302142743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302142743</v>
      </c>
      <c r="W68" s="20">
        <v>303584203</v>
      </c>
      <c r="X68" s="20"/>
      <c r="Y68" s="19"/>
      <c r="Z68" s="22">
        <v>1214336810</v>
      </c>
    </row>
    <row r="69" spans="1:26" ht="13.5" hidden="1">
      <c r="A69" s="37" t="s">
        <v>32</v>
      </c>
      <c r="B69" s="18">
        <v>3823887904</v>
      </c>
      <c r="C69" s="18"/>
      <c r="D69" s="19">
        <v>4089228290</v>
      </c>
      <c r="E69" s="20">
        <v>4089228290</v>
      </c>
      <c r="F69" s="20">
        <v>340845472</v>
      </c>
      <c r="G69" s="20">
        <v>276165179</v>
      </c>
      <c r="H69" s="20">
        <v>322439635</v>
      </c>
      <c r="I69" s="20">
        <v>939450286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939450286</v>
      </c>
      <c r="W69" s="20">
        <v>1022307073</v>
      </c>
      <c r="X69" s="20"/>
      <c r="Y69" s="19"/>
      <c r="Z69" s="22">
        <v>4089228290</v>
      </c>
    </row>
    <row r="70" spans="1:26" ht="13.5" hidden="1">
      <c r="A70" s="38" t="s">
        <v>91</v>
      </c>
      <c r="B70" s="18">
        <v>2854450114</v>
      </c>
      <c r="C70" s="18"/>
      <c r="D70" s="19">
        <v>3070366300</v>
      </c>
      <c r="E70" s="20">
        <v>3070366300</v>
      </c>
      <c r="F70" s="20">
        <v>266774432</v>
      </c>
      <c r="G70" s="20">
        <v>182752924</v>
      </c>
      <c r="H70" s="20">
        <v>261156662</v>
      </c>
      <c r="I70" s="20">
        <v>710684018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710684018</v>
      </c>
      <c r="W70" s="20">
        <v>767591575</v>
      </c>
      <c r="X70" s="20"/>
      <c r="Y70" s="19"/>
      <c r="Z70" s="22">
        <v>3070366300</v>
      </c>
    </row>
    <row r="71" spans="1:26" ht="13.5" hidden="1">
      <c r="A71" s="38" t="s">
        <v>92</v>
      </c>
      <c r="B71" s="18">
        <v>487363939</v>
      </c>
      <c r="C71" s="18"/>
      <c r="D71" s="19">
        <v>498413720</v>
      </c>
      <c r="E71" s="20">
        <v>498413720</v>
      </c>
      <c r="F71" s="20">
        <v>35173888</v>
      </c>
      <c r="G71" s="20">
        <v>46827824</v>
      </c>
      <c r="H71" s="20">
        <v>19506680</v>
      </c>
      <c r="I71" s="20">
        <v>101508392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101508392</v>
      </c>
      <c r="W71" s="20">
        <v>124603430</v>
      </c>
      <c r="X71" s="20"/>
      <c r="Y71" s="19"/>
      <c r="Z71" s="22">
        <v>498413720</v>
      </c>
    </row>
    <row r="72" spans="1:26" ht="13.5" hidden="1">
      <c r="A72" s="38" t="s">
        <v>93</v>
      </c>
      <c r="B72" s="18">
        <v>324547049</v>
      </c>
      <c r="C72" s="18"/>
      <c r="D72" s="19">
        <v>343381380</v>
      </c>
      <c r="E72" s="20">
        <v>343381380</v>
      </c>
      <c r="F72" s="20">
        <v>23777969</v>
      </c>
      <c r="G72" s="20">
        <v>31026689</v>
      </c>
      <c r="H72" s="20">
        <v>27016150</v>
      </c>
      <c r="I72" s="20">
        <v>81820808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81820808</v>
      </c>
      <c r="W72" s="20">
        <v>85845345</v>
      </c>
      <c r="X72" s="20"/>
      <c r="Y72" s="19"/>
      <c r="Z72" s="22">
        <v>343381380</v>
      </c>
    </row>
    <row r="73" spans="1:26" ht="13.5" hidden="1">
      <c r="A73" s="38" t="s">
        <v>94</v>
      </c>
      <c r="B73" s="18">
        <v>157526802</v>
      </c>
      <c r="C73" s="18"/>
      <c r="D73" s="19">
        <v>177066890</v>
      </c>
      <c r="E73" s="20">
        <v>177066890</v>
      </c>
      <c r="F73" s="20">
        <v>15119183</v>
      </c>
      <c r="G73" s="20">
        <v>15557742</v>
      </c>
      <c r="H73" s="20">
        <v>14760143</v>
      </c>
      <c r="I73" s="20">
        <v>45437068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45437068</v>
      </c>
      <c r="W73" s="20">
        <v>44266723</v>
      </c>
      <c r="X73" s="20"/>
      <c r="Y73" s="19"/>
      <c r="Z73" s="22">
        <v>177066890</v>
      </c>
    </row>
    <row r="74" spans="1:26" ht="13.5" hidden="1">
      <c r="A74" s="38" t="s">
        <v>95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96</v>
      </c>
      <c r="B75" s="27">
        <v>174201359</v>
      </c>
      <c r="C75" s="27"/>
      <c r="D75" s="28">
        <v>171724420</v>
      </c>
      <c r="E75" s="29">
        <v>171724420</v>
      </c>
      <c r="F75" s="29">
        <v>15944325</v>
      </c>
      <c r="G75" s="29">
        <v>16844768</v>
      </c>
      <c r="H75" s="29">
        <v>17730889</v>
      </c>
      <c r="I75" s="29">
        <v>50519982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50519982</v>
      </c>
      <c r="W75" s="29">
        <v>42931105</v>
      </c>
      <c r="X75" s="29"/>
      <c r="Y75" s="28"/>
      <c r="Z75" s="30">
        <v>171724420</v>
      </c>
    </row>
    <row r="76" spans="1:26" ht="13.5" hidden="1">
      <c r="A76" s="41" t="s">
        <v>98</v>
      </c>
      <c r="B76" s="31">
        <v>4472104598</v>
      </c>
      <c r="C76" s="31"/>
      <c r="D76" s="32">
        <v>4739200857</v>
      </c>
      <c r="E76" s="33">
        <v>4739200857</v>
      </c>
      <c r="F76" s="33">
        <v>390350248</v>
      </c>
      <c r="G76" s="33">
        <v>408488806</v>
      </c>
      <c r="H76" s="33">
        <v>527372714</v>
      </c>
      <c r="I76" s="33">
        <v>1326211768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1326211768</v>
      </c>
      <c r="W76" s="33">
        <v>1258521000</v>
      </c>
      <c r="X76" s="33"/>
      <c r="Y76" s="32"/>
      <c r="Z76" s="34">
        <v>4739200857</v>
      </c>
    </row>
    <row r="77" spans="1:26" ht="13.5" hidden="1">
      <c r="A77" s="36" t="s">
        <v>31</v>
      </c>
      <c r="B77" s="18">
        <v>987192099</v>
      </c>
      <c r="C77" s="18"/>
      <c r="D77" s="19">
        <v>1090500811</v>
      </c>
      <c r="E77" s="20">
        <v>1090500811</v>
      </c>
      <c r="F77" s="20">
        <v>98637848</v>
      </c>
      <c r="G77" s="20">
        <v>95354528</v>
      </c>
      <c r="H77" s="20">
        <v>91585456</v>
      </c>
      <c r="I77" s="20">
        <v>285577832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285577832</v>
      </c>
      <c r="W77" s="20">
        <v>273674000</v>
      </c>
      <c r="X77" s="20"/>
      <c r="Y77" s="19"/>
      <c r="Z77" s="22">
        <v>1090500811</v>
      </c>
    </row>
    <row r="78" spans="1:26" ht="13.5" hidden="1">
      <c r="A78" s="37" t="s">
        <v>32</v>
      </c>
      <c r="B78" s="18">
        <v>3484912499</v>
      </c>
      <c r="C78" s="18"/>
      <c r="D78" s="19">
        <v>3648700046</v>
      </c>
      <c r="E78" s="20">
        <v>3648700046</v>
      </c>
      <c r="F78" s="20">
        <v>291712400</v>
      </c>
      <c r="G78" s="20">
        <v>313134278</v>
      </c>
      <c r="H78" s="20">
        <v>435787258</v>
      </c>
      <c r="I78" s="20">
        <v>1040633936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1040633936</v>
      </c>
      <c r="W78" s="20">
        <v>984847000</v>
      </c>
      <c r="X78" s="20"/>
      <c r="Y78" s="19"/>
      <c r="Z78" s="22">
        <v>3648700046</v>
      </c>
    </row>
    <row r="79" spans="1:26" ht="13.5" hidden="1">
      <c r="A79" s="38" t="s">
        <v>91</v>
      </c>
      <c r="B79" s="18">
        <v>2816608938</v>
      </c>
      <c r="C79" s="18"/>
      <c r="D79" s="19">
        <v>2878716619</v>
      </c>
      <c r="E79" s="20">
        <v>2878716619</v>
      </c>
      <c r="F79" s="20">
        <v>229558538</v>
      </c>
      <c r="G79" s="20">
        <v>246582426</v>
      </c>
      <c r="H79" s="20">
        <v>342232037</v>
      </c>
      <c r="I79" s="20">
        <v>818373001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818373001</v>
      </c>
      <c r="W79" s="20">
        <v>774569000</v>
      </c>
      <c r="X79" s="20"/>
      <c r="Y79" s="19"/>
      <c r="Z79" s="22">
        <v>2878716619</v>
      </c>
    </row>
    <row r="80" spans="1:26" ht="13.5" hidden="1">
      <c r="A80" s="38" t="s">
        <v>92</v>
      </c>
      <c r="B80" s="18">
        <v>359760404</v>
      </c>
      <c r="C80" s="18"/>
      <c r="D80" s="19">
        <v>414681346</v>
      </c>
      <c r="E80" s="20">
        <v>414681346</v>
      </c>
      <c r="F80" s="20">
        <v>33658529</v>
      </c>
      <c r="G80" s="20">
        <v>36034673</v>
      </c>
      <c r="H80" s="20">
        <v>50711391</v>
      </c>
      <c r="I80" s="20">
        <v>120404593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120404593</v>
      </c>
      <c r="W80" s="20">
        <v>113909000</v>
      </c>
      <c r="X80" s="20"/>
      <c r="Y80" s="19"/>
      <c r="Z80" s="22">
        <v>414681346</v>
      </c>
    </row>
    <row r="81" spans="1:26" ht="13.5" hidden="1">
      <c r="A81" s="38" t="s">
        <v>93</v>
      </c>
      <c r="B81" s="18">
        <v>214910862</v>
      </c>
      <c r="C81" s="18"/>
      <c r="D81" s="19">
        <v>238889831</v>
      </c>
      <c r="E81" s="20">
        <v>238889831</v>
      </c>
      <c r="F81" s="20">
        <v>19323404</v>
      </c>
      <c r="G81" s="20">
        <v>20694486</v>
      </c>
      <c r="H81" s="20">
        <v>29354446</v>
      </c>
      <c r="I81" s="20">
        <v>69372336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69372336</v>
      </c>
      <c r="W81" s="20">
        <v>65612000</v>
      </c>
      <c r="X81" s="20"/>
      <c r="Y81" s="19"/>
      <c r="Z81" s="22">
        <v>238889831</v>
      </c>
    </row>
    <row r="82" spans="1:26" ht="13.5" hidden="1">
      <c r="A82" s="38" t="s">
        <v>94</v>
      </c>
      <c r="B82" s="18">
        <v>93632295</v>
      </c>
      <c r="C82" s="18"/>
      <c r="D82" s="19">
        <v>116412250</v>
      </c>
      <c r="E82" s="20">
        <v>116412250</v>
      </c>
      <c r="F82" s="20">
        <v>9171929</v>
      </c>
      <c r="G82" s="20">
        <v>9822693</v>
      </c>
      <c r="H82" s="20">
        <v>13489384</v>
      </c>
      <c r="I82" s="20">
        <v>32484006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32484006</v>
      </c>
      <c r="W82" s="20">
        <v>30757000</v>
      </c>
      <c r="X82" s="20"/>
      <c r="Y82" s="19"/>
      <c r="Z82" s="22">
        <v>116412250</v>
      </c>
    </row>
    <row r="83" spans="1:26" ht="13.5" hidden="1">
      <c r="A83" s="38" t="s">
        <v>95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96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568524212</v>
      </c>
      <c r="E5" s="59">
        <v>568524212</v>
      </c>
      <c r="F5" s="59">
        <v>85415972</v>
      </c>
      <c r="G5" s="59">
        <v>85496886</v>
      </c>
      <c r="H5" s="59">
        <v>85056731</v>
      </c>
      <c r="I5" s="59">
        <v>255969589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255969589</v>
      </c>
      <c r="W5" s="59">
        <v>142131053</v>
      </c>
      <c r="X5" s="59">
        <v>113838536</v>
      </c>
      <c r="Y5" s="60">
        <v>80.09</v>
      </c>
      <c r="Z5" s="61">
        <v>568524212</v>
      </c>
    </row>
    <row r="6" spans="1:26" ht="13.5">
      <c r="A6" s="57" t="s">
        <v>32</v>
      </c>
      <c r="B6" s="18">
        <v>0</v>
      </c>
      <c r="C6" s="18">
        <v>0</v>
      </c>
      <c r="D6" s="58">
        <v>2932968101</v>
      </c>
      <c r="E6" s="59">
        <v>2932968101</v>
      </c>
      <c r="F6" s="59">
        <v>254653822</v>
      </c>
      <c r="G6" s="59">
        <v>273331675</v>
      </c>
      <c r="H6" s="59">
        <v>253255033</v>
      </c>
      <c r="I6" s="59">
        <v>781240530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781240530</v>
      </c>
      <c r="W6" s="59">
        <v>733242025</v>
      </c>
      <c r="X6" s="59">
        <v>47998505</v>
      </c>
      <c r="Y6" s="60">
        <v>6.55</v>
      </c>
      <c r="Z6" s="61">
        <v>2932968101</v>
      </c>
    </row>
    <row r="7" spans="1:26" ht="13.5">
      <c r="A7" s="57" t="s">
        <v>33</v>
      </c>
      <c r="B7" s="18">
        <v>0</v>
      </c>
      <c r="C7" s="18">
        <v>0</v>
      </c>
      <c r="D7" s="58">
        <v>177901753</v>
      </c>
      <c r="E7" s="59">
        <v>177901753</v>
      </c>
      <c r="F7" s="59">
        <v>11399249</v>
      </c>
      <c r="G7" s="59">
        <v>13646501</v>
      </c>
      <c r="H7" s="59">
        <v>12323127</v>
      </c>
      <c r="I7" s="59">
        <v>37368877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37368877</v>
      </c>
      <c r="W7" s="59">
        <v>44475438</v>
      </c>
      <c r="X7" s="59">
        <v>-7106561</v>
      </c>
      <c r="Y7" s="60">
        <v>-15.98</v>
      </c>
      <c r="Z7" s="61">
        <v>177901753</v>
      </c>
    </row>
    <row r="8" spans="1:26" ht="13.5">
      <c r="A8" s="57" t="s">
        <v>34</v>
      </c>
      <c r="B8" s="18">
        <v>0</v>
      </c>
      <c r="C8" s="18">
        <v>0</v>
      </c>
      <c r="D8" s="58">
        <v>654372000</v>
      </c>
      <c r="E8" s="59">
        <v>654372000</v>
      </c>
      <c r="F8" s="59">
        <v>253613000</v>
      </c>
      <c r="G8" s="59">
        <v>0</v>
      </c>
      <c r="H8" s="59">
        <v>0</v>
      </c>
      <c r="I8" s="59">
        <v>253613000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253613000</v>
      </c>
      <c r="W8" s="59">
        <v>163593000</v>
      </c>
      <c r="X8" s="59">
        <v>90020000</v>
      </c>
      <c r="Y8" s="60">
        <v>55.03</v>
      </c>
      <c r="Z8" s="61">
        <v>654372000</v>
      </c>
    </row>
    <row r="9" spans="1:26" ht="13.5">
      <c r="A9" s="57" t="s">
        <v>35</v>
      </c>
      <c r="B9" s="18">
        <v>0</v>
      </c>
      <c r="C9" s="18">
        <v>0</v>
      </c>
      <c r="D9" s="58">
        <v>1173609005</v>
      </c>
      <c r="E9" s="59">
        <v>1173609005</v>
      </c>
      <c r="F9" s="59">
        <v>36748753</v>
      </c>
      <c r="G9" s="59">
        <v>125511430</v>
      </c>
      <c r="H9" s="59">
        <v>54050135</v>
      </c>
      <c r="I9" s="59">
        <v>216310318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216310318</v>
      </c>
      <c r="W9" s="59">
        <v>293402251</v>
      </c>
      <c r="X9" s="59">
        <v>-77091933</v>
      </c>
      <c r="Y9" s="60">
        <v>-26.28</v>
      </c>
      <c r="Z9" s="61">
        <v>1173609005</v>
      </c>
    </row>
    <row r="10" spans="1:26" ht="25.5">
      <c r="A10" s="62" t="s">
        <v>83</v>
      </c>
      <c r="B10" s="63">
        <f>SUM(B5:B9)</f>
        <v>0</v>
      </c>
      <c r="C10" s="63">
        <f>SUM(C5:C9)</f>
        <v>0</v>
      </c>
      <c r="D10" s="64">
        <f aca="true" t="shared" si="0" ref="D10:Z10">SUM(D5:D9)</f>
        <v>5507375071</v>
      </c>
      <c r="E10" s="65">
        <f t="shared" si="0"/>
        <v>5507375071</v>
      </c>
      <c r="F10" s="65">
        <f t="shared" si="0"/>
        <v>641830796</v>
      </c>
      <c r="G10" s="65">
        <f t="shared" si="0"/>
        <v>497986492</v>
      </c>
      <c r="H10" s="65">
        <f t="shared" si="0"/>
        <v>404685026</v>
      </c>
      <c r="I10" s="65">
        <f t="shared" si="0"/>
        <v>1544502314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1544502314</v>
      </c>
      <c r="W10" s="65">
        <f t="shared" si="0"/>
        <v>1376843767</v>
      </c>
      <c r="X10" s="65">
        <f t="shared" si="0"/>
        <v>167658547</v>
      </c>
      <c r="Y10" s="66">
        <f>+IF(W10&lt;&gt;0,(X10/W10)*100,0)</f>
        <v>12.177020444760455</v>
      </c>
      <c r="Z10" s="67">
        <f t="shared" si="0"/>
        <v>5507375071</v>
      </c>
    </row>
    <row r="11" spans="1:26" ht="13.5">
      <c r="A11" s="57" t="s">
        <v>36</v>
      </c>
      <c r="B11" s="18">
        <v>0</v>
      </c>
      <c r="C11" s="18">
        <v>0</v>
      </c>
      <c r="D11" s="58">
        <v>1191121690</v>
      </c>
      <c r="E11" s="59">
        <v>1191121690</v>
      </c>
      <c r="F11" s="59">
        <v>86664563</v>
      </c>
      <c r="G11" s="59">
        <v>87720085</v>
      </c>
      <c r="H11" s="59">
        <v>86241415</v>
      </c>
      <c r="I11" s="59">
        <v>260626063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260626063</v>
      </c>
      <c r="W11" s="59">
        <v>297780423</v>
      </c>
      <c r="X11" s="59">
        <v>-37154360</v>
      </c>
      <c r="Y11" s="60">
        <v>-12.48</v>
      </c>
      <c r="Z11" s="61">
        <v>1191121690</v>
      </c>
    </row>
    <row r="12" spans="1:26" ht="13.5">
      <c r="A12" s="57" t="s">
        <v>37</v>
      </c>
      <c r="B12" s="18">
        <v>0</v>
      </c>
      <c r="C12" s="18">
        <v>0</v>
      </c>
      <c r="D12" s="58">
        <v>49886350</v>
      </c>
      <c r="E12" s="59">
        <v>49886350</v>
      </c>
      <c r="F12" s="59">
        <v>3663384</v>
      </c>
      <c r="G12" s="59">
        <v>3630896</v>
      </c>
      <c r="H12" s="59">
        <v>4112978</v>
      </c>
      <c r="I12" s="59">
        <v>11407258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11407258</v>
      </c>
      <c r="W12" s="59">
        <v>12471588</v>
      </c>
      <c r="X12" s="59">
        <v>-1064330</v>
      </c>
      <c r="Y12" s="60">
        <v>-8.53</v>
      </c>
      <c r="Z12" s="61">
        <v>49886350</v>
      </c>
    </row>
    <row r="13" spans="1:26" ht="13.5">
      <c r="A13" s="57" t="s">
        <v>84</v>
      </c>
      <c r="B13" s="18">
        <v>0</v>
      </c>
      <c r="C13" s="18">
        <v>0</v>
      </c>
      <c r="D13" s="58">
        <v>449583114</v>
      </c>
      <c r="E13" s="59">
        <v>449583114</v>
      </c>
      <c r="F13" s="59">
        <v>37465259</v>
      </c>
      <c r="G13" s="59">
        <v>37465259</v>
      </c>
      <c r="H13" s="59">
        <v>37465259</v>
      </c>
      <c r="I13" s="59">
        <v>112395777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112395777</v>
      </c>
      <c r="W13" s="59">
        <v>112395779</v>
      </c>
      <c r="X13" s="59">
        <v>-2</v>
      </c>
      <c r="Y13" s="60">
        <v>0</v>
      </c>
      <c r="Z13" s="61">
        <v>449583114</v>
      </c>
    </row>
    <row r="14" spans="1:26" ht="13.5">
      <c r="A14" s="57" t="s">
        <v>38</v>
      </c>
      <c r="B14" s="18">
        <v>0</v>
      </c>
      <c r="C14" s="18">
        <v>0</v>
      </c>
      <c r="D14" s="58">
        <v>200444745</v>
      </c>
      <c r="E14" s="59">
        <v>200444745</v>
      </c>
      <c r="F14" s="59">
        <v>12591925</v>
      </c>
      <c r="G14" s="59">
        <v>12577901</v>
      </c>
      <c r="H14" s="59">
        <v>12630145</v>
      </c>
      <c r="I14" s="59">
        <v>37799971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37799971</v>
      </c>
      <c r="W14" s="59">
        <v>50111186</v>
      </c>
      <c r="X14" s="59">
        <v>-12311215</v>
      </c>
      <c r="Y14" s="60">
        <v>-24.57</v>
      </c>
      <c r="Z14" s="61">
        <v>200444745</v>
      </c>
    </row>
    <row r="15" spans="1:26" ht="13.5">
      <c r="A15" s="57" t="s">
        <v>39</v>
      </c>
      <c r="B15" s="18">
        <v>0</v>
      </c>
      <c r="C15" s="18">
        <v>0</v>
      </c>
      <c r="D15" s="58">
        <v>1912266898</v>
      </c>
      <c r="E15" s="59">
        <v>1912266898</v>
      </c>
      <c r="F15" s="59">
        <v>152935013</v>
      </c>
      <c r="G15" s="59">
        <v>195780224</v>
      </c>
      <c r="H15" s="59">
        <v>198548033</v>
      </c>
      <c r="I15" s="59">
        <v>547263270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547263270</v>
      </c>
      <c r="W15" s="59">
        <v>478066725</v>
      </c>
      <c r="X15" s="59">
        <v>69196545</v>
      </c>
      <c r="Y15" s="60">
        <v>14.47</v>
      </c>
      <c r="Z15" s="61">
        <v>1912266898</v>
      </c>
    </row>
    <row r="16" spans="1:26" ht="13.5">
      <c r="A16" s="68" t="s">
        <v>40</v>
      </c>
      <c r="B16" s="18">
        <v>0</v>
      </c>
      <c r="C16" s="18">
        <v>0</v>
      </c>
      <c r="D16" s="58">
        <v>121888986</v>
      </c>
      <c r="E16" s="59">
        <v>121888986</v>
      </c>
      <c r="F16" s="59">
        <v>141103</v>
      </c>
      <c r="G16" s="59">
        <v>74981</v>
      </c>
      <c r="H16" s="59">
        <v>41127</v>
      </c>
      <c r="I16" s="59">
        <v>257211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257211</v>
      </c>
      <c r="W16" s="59">
        <v>30472247</v>
      </c>
      <c r="X16" s="59">
        <v>-30215036</v>
      </c>
      <c r="Y16" s="60">
        <v>-99.16</v>
      </c>
      <c r="Z16" s="61">
        <v>121888986</v>
      </c>
    </row>
    <row r="17" spans="1:26" ht="13.5">
      <c r="A17" s="57" t="s">
        <v>41</v>
      </c>
      <c r="B17" s="18">
        <v>0</v>
      </c>
      <c r="C17" s="18">
        <v>0</v>
      </c>
      <c r="D17" s="58">
        <v>1443281040</v>
      </c>
      <c r="E17" s="59">
        <v>1443281040</v>
      </c>
      <c r="F17" s="59">
        <v>77039479</v>
      </c>
      <c r="G17" s="59">
        <v>94413094</v>
      </c>
      <c r="H17" s="59">
        <v>88587156</v>
      </c>
      <c r="I17" s="59">
        <v>260039729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260039729</v>
      </c>
      <c r="W17" s="59">
        <v>360820260</v>
      </c>
      <c r="X17" s="59">
        <v>-100780531</v>
      </c>
      <c r="Y17" s="60">
        <v>-27.93</v>
      </c>
      <c r="Z17" s="61">
        <v>1443281040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5368472823</v>
      </c>
      <c r="E18" s="72">
        <f t="shared" si="1"/>
        <v>5368472823</v>
      </c>
      <c r="F18" s="72">
        <f t="shared" si="1"/>
        <v>370500726</v>
      </c>
      <c r="G18" s="72">
        <f t="shared" si="1"/>
        <v>431662440</v>
      </c>
      <c r="H18" s="72">
        <f t="shared" si="1"/>
        <v>427626113</v>
      </c>
      <c r="I18" s="72">
        <f t="shared" si="1"/>
        <v>1229789279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1229789279</v>
      </c>
      <c r="W18" s="72">
        <f t="shared" si="1"/>
        <v>1342118208</v>
      </c>
      <c r="X18" s="72">
        <f t="shared" si="1"/>
        <v>-112328929</v>
      </c>
      <c r="Y18" s="66">
        <f>+IF(W18&lt;&gt;0,(X18/W18)*100,0)</f>
        <v>-8.36952574895698</v>
      </c>
      <c r="Z18" s="73">
        <f t="shared" si="1"/>
        <v>5368472823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138902248</v>
      </c>
      <c r="E19" s="76">
        <f t="shared" si="2"/>
        <v>138902248</v>
      </c>
      <c r="F19" s="76">
        <f t="shared" si="2"/>
        <v>271330070</v>
      </c>
      <c r="G19" s="76">
        <f t="shared" si="2"/>
        <v>66324052</v>
      </c>
      <c r="H19" s="76">
        <f t="shared" si="2"/>
        <v>-22941087</v>
      </c>
      <c r="I19" s="76">
        <f t="shared" si="2"/>
        <v>314713035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314713035</v>
      </c>
      <c r="W19" s="76">
        <f>IF(E10=E18,0,W10-W18)</f>
        <v>34725559</v>
      </c>
      <c r="X19" s="76">
        <f t="shared" si="2"/>
        <v>279987476</v>
      </c>
      <c r="Y19" s="77">
        <f>+IF(W19&lt;&gt;0,(X19/W19)*100,0)</f>
        <v>806.2864473974341</v>
      </c>
      <c r="Z19" s="78">
        <f t="shared" si="2"/>
        <v>138902248</v>
      </c>
    </row>
    <row r="20" spans="1:26" ht="13.5">
      <c r="A20" s="57" t="s">
        <v>44</v>
      </c>
      <c r="B20" s="18">
        <v>0</v>
      </c>
      <c r="C20" s="18">
        <v>0</v>
      </c>
      <c r="D20" s="58">
        <v>686387781</v>
      </c>
      <c r="E20" s="59">
        <v>686387781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171596945</v>
      </c>
      <c r="X20" s="59">
        <v>-171596945</v>
      </c>
      <c r="Y20" s="60">
        <v>-100</v>
      </c>
      <c r="Z20" s="61">
        <v>686387781</v>
      </c>
    </row>
    <row r="21" spans="1:26" ht="13.5">
      <c r="A21" s="57" t="s">
        <v>85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86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825290029</v>
      </c>
      <c r="E22" s="87">
        <f t="shared" si="3"/>
        <v>825290029</v>
      </c>
      <c r="F22" s="87">
        <f t="shared" si="3"/>
        <v>271330070</v>
      </c>
      <c r="G22" s="87">
        <f t="shared" si="3"/>
        <v>66324052</v>
      </c>
      <c r="H22" s="87">
        <f t="shared" si="3"/>
        <v>-22941087</v>
      </c>
      <c r="I22" s="87">
        <f t="shared" si="3"/>
        <v>314713035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314713035</v>
      </c>
      <c r="W22" s="87">
        <f t="shared" si="3"/>
        <v>206322504</v>
      </c>
      <c r="X22" s="87">
        <f t="shared" si="3"/>
        <v>108390531</v>
      </c>
      <c r="Y22" s="88">
        <f>+IF(W22&lt;&gt;0,(X22/W22)*100,0)</f>
        <v>52.53451702970801</v>
      </c>
      <c r="Z22" s="89">
        <f t="shared" si="3"/>
        <v>825290029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825290029</v>
      </c>
      <c r="E24" s="76">
        <f t="shared" si="4"/>
        <v>825290029</v>
      </c>
      <c r="F24" s="76">
        <f t="shared" si="4"/>
        <v>271330070</v>
      </c>
      <c r="G24" s="76">
        <f t="shared" si="4"/>
        <v>66324052</v>
      </c>
      <c r="H24" s="76">
        <f t="shared" si="4"/>
        <v>-22941087</v>
      </c>
      <c r="I24" s="76">
        <f t="shared" si="4"/>
        <v>314713035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314713035</v>
      </c>
      <c r="W24" s="76">
        <f t="shared" si="4"/>
        <v>206322504</v>
      </c>
      <c r="X24" s="76">
        <f t="shared" si="4"/>
        <v>108390531</v>
      </c>
      <c r="Y24" s="77">
        <f>+IF(W24&lt;&gt;0,(X24/W24)*100,0)</f>
        <v>52.53451702970801</v>
      </c>
      <c r="Z24" s="78">
        <f t="shared" si="4"/>
        <v>825290029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865988708</v>
      </c>
      <c r="E27" s="99">
        <v>865988708</v>
      </c>
      <c r="F27" s="99">
        <v>17573875</v>
      </c>
      <c r="G27" s="99">
        <v>41278123</v>
      </c>
      <c r="H27" s="99">
        <v>44270461</v>
      </c>
      <c r="I27" s="99">
        <v>103122459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103122459</v>
      </c>
      <c r="W27" s="99">
        <v>216497177</v>
      </c>
      <c r="X27" s="99">
        <v>-113374718</v>
      </c>
      <c r="Y27" s="100">
        <v>-52.37</v>
      </c>
      <c r="Z27" s="101">
        <v>865988708</v>
      </c>
    </row>
    <row r="28" spans="1:26" ht="13.5">
      <c r="A28" s="102" t="s">
        <v>44</v>
      </c>
      <c r="B28" s="18">
        <v>0</v>
      </c>
      <c r="C28" s="18">
        <v>0</v>
      </c>
      <c r="D28" s="58">
        <v>686387781</v>
      </c>
      <c r="E28" s="59">
        <v>686387781</v>
      </c>
      <c r="F28" s="59">
        <v>16022188</v>
      </c>
      <c r="G28" s="59">
        <v>31698900</v>
      </c>
      <c r="H28" s="59">
        <v>39217543</v>
      </c>
      <c r="I28" s="59">
        <v>86938631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86938631</v>
      </c>
      <c r="W28" s="59">
        <v>171596945</v>
      </c>
      <c r="X28" s="59">
        <v>-84658314</v>
      </c>
      <c r="Y28" s="60">
        <v>-49.34</v>
      </c>
      <c r="Z28" s="61">
        <v>686387781</v>
      </c>
    </row>
    <row r="29" spans="1:26" ht="13.5">
      <c r="A29" s="57" t="s">
        <v>88</v>
      </c>
      <c r="B29" s="18">
        <v>0</v>
      </c>
      <c r="C29" s="18">
        <v>0</v>
      </c>
      <c r="D29" s="58">
        <v>11888364</v>
      </c>
      <c r="E29" s="59">
        <v>11888364</v>
      </c>
      <c r="F29" s="59">
        <v>1508191</v>
      </c>
      <c r="G29" s="59">
        <v>1751308</v>
      </c>
      <c r="H29" s="59">
        <v>2759930</v>
      </c>
      <c r="I29" s="59">
        <v>6019429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6019429</v>
      </c>
      <c r="W29" s="59">
        <v>2972091</v>
      </c>
      <c r="X29" s="59">
        <v>3047338</v>
      </c>
      <c r="Y29" s="60">
        <v>102.53</v>
      </c>
      <c r="Z29" s="61">
        <v>11888364</v>
      </c>
    </row>
    <row r="30" spans="1:26" ht="13.5">
      <c r="A30" s="57" t="s">
        <v>48</v>
      </c>
      <c r="B30" s="18">
        <v>0</v>
      </c>
      <c r="C30" s="18">
        <v>0</v>
      </c>
      <c r="D30" s="58">
        <v>36684148</v>
      </c>
      <c r="E30" s="59">
        <v>36684148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9171037</v>
      </c>
      <c r="X30" s="59">
        <v>-9171037</v>
      </c>
      <c r="Y30" s="60">
        <v>-100</v>
      </c>
      <c r="Z30" s="61">
        <v>36684148</v>
      </c>
    </row>
    <row r="31" spans="1:26" ht="13.5">
      <c r="A31" s="57" t="s">
        <v>49</v>
      </c>
      <c r="B31" s="18">
        <v>0</v>
      </c>
      <c r="C31" s="18">
        <v>0</v>
      </c>
      <c r="D31" s="58">
        <v>131028415</v>
      </c>
      <c r="E31" s="59">
        <v>131028415</v>
      </c>
      <c r="F31" s="59">
        <v>43496</v>
      </c>
      <c r="G31" s="59">
        <v>7827915</v>
      </c>
      <c r="H31" s="59">
        <v>2292988</v>
      </c>
      <c r="I31" s="59">
        <v>10164399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10164399</v>
      </c>
      <c r="W31" s="59">
        <v>32757104</v>
      </c>
      <c r="X31" s="59">
        <v>-22592705</v>
      </c>
      <c r="Y31" s="60">
        <v>-68.97</v>
      </c>
      <c r="Z31" s="61">
        <v>131028415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865988708</v>
      </c>
      <c r="E32" s="99">
        <f t="shared" si="5"/>
        <v>865988708</v>
      </c>
      <c r="F32" s="99">
        <f t="shared" si="5"/>
        <v>17573875</v>
      </c>
      <c r="G32" s="99">
        <f t="shared" si="5"/>
        <v>41278123</v>
      </c>
      <c r="H32" s="99">
        <f t="shared" si="5"/>
        <v>44270461</v>
      </c>
      <c r="I32" s="99">
        <f t="shared" si="5"/>
        <v>103122459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103122459</v>
      </c>
      <c r="W32" s="99">
        <f t="shared" si="5"/>
        <v>216497177</v>
      </c>
      <c r="X32" s="99">
        <f t="shared" si="5"/>
        <v>-113374718</v>
      </c>
      <c r="Y32" s="100">
        <f>+IF(W32&lt;&gt;0,(X32/W32)*100,0)</f>
        <v>-52.367758125548214</v>
      </c>
      <c r="Z32" s="101">
        <f t="shared" si="5"/>
        <v>865988708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1387339083</v>
      </c>
      <c r="E35" s="59">
        <v>1387339083</v>
      </c>
      <c r="F35" s="59">
        <v>2366768990</v>
      </c>
      <c r="G35" s="59">
        <v>1879049154</v>
      </c>
      <c r="H35" s="59">
        <v>2112257749</v>
      </c>
      <c r="I35" s="59">
        <v>2112257749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2112257749</v>
      </c>
      <c r="W35" s="59">
        <v>346834771</v>
      </c>
      <c r="X35" s="59">
        <v>1765422978</v>
      </c>
      <c r="Y35" s="60">
        <v>509.01</v>
      </c>
      <c r="Z35" s="61">
        <v>1387339083</v>
      </c>
    </row>
    <row r="36" spans="1:26" ht="13.5">
      <c r="A36" s="57" t="s">
        <v>53</v>
      </c>
      <c r="B36" s="18">
        <v>0</v>
      </c>
      <c r="C36" s="18">
        <v>0</v>
      </c>
      <c r="D36" s="58">
        <v>11378649165</v>
      </c>
      <c r="E36" s="59">
        <v>11378649165</v>
      </c>
      <c r="F36" s="59">
        <v>11667206422</v>
      </c>
      <c r="G36" s="59">
        <v>11671029634</v>
      </c>
      <c r="H36" s="59">
        <v>12863621737</v>
      </c>
      <c r="I36" s="59">
        <v>12863621737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12863621737</v>
      </c>
      <c r="W36" s="59">
        <v>2844662291</v>
      </c>
      <c r="X36" s="59">
        <v>10018959446</v>
      </c>
      <c r="Y36" s="60">
        <v>352.2</v>
      </c>
      <c r="Z36" s="61">
        <v>11378649165</v>
      </c>
    </row>
    <row r="37" spans="1:26" ht="13.5">
      <c r="A37" s="57" t="s">
        <v>54</v>
      </c>
      <c r="B37" s="18">
        <v>0</v>
      </c>
      <c r="C37" s="18">
        <v>0</v>
      </c>
      <c r="D37" s="58">
        <v>1122822702</v>
      </c>
      <c r="E37" s="59">
        <v>1122822702</v>
      </c>
      <c r="F37" s="59">
        <v>923426160</v>
      </c>
      <c r="G37" s="59">
        <v>711106816</v>
      </c>
      <c r="H37" s="59">
        <v>1158018914</v>
      </c>
      <c r="I37" s="59">
        <v>1158018914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1158018914</v>
      </c>
      <c r="W37" s="59">
        <v>280705676</v>
      </c>
      <c r="X37" s="59">
        <v>877313238</v>
      </c>
      <c r="Y37" s="60">
        <v>312.54</v>
      </c>
      <c r="Z37" s="61">
        <v>1122822702</v>
      </c>
    </row>
    <row r="38" spans="1:26" ht="13.5">
      <c r="A38" s="57" t="s">
        <v>55</v>
      </c>
      <c r="B38" s="18">
        <v>0</v>
      </c>
      <c r="C38" s="18">
        <v>0</v>
      </c>
      <c r="D38" s="58">
        <v>907937461</v>
      </c>
      <c r="E38" s="59">
        <v>907937461</v>
      </c>
      <c r="F38" s="59">
        <v>696708848</v>
      </c>
      <c r="G38" s="59">
        <v>696282009</v>
      </c>
      <c r="H38" s="59">
        <v>1041397889</v>
      </c>
      <c r="I38" s="59">
        <v>1041397889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1041397889</v>
      </c>
      <c r="W38" s="59">
        <v>226984365</v>
      </c>
      <c r="X38" s="59">
        <v>814413524</v>
      </c>
      <c r="Y38" s="60">
        <v>358.8</v>
      </c>
      <c r="Z38" s="61">
        <v>907937461</v>
      </c>
    </row>
    <row r="39" spans="1:26" ht="13.5">
      <c r="A39" s="57" t="s">
        <v>56</v>
      </c>
      <c r="B39" s="18">
        <v>0</v>
      </c>
      <c r="C39" s="18">
        <v>0</v>
      </c>
      <c r="D39" s="58">
        <v>10735228085</v>
      </c>
      <c r="E39" s="59">
        <v>10735228085</v>
      </c>
      <c r="F39" s="59">
        <v>12413840404</v>
      </c>
      <c r="G39" s="59">
        <v>12142689963</v>
      </c>
      <c r="H39" s="59">
        <v>12776462683</v>
      </c>
      <c r="I39" s="59">
        <v>12776462683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12776462683</v>
      </c>
      <c r="W39" s="59">
        <v>2683807021</v>
      </c>
      <c r="X39" s="59">
        <v>10092655662</v>
      </c>
      <c r="Y39" s="60">
        <v>376.06</v>
      </c>
      <c r="Z39" s="61">
        <v>10735228085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843739403</v>
      </c>
      <c r="E42" s="59">
        <v>843739403</v>
      </c>
      <c r="F42" s="59">
        <v>262251337</v>
      </c>
      <c r="G42" s="59">
        <v>-68844158</v>
      </c>
      <c r="H42" s="59">
        <v>-65020801</v>
      </c>
      <c r="I42" s="59">
        <v>128386378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128386378</v>
      </c>
      <c r="W42" s="59">
        <v>309288873</v>
      </c>
      <c r="X42" s="59">
        <v>-180902495</v>
      </c>
      <c r="Y42" s="60">
        <v>-58.49</v>
      </c>
      <c r="Z42" s="61">
        <v>843739403</v>
      </c>
    </row>
    <row r="43" spans="1:26" ht="13.5">
      <c r="A43" s="57" t="s">
        <v>59</v>
      </c>
      <c r="B43" s="18">
        <v>0</v>
      </c>
      <c r="C43" s="18">
        <v>0</v>
      </c>
      <c r="D43" s="58">
        <v>-625901712</v>
      </c>
      <c r="E43" s="59">
        <v>-625901712</v>
      </c>
      <c r="F43" s="59">
        <v>-51677414</v>
      </c>
      <c r="G43" s="59">
        <v>-47544464</v>
      </c>
      <c r="H43" s="59">
        <v>-53837457</v>
      </c>
      <c r="I43" s="59">
        <v>-153059335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-153059335</v>
      </c>
      <c r="W43" s="59">
        <v>-156475428</v>
      </c>
      <c r="X43" s="59">
        <v>3416093</v>
      </c>
      <c r="Y43" s="60">
        <v>-2.18</v>
      </c>
      <c r="Z43" s="61">
        <v>-625901712</v>
      </c>
    </row>
    <row r="44" spans="1:26" ht="13.5">
      <c r="A44" s="57" t="s">
        <v>60</v>
      </c>
      <c r="B44" s="18">
        <v>0</v>
      </c>
      <c r="C44" s="18">
        <v>0</v>
      </c>
      <c r="D44" s="58">
        <v>11393580</v>
      </c>
      <c r="E44" s="59">
        <v>11393580</v>
      </c>
      <c r="F44" s="59">
        <v>14541567</v>
      </c>
      <c r="G44" s="59">
        <v>-357431</v>
      </c>
      <c r="H44" s="59">
        <v>-331856</v>
      </c>
      <c r="I44" s="59">
        <v>13852280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13852280</v>
      </c>
      <c r="W44" s="59">
        <v>2848395</v>
      </c>
      <c r="X44" s="59">
        <v>11003885</v>
      </c>
      <c r="Y44" s="60">
        <v>386.32</v>
      </c>
      <c r="Z44" s="61">
        <v>11393580</v>
      </c>
    </row>
    <row r="45" spans="1:26" ht="13.5">
      <c r="A45" s="69" t="s">
        <v>61</v>
      </c>
      <c r="B45" s="21">
        <v>0</v>
      </c>
      <c r="C45" s="21">
        <v>0</v>
      </c>
      <c r="D45" s="98">
        <v>652747895</v>
      </c>
      <c r="E45" s="99">
        <v>652747895</v>
      </c>
      <c r="F45" s="99">
        <v>797767303</v>
      </c>
      <c r="G45" s="99">
        <v>681021250</v>
      </c>
      <c r="H45" s="99">
        <v>561831136</v>
      </c>
      <c r="I45" s="99">
        <v>561831136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561831136</v>
      </c>
      <c r="W45" s="99">
        <v>579178464</v>
      </c>
      <c r="X45" s="99">
        <v>-17347328</v>
      </c>
      <c r="Y45" s="100">
        <v>-3</v>
      </c>
      <c r="Z45" s="101">
        <v>652747895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78</v>
      </c>
      <c r="W47" s="118" t="s">
        <v>79</v>
      </c>
      <c r="X47" s="118" t="s">
        <v>80</v>
      </c>
      <c r="Y47" s="118" t="s">
        <v>81</v>
      </c>
      <c r="Z47" s="120" t="s">
        <v>82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335845919</v>
      </c>
      <c r="C49" s="51">
        <v>0</v>
      </c>
      <c r="D49" s="128">
        <v>210615000</v>
      </c>
      <c r="E49" s="53">
        <v>148837879</v>
      </c>
      <c r="F49" s="53">
        <v>0</v>
      </c>
      <c r="G49" s="53">
        <v>0</v>
      </c>
      <c r="H49" s="53">
        <v>0</v>
      </c>
      <c r="I49" s="53">
        <v>147034103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73775542</v>
      </c>
      <c r="W49" s="53">
        <v>70668944</v>
      </c>
      <c r="X49" s="53">
        <v>244215619</v>
      </c>
      <c r="Y49" s="53">
        <v>1304764437</v>
      </c>
      <c r="Z49" s="129">
        <v>2535757443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139030669</v>
      </c>
      <c r="C51" s="51">
        <v>0</v>
      </c>
      <c r="D51" s="128">
        <v>22665775</v>
      </c>
      <c r="E51" s="53">
        <v>34026653</v>
      </c>
      <c r="F51" s="53">
        <v>0</v>
      </c>
      <c r="G51" s="53">
        <v>0</v>
      </c>
      <c r="H51" s="53">
        <v>0</v>
      </c>
      <c r="I51" s="53">
        <v>10378778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206101875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94.99999982594801</v>
      </c>
      <c r="E58" s="7">
        <f t="shared" si="6"/>
        <v>94.99999982594801</v>
      </c>
      <c r="F58" s="7">
        <f t="shared" si="6"/>
        <v>75.63499852518109</v>
      </c>
      <c r="G58" s="7">
        <f t="shared" si="6"/>
        <v>89.44144805925703</v>
      </c>
      <c r="H58" s="7">
        <f t="shared" si="6"/>
        <v>87.3846453760417</v>
      </c>
      <c r="I58" s="7">
        <f t="shared" si="6"/>
        <v>84.24487900272518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84.24487900272518</v>
      </c>
      <c r="W58" s="7">
        <f t="shared" si="6"/>
        <v>101.01230311475274</v>
      </c>
      <c r="X58" s="7">
        <f t="shared" si="6"/>
        <v>0</v>
      </c>
      <c r="Y58" s="7">
        <f t="shared" si="6"/>
        <v>0</v>
      </c>
      <c r="Z58" s="8">
        <f t="shared" si="6"/>
        <v>94.99999982594801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95.0000004573244</v>
      </c>
      <c r="E59" s="10">
        <f t="shared" si="7"/>
        <v>95.0000004573244</v>
      </c>
      <c r="F59" s="10">
        <f t="shared" si="7"/>
        <v>33.804164869774006</v>
      </c>
      <c r="G59" s="10">
        <f t="shared" si="7"/>
        <v>40.58697880528654</v>
      </c>
      <c r="H59" s="10">
        <f t="shared" si="7"/>
        <v>37.97728953396998</v>
      </c>
      <c r="I59" s="10">
        <f t="shared" si="7"/>
        <v>37.45640268227332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37.45640268227332</v>
      </c>
      <c r="W59" s="10">
        <f t="shared" si="7"/>
        <v>95.0000004573244</v>
      </c>
      <c r="X59" s="10">
        <f t="shared" si="7"/>
        <v>0</v>
      </c>
      <c r="Y59" s="10">
        <f t="shared" si="7"/>
        <v>0</v>
      </c>
      <c r="Z59" s="11">
        <f t="shared" si="7"/>
        <v>95.0000004573244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94.99999962665807</v>
      </c>
      <c r="E60" s="13">
        <f t="shared" si="7"/>
        <v>94.99999962665807</v>
      </c>
      <c r="F60" s="13">
        <f t="shared" si="7"/>
        <v>92.9862089405436</v>
      </c>
      <c r="G60" s="13">
        <f t="shared" si="7"/>
        <v>108.5008537704238</v>
      </c>
      <c r="H60" s="13">
        <f t="shared" si="7"/>
        <v>108.10483043786144</v>
      </c>
      <c r="I60" s="13">
        <f t="shared" si="7"/>
        <v>103.31530802683777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103.31530802683777</v>
      </c>
      <c r="W60" s="13">
        <f t="shared" si="7"/>
        <v>102.47873708548005</v>
      </c>
      <c r="X60" s="13">
        <f t="shared" si="7"/>
        <v>0</v>
      </c>
      <c r="Y60" s="13">
        <f t="shared" si="7"/>
        <v>0</v>
      </c>
      <c r="Z60" s="14">
        <f t="shared" si="7"/>
        <v>94.99999962665807</v>
      </c>
    </row>
    <row r="61" spans="1:26" ht="13.5">
      <c r="A61" s="38" t="s">
        <v>91</v>
      </c>
      <c r="B61" s="12">
        <f t="shared" si="7"/>
        <v>0</v>
      </c>
      <c r="C61" s="12">
        <f t="shared" si="7"/>
        <v>0</v>
      </c>
      <c r="D61" s="3">
        <f t="shared" si="7"/>
        <v>95.00000001426766</v>
      </c>
      <c r="E61" s="13">
        <f t="shared" si="7"/>
        <v>95.00000001426766</v>
      </c>
      <c r="F61" s="13">
        <f t="shared" si="7"/>
        <v>87.77292540420599</v>
      </c>
      <c r="G61" s="13">
        <f t="shared" si="7"/>
        <v>106.72138972616764</v>
      </c>
      <c r="H61" s="13">
        <f t="shared" si="7"/>
        <v>113.02676364557007</v>
      </c>
      <c r="I61" s="13">
        <f t="shared" si="7"/>
        <v>102.46777204490813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102.46777204490813</v>
      </c>
      <c r="W61" s="13">
        <f t="shared" si="7"/>
        <v>105.43199268258256</v>
      </c>
      <c r="X61" s="13">
        <f t="shared" si="7"/>
        <v>0</v>
      </c>
      <c r="Y61" s="13">
        <f t="shared" si="7"/>
        <v>0</v>
      </c>
      <c r="Z61" s="14">
        <f t="shared" si="7"/>
        <v>95.00000001426766</v>
      </c>
    </row>
    <row r="62" spans="1:26" ht="13.5">
      <c r="A62" s="38" t="s">
        <v>92</v>
      </c>
      <c r="B62" s="12">
        <f t="shared" si="7"/>
        <v>0</v>
      </c>
      <c r="C62" s="12">
        <f t="shared" si="7"/>
        <v>0</v>
      </c>
      <c r="D62" s="3">
        <f t="shared" si="7"/>
        <v>94.99999980504279</v>
      </c>
      <c r="E62" s="13">
        <f t="shared" si="7"/>
        <v>94.99999980504279</v>
      </c>
      <c r="F62" s="13">
        <f t="shared" si="7"/>
        <v>129.5649354546182</v>
      </c>
      <c r="G62" s="13">
        <f t="shared" si="7"/>
        <v>128.11598295543092</v>
      </c>
      <c r="H62" s="13">
        <f t="shared" si="7"/>
        <v>99.73266930525064</v>
      </c>
      <c r="I62" s="13">
        <f t="shared" si="7"/>
        <v>118.22275885263235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118.22275885263235</v>
      </c>
      <c r="W62" s="13">
        <f t="shared" si="7"/>
        <v>94.99999996609439</v>
      </c>
      <c r="X62" s="13">
        <f t="shared" si="7"/>
        <v>0</v>
      </c>
      <c r="Y62" s="13">
        <f t="shared" si="7"/>
        <v>0</v>
      </c>
      <c r="Z62" s="14">
        <f t="shared" si="7"/>
        <v>94.99999980504279</v>
      </c>
    </row>
    <row r="63" spans="1:26" ht="13.5">
      <c r="A63" s="38" t="s">
        <v>93</v>
      </c>
      <c r="B63" s="12">
        <f t="shared" si="7"/>
        <v>0</v>
      </c>
      <c r="C63" s="12">
        <f t="shared" si="7"/>
        <v>0</v>
      </c>
      <c r="D63" s="3">
        <f t="shared" si="7"/>
        <v>94.99999653950117</v>
      </c>
      <c r="E63" s="13">
        <f t="shared" si="7"/>
        <v>94.99999653950117</v>
      </c>
      <c r="F63" s="13">
        <f t="shared" si="7"/>
        <v>79.5999341218366</v>
      </c>
      <c r="G63" s="13">
        <f t="shared" si="7"/>
        <v>94.86100574995868</v>
      </c>
      <c r="H63" s="13">
        <f t="shared" si="7"/>
        <v>92.96365765344797</v>
      </c>
      <c r="I63" s="13">
        <f t="shared" si="7"/>
        <v>89.03892077012165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89.03892077012165</v>
      </c>
      <c r="W63" s="13">
        <f t="shared" si="7"/>
        <v>94.99999720363729</v>
      </c>
      <c r="X63" s="13">
        <f t="shared" si="7"/>
        <v>0</v>
      </c>
      <c r="Y63" s="13">
        <f t="shared" si="7"/>
        <v>0</v>
      </c>
      <c r="Z63" s="14">
        <f t="shared" si="7"/>
        <v>94.99999653950117</v>
      </c>
    </row>
    <row r="64" spans="1:26" ht="13.5">
      <c r="A64" s="38" t="s">
        <v>94</v>
      </c>
      <c r="B64" s="12">
        <f t="shared" si="7"/>
        <v>0</v>
      </c>
      <c r="C64" s="12">
        <f t="shared" si="7"/>
        <v>0</v>
      </c>
      <c r="D64" s="3">
        <f t="shared" si="7"/>
        <v>94.99999471228229</v>
      </c>
      <c r="E64" s="13">
        <f t="shared" si="7"/>
        <v>94.99999471228229</v>
      </c>
      <c r="F64" s="13">
        <f t="shared" si="7"/>
        <v>68.63267227088828</v>
      </c>
      <c r="G64" s="13">
        <f t="shared" si="7"/>
        <v>81.1595248618727</v>
      </c>
      <c r="H64" s="13">
        <f t="shared" si="7"/>
        <v>82.1900235362031</v>
      </c>
      <c r="I64" s="13">
        <f t="shared" si="7"/>
        <v>77.27599986202672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77.27599986202672</v>
      </c>
      <c r="W64" s="13">
        <f t="shared" si="7"/>
        <v>94.99999568768649</v>
      </c>
      <c r="X64" s="13">
        <f t="shared" si="7"/>
        <v>0</v>
      </c>
      <c r="Y64" s="13">
        <f t="shared" si="7"/>
        <v>0</v>
      </c>
      <c r="Z64" s="14">
        <f t="shared" si="7"/>
        <v>94.99999471228229</v>
      </c>
    </row>
    <row r="65" spans="1:26" ht="13.5">
      <c r="A65" s="38" t="s">
        <v>95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96</v>
      </c>
      <c r="B66" s="15">
        <f t="shared" si="7"/>
        <v>0</v>
      </c>
      <c r="C66" s="15">
        <f t="shared" si="7"/>
        <v>0</v>
      </c>
      <c r="D66" s="4">
        <f t="shared" si="7"/>
        <v>95.00000136199887</v>
      </c>
      <c r="E66" s="16">
        <f t="shared" si="7"/>
        <v>95.00000136199887</v>
      </c>
      <c r="F66" s="16">
        <f t="shared" si="7"/>
        <v>0.2355267257558266</v>
      </c>
      <c r="G66" s="16">
        <f t="shared" si="7"/>
        <v>0.03831930124849409</v>
      </c>
      <c r="H66" s="16">
        <f t="shared" si="7"/>
        <v>0.09937393087205927</v>
      </c>
      <c r="I66" s="16">
        <f t="shared" si="7"/>
        <v>0.12302629957756059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0.12302629957756059</v>
      </c>
      <c r="W66" s="16">
        <f t="shared" si="7"/>
        <v>95.00000136199887</v>
      </c>
      <c r="X66" s="16">
        <f t="shared" si="7"/>
        <v>0</v>
      </c>
      <c r="Y66" s="16">
        <f t="shared" si="7"/>
        <v>0</v>
      </c>
      <c r="Z66" s="17">
        <f t="shared" si="7"/>
        <v>95.00000136199887</v>
      </c>
    </row>
    <row r="67" spans="1:26" ht="13.5" hidden="1">
      <c r="A67" s="40" t="s">
        <v>97</v>
      </c>
      <c r="B67" s="23"/>
      <c r="C67" s="23"/>
      <c r="D67" s="24">
        <v>3648335313</v>
      </c>
      <c r="E67" s="25">
        <v>3648335313</v>
      </c>
      <c r="F67" s="25">
        <v>351283808</v>
      </c>
      <c r="G67" s="25">
        <v>370378876</v>
      </c>
      <c r="H67" s="25">
        <v>350284723</v>
      </c>
      <c r="I67" s="25">
        <v>1071947407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1071947407</v>
      </c>
      <c r="W67" s="25">
        <v>912083828</v>
      </c>
      <c r="X67" s="25"/>
      <c r="Y67" s="24"/>
      <c r="Z67" s="26">
        <v>3648335313</v>
      </c>
    </row>
    <row r="68" spans="1:26" ht="13.5" hidden="1">
      <c r="A68" s="36" t="s">
        <v>31</v>
      </c>
      <c r="B68" s="18"/>
      <c r="C68" s="18"/>
      <c r="D68" s="19">
        <v>568524212</v>
      </c>
      <c r="E68" s="20">
        <v>568524212</v>
      </c>
      <c r="F68" s="20">
        <v>85415972</v>
      </c>
      <c r="G68" s="20">
        <v>85496886</v>
      </c>
      <c r="H68" s="20">
        <v>85056731</v>
      </c>
      <c r="I68" s="20">
        <v>255969589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255969589</v>
      </c>
      <c r="W68" s="20">
        <v>142131053</v>
      </c>
      <c r="X68" s="20"/>
      <c r="Y68" s="19"/>
      <c r="Z68" s="22">
        <v>568524212</v>
      </c>
    </row>
    <row r="69" spans="1:26" ht="13.5" hidden="1">
      <c r="A69" s="37" t="s">
        <v>32</v>
      </c>
      <c r="B69" s="18"/>
      <c r="C69" s="18"/>
      <c r="D69" s="19">
        <v>2932968101</v>
      </c>
      <c r="E69" s="20">
        <v>2932968101</v>
      </c>
      <c r="F69" s="20">
        <v>254653822</v>
      </c>
      <c r="G69" s="20">
        <v>273331675</v>
      </c>
      <c r="H69" s="20">
        <v>253255033</v>
      </c>
      <c r="I69" s="20">
        <v>781240530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781240530</v>
      </c>
      <c r="W69" s="20">
        <v>733242025</v>
      </c>
      <c r="X69" s="20"/>
      <c r="Y69" s="19"/>
      <c r="Z69" s="22">
        <v>2932968101</v>
      </c>
    </row>
    <row r="70" spans="1:26" ht="13.5" hidden="1">
      <c r="A70" s="38" t="s">
        <v>91</v>
      </c>
      <c r="B70" s="18"/>
      <c r="C70" s="18"/>
      <c r="D70" s="19">
        <v>2102656586</v>
      </c>
      <c r="E70" s="20">
        <v>2102656586</v>
      </c>
      <c r="F70" s="20">
        <v>188022759</v>
      </c>
      <c r="G70" s="20">
        <v>202535094</v>
      </c>
      <c r="H70" s="20">
        <v>180079578</v>
      </c>
      <c r="I70" s="20">
        <v>570637431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570637431</v>
      </c>
      <c r="W70" s="20">
        <v>525664147</v>
      </c>
      <c r="X70" s="20"/>
      <c r="Y70" s="19"/>
      <c r="Z70" s="22">
        <v>2102656586</v>
      </c>
    </row>
    <row r="71" spans="1:26" ht="13.5" hidden="1">
      <c r="A71" s="38" t="s">
        <v>92</v>
      </c>
      <c r="B71" s="18"/>
      <c r="C71" s="18"/>
      <c r="D71" s="19">
        <v>589873037</v>
      </c>
      <c r="E71" s="20">
        <v>589873037</v>
      </c>
      <c r="F71" s="20">
        <v>39592608</v>
      </c>
      <c r="G71" s="20">
        <v>43832613</v>
      </c>
      <c r="H71" s="20">
        <v>47739748</v>
      </c>
      <c r="I71" s="20">
        <v>131164969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131164969</v>
      </c>
      <c r="W71" s="20">
        <v>147468259</v>
      </c>
      <c r="X71" s="20"/>
      <c r="Y71" s="19"/>
      <c r="Z71" s="22">
        <v>589873037</v>
      </c>
    </row>
    <row r="72" spans="1:26" ht="13.5" hidden="1">
      <c r="A72" s="38" t="s">
        <v>93</v>
      </c>
      <c r="B72" s="18"/>
      <c r="C72" s="18"/>
      <c r="D72" s="19">
        <v>143042961</v>
      </c>
      <c r="E72" s="20">
        <v>143042961</v>
      </c>
      <c r="F72" s="20">
        <v>17365390</v>
      </c>
      <c r="G72" s="20">
        <v>17359603</v>
      </c>
      <c r="H72" s="20">
        <v>16011927</v>
      </c>
      <c r="I72" s="20">
        <v>50736920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50736920</v>
      </c>
      <c r="W72" s="20">
        <v>35760740</v>
      </c>
      <c r="X72" s="20"/>
      <c r="Y72" s="19"/>
      <c r="Z72" s="22">
        <v>143042961</v>
      </c>
    </row>
    <row r="73" spans="1:26" ht="13.5" hidden="1">
      <c r="A73" s="38" t="s">
        <v>94</v>
      </c>
      <c r="B73" s="18"/>
      <c r="C73" s="18"/>
      <c r="D73" s="19">
        <v>97395517</v>
      </c>
      <c r="E73" s="20">
        <v>97395517</v>
      </c>
      <c r="F73" s="20">
        <v>9673065</v>
      </c>
      <c r="G73" s="20">
        <v>9604365</v>
      </c>
      <c r="H73" s="20">
        <v>9423780</v>
      </c>
      <c r="I73" s="20">
        <v>28701210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28701210</v>
      </c>
      <c r="W73" s="20">
        <v>24348879</v>
      </c>
      <c r="X73" s="20"/>
      <c r="Y73" s="19"/>
      <c r="Z73" s="22">
        <v>97395517</v>
      </c>
    </row>
    <row r="74" spans="1:26" ht="13.5" hidden="1">
      <c r="A74" s="38" t="s">
        <v>95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96</v>
      </c>
      <c r="B75" s="27"/>
      <c r="C75" s="27"/>
      <c r="D75" s="28">
        <v>146843000</v>
      </c>
      <c r="E75" s="29">
        <v>146843000</v>
      </c>
      <c r="F75" s="29">
        <v>11214014</v>
      </c>
      <c r="G75" s="29">
        <v>11550315</v>
      </c>
      <c r="H75" s="29">
        <v>11972959</v>
      </c>
      <c r="I75" s="29">
        <v>34737288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34737288</v>
      </c>
      <c r="W75" s="29">
        <v>36710750</v>
      </c>
      <c r="X75" s="29"/>
      <c r="Y75" s="28"/>
      <c r="Z75" s="30">
        <v>146843000</v>
      </c>
    </row>
    <row r="76" spans="1:26" ht="13.5" hidden="1">
      <c r="A76" s="41" t="s">
        <v>98</v>
      </c>
      <c r="B76" s="31"/>
      <c r="C76" s="31"/>
      <c r="D76" s="32">
        <v>3465918541</v>
      </c>
      <c r="E76" s="33">
        <v>3465918541</v>
      </c>
      <c r="F76" s="33">
        <v>265693503</v>
      </c>
      <c r="G76" s="33">
        <v>331272230</v>
      </c>
      <c r="H76" s="33">
        <v>306095063</v>
      </c>
      <c r="I76" s="33">
        <v>903060796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903060796</v>
      </c>
      <c r="W76" s="33">
        <v>921316881</v>
      </c>
      <c r="X76" s="33"/>
      <c r="Y76" s="32"/>
      <c r="Z76" s="34">
        <v>3465918541</v>
      </c>
    </row>
    <row r="77" spans="1:26" ht="13.5" hidden="1">
      <c r="A77" s="36" t="s">
        <v>31</v>
      </c>
      <c r="B77" s="18"/>
      <c r="C77" s="18"/>
      <c r="D77" s="19">
        <v>540098004</v>
      </c>
      <c r="E77" s="20">
        <v>540098004</v>
      </c>
      <c r="F77" s="20">
        <v>28874156</v>
      </c>
      <c r="G77" s="20">
        <v>34700603</v>
      </c>
      <c r="H77" s="20">
        <v>32302241</v>
      </c>
      <c r="I77" s="20">
        <v>95877000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95877000</v>
      </c>
      <c r="W77" s="20">
        <v>135024501</v>
      </c>
      <c r="X77" s="20"/>
      <c r="Y77" s="19"/>
      <c r="Z77" s="22">
        <v>540098004</v>
      </c>
    </row>
    <row r="78" spans="1:26" ht="13.5" hidden="1">
      <c r="A78" s="37" t="s">
        <v>32</v>
      </c>
      <c r="B78" s="18"/>
      <c r="C78" s="18"/>
      <c r="D78" s="19">
        <v>2786319685</v>
      </c>
      <c r="E78" s="20">
        <v>2786319685</v>
      </c>
      <c r="F78" s="20">
        <v>236792935</v>
      </c>
      <c r="G78" s="20">
        <v>296567201</v>
      </c>
      <c r="H78" s="20">
        <v>273780924</v>
      </c>
      <c r="I78" s="20">
        <v>807141060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807141060</v>
      </c>
      <c r="W78" s="20">
        <v>751417167</v>
      </c>
      <c r="X78" s="20"/>
      <c r="Y78" s="19"/>
      <c r="Z78" s="22">
        <v>2786319685</v>
      </c>
    </row>
    <row r="79" spans="1:26" ht="13.5" hidden="1">
      <c r="A79" s="38" t="s">
        <v>91</v>
      </c>
      <c r="B79" s="18"/>
      <c r="C79" s="18"/>
      <c r="D79" s="19">
        <v>1997523757</v>
      </c>
      <c r="E79" s="20">
        <v>1997523757</v>
      </c>
      <c r="F79" s="20">
        <v>165033076</v>
      </c>
      <c r="G79" s="20">
        <v>216148267</v>
      </c>
      <c r="H79" s="20">
        <v>203538119</v>
      </c>
      <c r="I79" s="20">
        <v>584719462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584719462</v>
      </c>
      <c r="W79" s="20">
        <v>554218185</v>
      </c>
      <c r="X79" s="20"/>
      <c r="Y79" s="19"/>
      <c r="Z79" s="22">
        <v>1997523757</v>
      </c>
    </row>
    <row r="80" spans="1:26" ht="13.5" hidden="1">
      <c r="A80" s="38" t="s">
        <v>92</v>
      </c>
      <c r="B80" s="18"/>
      <c r="C80" s="18"/>
      <c r="D80" s="19">
        <v>560379384</v>
      </c>
      <c r="E80" s="20">
        <v>560379384</v>
      </c>
      <c r="F80" s="20">
        <v>51298137</v>
      </c>
      <c r="G80" s="20">
        <v>56156583</v>
      </c>
      <c r="H80" s="20">
        <v>47612125</v>
      </c>
      <c r="I80" s="20">
        <v>155066845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155066845</v>
      </c>
      <c r="W80" s="20">
        <v>140094846</v>
      </c>
      <c r="X80" s="20"/>
      <c r="Y80" s="19"/>
      <c r="Z80" s="22">
        <v>560379384</v>
      </c>
    </row>
    <row r="81" spans="1:26" ht="13.5" hidden="1">
      <c r="A81" s="38" t="s">
        <v>93</v>
      </c>
      <c r="B81" s="18"/>
      <c r="C81" s="18"/>
      <c r="D81" s="19">
        <v>135890808</v>
      </c>
      <c r="E81" s="20">
        <v>135890808</v>
      </c>
      <c r="F81" s="20">
        <v>13822839</v>
      </c>
      <c r="G81" s="20">
        <v>16467494</v>
      </c>
      <c r="H81" s="20">
        <v>14885273</v>
      </c>
      <c r="I81" s="20">
        <v>45175606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45175606</v>
      </c>
      <c r="W81" s="20">
        <v>33972702</v>
      </c>
      <c r="X81" s="20"/>
      <c r="Y81" s="19"/>
      <c r="Z81" s="22">
        <v>135890808</v>
      </c>
    </row>
    <row r="82" spans="1:26" ht="13.5" hidden="1">
      <c r="A82" s="38" t="s">
        <v>94</v>
      </c>
      <c r="B82" s="18"/>
      <c r="C82" s="18"/>
      <c r="D82" s="19">
        <v>92525736</v>
      </c>
      <c r="E82" s="20">
        <v>92525736</v>
      </c>
      <c r="F82" s="20">
        <v>6638883</v>
      </c>
      <c r="G82" s="20">
        <v>7794857</v>
      </c>
      <c r="H82" s="20">
        <v>7745407</v>
      </c>
      <c r="I82" s="20">
        <v>22179147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22179147</v>
      </c>
      <c r="W82" s="20">
        <v>23131434</v>
      </c>
      <c r="X82" s="20"/>
      <c r="Y82" s="19"/>
      <c r="Z82" s="22">
        <v>92525736</v>
      </c>
    </row>
    <row r="83" spans="1:26" ht="13.5" hidden="1">
      <c r="A83" s="38" t="s">
        <v>95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96</v>
      </c>
      <c r="B84" s="27"/>
      <c r="C84" s="27"/>
      <c r="D84" s="28">
        <v>139500852</v>
      </c>
      <c r="E84" s="29">
        <v>139500852</v>
      </c>
      <c r="F84" s="29">
        <v>26412</v>
      </c>
      <c r="G84" s="29">
        <v>4426</v>
      </c>
      <c r="H84" s="29">
        <v>11898</v>
      </c>
      <c r="I84" s="29">
        <v>42736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42736</v>
      </c>
      <c r="W84" s="29">
        <v>34875213</v>
      </c>
      <c r="X84" s="29"/>
      <c r="Y84" s="28"/>
      <c r="Z84" s="30">
        <v>139500852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3042272327</v>
      </c>
      <c r="C5" s="18">
        <v>0</v>
      </c>
      <c r="D5" s="58">
        <v>3602668433</v>
      </c>
      <c r="E5" s="59">
        <v>3602668433</v>
      </c>
      <c r="F5" s="59">
        <v>360760828</v>
      </c>
      <c r="G5" s="59">
        <v>299704072</v>
      </c>
      <c r="H5" s="59">
        <v>313785769</v>
      </c>
      <c r="I5" s="59">
        <v>974250669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974250669</v>
      </c>
      <c r="W5" s="59">
        <v>900667108</v>
      </c>
      <c r="X5" s="59">
        <v>73583561</v>
      </c>
      <c r="Y5" s="60">
        <v>8.17</v>
      </c>
      <c r="Z5" s="61">
        <v>3602668433</v>
      </c>
    </row>
    <row r="6" spans="1:26" ht="13.5">
      <c r="A6" s="57" t="s">
        <v>32</v>
      </c>
      <c r="B6" s="18">
        <v>14021312311</v>
      </c>
      <c r="C6" s="18">
        <v>0</v>
      </c>
      <c r="D6" s="58">
        <v>16154612579</v>
      </c>
      <c r="E6" s="59">
        <v>16154612579</v>
      </c>
      <c r="F6" s="59">
        <v>1435862561</v>
      </c>
      <c r="G6" s="59">
        <v>1533329590</v>
      </c>
      <c r="H6" s="59">
        <v>1573352427</v>
      </c>
      <c r="I6" s="59">
        <v>4542544578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4542544578</v>
      </c>
      <c r="W6" s="59">
        <v>4038653145</v>
      </c>
      <c r="X6" s="59">
        <v>503891433</v>
      </c>
      <c r="Y6" s="60">
        <v>12.48</v>
      </c>
      <c r="Z6" s="61">
        <v>16154612579</v>
      </c>
    </row>
    <row r="7" spans="1:26" ht="13.5">
      <c r="A7" s="57" t="s">
        <v>33</v>
      </c>
      <c r="B7" s="18">
        <v>239543249</v>
      </c>
      <c r="C7" s="18">
        <v>0</v>
      </c>
      <c r="D7" s="58">
        <v>195615000</v>
      </c>
      <c r="E7" s="59">
        <v>195615000</v>
      </c>
      <c r="F7" s="59">
        <v>20229863</v>
      </c>
      <c r="G7" s="59">
        <v>20085437</v>
      </c>
      <c r="H7" s="59">
        <v>18301134</v>
      </c>
      <c r="I7" s="59">
        <v>58616434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58616434</v>
      </c>
      <c r="W7" s="59">
        <v>48903750</v>
      </c>
      <c r="X7" s="59">
        <v>9712684</v>
      </c>
      <c r="Y7" s="60">
        <v>19.86</v>
      </c>
      <c r="Z7" s="61">
        <v>195615000</v>
      </c>
    </row>
    <row r="8" spans="1:26" ht="13.5">
      <c r="A8" s="57" t="s">
        <v>34</v>
      </c>
      <c r="B8" s="18">
        <v>3638073453</v>
      </c>
      <c r="C8" s="18">
        <v>0</v>
      </c>
      <c r="D8" s="58">
        <v>2618494975</v>
      </c>
      <c r="E8" s="59">
        <v>2618494975</v>
      </c>
      <c r="F8" s="59">
        <v>865298789</v>
      </c>
      <c r="G8" s="59">
        <v>43938056</v>
      </c>
      <c r="H8" s="59">
        <v>2446583</v>
      </c>
      <c r="I8" s="59">
        <v>911683428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911683428</v>
      </c>
      <c r="W8" s="59">
        <v>654623744</v>
      </c>
      <c r="X8" s="59">
        <v>257059684</v>
      </c>
      <c r="Y8" s="60">
        <v>39.27</v>
      </c>
      <c r="Z8" s="61">
        <v>2618494975</v>
      </c>
    </row>
    <row r="9" spans="1:26" ht="13.5">
      <c r="A9" s="57" t="s">
        <v>35</v>
      </c>
      <c r="B9" s="18">
        <v>882064794</v>
      </c>
      <c r="C9" s="18">
        <v>0</v>
      </c>
      <c r="D9" s="58">
        <v>2196251800</v>
      </c>
      <c r="E9" s="59">
        <v>2196251800</v>
      </c>
      <c r="F9" s="59">
        <v>84282564</v>
      </c>
      <c r="G9" s="59">
        <v>553931220</v>
      </c>
      <c r="H9" s="59">
        <v>77026370</v>
      </c>
      <c r="I9" s="59">
        <v>715240154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715240154</v>
      </c>
      <c r="W9" s="59">
        <v>549062950</v>
      </c>
      <c r="X9" s="59">
        <v>166177204</v>
      </c>
      <c r="Y9" s="60">
        <v>30.27</v>
      </c>
      <c r="Z9" s="61">
        <v>2196251800</v>
      </c>
    </row>
    <row r="10" spans="1:26" ht="25.5">
      <c r="A10" s="62" t="s">
        <v>83</v>
      </c>
      <c r="B10" s="63">
        <f>SUM(B5:B9)</f>
        <v>21823266134</v>
      </c>
      <c r="C10" s="63">
        <f>SUM(C5:C9)</f>
        <v>0</v>
      </c>
      <c r="D10" s="64">
        <f aca="true" t="shared" si="0" ref="D10:Z10">SUM(D5:D9)</f>
        <v>24767642787</v>
      </c>
      <c r="E10" s="65">
        <f t="shared" si="0"/>
        <v>24767642787</v>
      </c>
      <c r="F10" s="65">
        <f t="shared" si="0"/>
        <v>2766434605</v>
      </c>
      <c r="G10" s="65">
        <f t="shared" si="0"/>
        <v>2450988375</v>
      </c>
      <c r="H10" s="65">
        <f t="shared" si="0"/>
        <v>1984912283</v>
      </c>
      <c r="I10" s="65">
        <f t="shared" si="0"/>
        <v>7202335263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7202335263</v>
      </c>
      <c r="W10" s="65">
        <f t="shared" si="0"/>
        <v>6191910697</v>
      </c>
      <c r="X10" s="65">
        <f t="shared" si="0"/>
        <v>1010424566</v>
      </c>
      <c r="Y10" s="66">
        <f>+IF(W10&lt;&gt;0,(X10/W10)*100,0)</f>
        <v>16.318461545150413</v>
      </c>
      <c r="Z10" s="67">
        <f t="shared" si="0"/>
        <v>24767642787</v>
      </c>
    </row>
    <row r="11" spans="1:26" ht="13.5">
      <c r="A11" s="57" t="s">
        <v>36</v>
      </c>
      <c r="B11" s="18">
        <v>4076351618</v>
      </c>
      <c r="C11" s="18">
        <v>0</v>
      </c>
      <c r="D11" s="58">
        <v>5134072657</v>
      </c>
      <c r="E11" s="59">
        <v>5134072657</v>
      </c>
      <c r="F11" s="59">
        <v>383054363</v>
      </c>
      <c r="G11" s="59">
        <v>367324481</v>
      </c>
      <c r="H11" s="59">
        <v>371308028</v>
      </c>
      <c r="I11" s="59">
        <v>1121686872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1121686872</v>
      </c>
      <c r="W11" s="59">
        <v>1283518164</v>
      </c>
      <c r="X11" s="59">
        <v>-161831292</v>
      </c>
      <c r="Y11" s="60">
        <v>-12.61</v>
      </c>
      <c r="Z11" s="61">
        <v>5134072657</v>
      </c>
    </row>
    <row r="12" spans="1:26" ht="13.5">
      <c r="A12" s="57" t="s">
        <v>37</v>
      </c>
      <c r="B12" s="18">
        <v>87954568</v>
      </c>
      <c r="C12" s="18">
        <v>0</v>
      </c>
      <c r="D12" s="58">
        <v>97285812</v>
      </c>
      <c r="E12" s="59">
        <v>97285812</v>
      </c>
      <c r="F12" s="59">
        <v>7412207</v>
      </c>
      <c r="G12" s="59">
        <v>7412207</v>
      </c>
      <c r="H12" s="59">
        <v>7380019</v>
      </c>
      <c r="I12" s="59">
        <v>22204433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22204433</v>
      </c>
      <c r="W12" s="59">
        <v>24321453</v>
      </c>
      <c r="X12" s="59">
        <v>-2117020</v>
      </c>
      <c r="Y12" s="60">
        <v>-8.7</v>
      </c>
      <c r="Z12" s="61">
        <v>97285812</v>
      </c>
    </row>
    <row r="13" spans="1:26" ht="13.5">
      <c r="A13" s="57" t="s">
        <v>84</v>
      </c>
      <c r="B13" s="18">
        <v>1965886747</v>
      </c>
      <c r="C13" s="18">
        <v>0</v>
      </c>
      <c r="D13" s="58">
        <v>1312895549</v>
      </c>
      <c r="E13" s="59">
        <v>1312895549</v>
      </c>
      <c r="F13" s="59">
        <v>109407961</v>
      </c>
      <c r="G13" s="59">
        <v>109407963</v>
      </c>
      <c r="H13" s="59">
        <v>109407963</v>
      </c>
      <c r="I13" s="59">
        <v>328223887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328223887</v>
      </c>
      <c r="W13" s="59">
        <v>328223887</v>
      </c>
      <c r="X13" s="59">
        <v>0</v>
      </c>
      <c r="Y13" s="60">
        <v>0</v>
      </c>
      <c r="Z13" s="61">
        <v>1312895549</v>
      </c>
    </row>
    <row r="14" spans="1:26" ht="13.5">
      <c r="A14" s="57" t="s">
        <v>38</v>
      </c>
      <c r="B14" s="18">
        <v>522865540</v>
      </c>
      <c r="C14" s="18">
        <v>0</v>
      </c>
      <c r="D14" s="58">
        <v>685215331</v>
      </c>
      <c r="E14" s="59">
        <v>685215331</v>
      </c>
      <c r="F14" s="59">
        <v>40151491</v>
      </c>
      <c r="G14" s="59">
        <v>0</v>
      </c>
      <c r="H14" s="59">
        <v>79007773</v>
      </c>
      <c r="I14" s="59">
        <v>119159264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119159264</v>
      </c>
      <c r="W14" s="59">
        <v>171303833</v>
      </c>
      <c r="X14" s="59">
        <v>-52144569</v>
      </c>
      <c r="Y14" s="60">
        <v>-30.44</v>
      </c>
      <c r="Z14" s="61">
        <v>685215331</v>
      </c>
    </row>
    <row r="15" spans="1:26" ht="13.5">
      <c r="A15" s="57" t="s">
        <v>39</v>
      </c>
      <c r="B15" s="18">
        <v>10692819127</v>
      </c>
      <c r="C15" s="18">
        <v>0</v>
      </c>
      <c r="D15" s="58">
        <v>11805092612</v>
      </c>
      <c r="E15" s="59">
        <v>11805092612</v>
      </c>
      <c r="F15" s="59">
        <v>1211402808</v>
      </c>
      <c r="G15" s="59">
        <v>1204527892</v>
      </c>
      <c r="H15" s="59">
        <v>839105679</v>
      </c>
      <c r="I15" s="59">
        <v>3255036379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3255036379</v>
      </c>
      <c r="W15" s="59">
        <v>2951273153</v>
      </c>
      <c r="X15" s="59">
        <v>303763226</v>
      </c>
      <c r="Y15" s="60">
        <v>10.29</v>
      </c>
      <c r="Z15" s="61">
        <v>11805092612</v>
      </c>
    </row>
    <row r="16" spans="1:26" ht="13.5">
      <c r="A16" s="68" t="s">
        <v>40</v>
      </c>
      <c r="B16" s="18">
        <v>960644890</v>
      </c>
      <c r="C16" s="18">
        <v>0</v>
      </c>
      <c r="D16" s="58">
        <v>1003678823</v>
      </c>
      <c r="E16" s="59">
        <v>1003678823</v>
      </c>
      <c r="F16" s="59">
        <v>13779031</v>
      </c>
      <c r="G16" s="59">
        <v>80934803</v>
      </c>
      <c r="H16" s="59">
        <v>93184308</v>
      </c>
      <c r="I16" s="59">
        <v>187898142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187898142</v>
      </c>
      <c r="W16" s="59">
        <v>250919706</v>
      </c>
      <c r="X16" s="59">
        <v>-63021564</v>
      </c>
      <c r="Y16" s="60">
        <v>-25.12</v>
      </c>
      <c r="Z16" s="61">
        <v>1003678823</v>
      </c>
    </row>
    <row r="17" spans="1:26" ht="13.5">
      <c r="A17" s="57" t="s">
        <v>41</v>
      </c>
      <c r="B17" s="18">
        <v>3139772189</v>
      </c>
      <c r="C17" s="18">
        <v>0</v>
      </c>
      <c r="D17" s="58">
        <v>4595696073</v>
      </c>
      <c r="E17" s="59">
        <v>4595696073</v>
      </c>
      <c r="F17" s="59">
        <v>122725918</v>
      </c>
      <c r="G17" s="59">
        <v>235809896</v>
      </c>
      <c r="H17" s="59">
        <v>437808893</v>
      </c>
      <c r="I17" s="59">
        <v>796344707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796344707</v>
      </c>
      <c r="W17" s="59">
        <v>1148924018</v>
      </c>
      <c r="X17" s="59">
        <v>-352579311</v>
      </c>
      <c r="Y17" s="60">
        <v>-30.69</v>
      </c>
      <c r="Z17" s="61">
        <v>4595696073</v>
      </c>
    </row>
    <row r="18" spans="1:26" ht="13.5">
      <c r="A18" s="69" t="s">
        <v>42</v>
      </c>
      <c r="B18" s="70">
        <f>SUM(B11:B17)</f>
        <v>21446294679</v>
      </c>
      <c r="C18" s="70">
        <f>SUM(C11:C17)</f>
        <v>0</v>
      </c>
      <c r="D18" s="71">
        <f aca="true" t="shared" si="1" ref="D18:Z18">SUM(D11:D17)</f>
        <v>24633936857</v>
      </c>
      <c r="E18" s="72">
        <f t="shared" si="1"/>
        <v>24633936857</v>
      </c>
      <c r="F18" s="72">
        <f t="shared" si="1"/>
        <v>1887933779</v>
      </c>
      <c r="G18" s="72">
        <f t="shared" si="1"/>
        <v>2005417242</v>
      </c>
      <c r="H18" s="72">
        <f t="shared" si="1"/>
        <v>1937202663</v>
      </c>
      <c r="I18" s="72">
        <f t="shared" si="1"/>
        <v>5830553684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5830553684</v>
      </c>
      <c r="W18" s="72">
        <f t="shared" si="1"/>
        <v>6158484214</v>
      </c>
      <c r="X18" s="72">
        <f t="shared" si="1"/>
        <v>-327930530</v>
      </c>
      <c r="Y18" s="66">
        <f>+IF(W18&lt;&gt;0,(X18/W18)*100,0)</f>
        <v>-5.3248578482107645</v>
      </c>
      <c r="Z18" s="73">
        <f t="shared" si="1"/>
        <v>24633936857</v>
      </c>
    </row>
    <row r="19" spans="1:26" ht="13.5">
      <c r="A19" s="69" t="s">
        <v>43</v>
      </c>
      <c r="B19" s="74">
        <f>+B10-B18</f>
        <v>376971455</v>
      </c>
      <c r="C19" s="74">
        <f>+C10-C18</f>
        <v>0</v>
      </c>
      <c r="D19" s="75">
        <f aca="true" t="shared" si="2" ref="D19:Z19">+D10-D18</f>
        <v>133705930</v>
      </c>
      <c r="E19" s="76">
        <f t="shared" si="2"/>
        <v>133705930</v>
      </c>
      <c r="F19" s="76">
        <f t="shared" si="2"/>
        <v>878500826</v>
      </c>
      <c r="G19" s="76">
        <f t="shared" si="2"/>
        <v>445571133</v>
      </c>
      <c r="H19" s="76">
        <f t="shared" si="2"/>
        <v>47709620</v>
      </c>
      <c r="I19" s="76">
        <f t="shared" si="2"/>
        <v>1371781579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1371781579</v>
      </c>
      <c r="W19" s="76">
        <f>IF(E10=E18,0,W10-W18)</f>
        <v>33426483</v>
      </c>
      <c r="X19" s="76">
        <f t="shared" si="2"/>
        <v>1338355096</v>
      </c>
      <c r="Y19" s="77">
        <f>+IF(W19&lt;&gt;0,(X19/W19)*100,0)</f>
        <v>4003.8764951730036</v>
      </c>
      <c r="Z19" s="78">
        <f t="shared" si="2"/>
        <v>133705930</v>
      </c>
    </row>
    <row r="20" spans="1:26" ht="13.5">
      <c r="A20" s="57" t="s">
        <v>44</v>
      </c>
      <c r="B20" s="18">
        <v>1108485030</v>
      </c>
      <c r="C20" s="18">
        <v>0</v>
      </c>
      <c r="D20" s="58">
        <v>1691438196</v>
      </c>
      <c r="E20" s="59">
        <v>1691438196</v>
      </c>
      <c r="F20" s="59">
        <v>26761872</v>
      </c>
      <c r="G20" s="59">
        <v>74606948</v>
      </c>
      <c r="H20" s="59">
        <v>110660029</v>
      </c>
      <c r="I20" s="59">
        <v>212028849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212028849</v>
      </c>
      <c r="W20" s="59">
        <v>422859549</v>
      </c>
      <c r="X20" s="59">
        <v>-210830700</v>
      </c>
      <c r="Y20" s="60">
        <v>-49.86</v>
      </c>
      <c r="Z20" s="61">
        <v>1691438196</v>
      </c>
    </row>
    <row r="21" spans="1:26" ht="13.5">
      <c r="A21" s="57" t="s">
        <v>85</v>
      </c>
      <c r="B21" s="79">
        <v>0</v>
      </c>
      <c r="C21" s="79">
        <v>0</v>
      </c>
      <c r="D21" s="80">
        <v>-130000000</v>
      </c>
      <c r="E21" s="81">
        <v>-130000000</v>
      </c>
      <c r="F21" s="81">
        <v>0</v>
      </c>
      <c r="G21" s="81">
        <v>-21666666</v>
      </c>
      <c r="H21" s="81">
        <v>-10833334</v>
      </c>
      <c r="I21" s="81">
        <v>-32500000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-32500000</v>
      </c>
      <c r="W21" s="81">
        <v>-32500000</v>
      </c>
      <c r="X21" s="81">
        <v>0</v>
      </c>
      <c r="Y21" s="82">
        <v>0</v>
      </c>
      <c r="Z21" s="83">
        <v>-130000000</v>
      </c>
    </row>
    <row r="22" spans="1:26" ht="25.5">
      <c r="A22" s="84" t="s">
        <v>86</v>
      </c>
      <c r="B22" s="85">
        <f>SUM(B19:B21)</f>
        <v>1485456485</v>
      </c>
      <c r="C22" s="85">
        <f>SUM(C19:C21)</f>
        <v>0</v>
      </c>
      <c r="D22" s="86">
        <f aca="true" t="shared" si="3" ref="D22:Z22">SUM(D19:D21)</f>
        <v>1695144126</v>
      </c>
      <c r="E22" s="87">
        <f t="shared" si="3"/>
        <v>1695144126</v>
      </c>
      <c r="F22" s="87">
        <f t="shared" si="3"/>
        <v>905262698</v>
      </c>
      <c r="G22" s="87">
        <f t="shared" si="3"/>
        <v>498511415</v>
      </c>
      <c r="H22" s="87">
        <f t="shared" si="3"/>
        <v>147536315</v>
      </c>
      <c r="I22" s="87">
        <f t="shared" si="3"/>
        <v>1551310428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1551310428</v>
      </c>
      <c r="W22" s="87">
        <f t="shared" si="3"/>
        <v>423786032</v>
      </c>
      <c r="X22" s="87">
        <f t="shared" si="3"/>
        <v>1127524396</v>
      </c>
      <c r="Y22" s="88">
        <f>+IF(W22&lt;&gt;0,(X22/W22)*100,0)</f>
        <v>266.0598299285145</v>
      </c>
      <c r="Z22" s="89">
        <f t="shared" si="3"/>
        <v>1695144126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1485456485</v>
      </c>
      <c r="C24" s="74">
        <f>SUM(C22:C23)</f>
        <v>0</v>
      </c>
      <c r="D24" s="75">
        <f aca="true" t="shared" si="4" ref="D24:Z24">SUM(D22:D23)</f>
        <v>1695144126</v>
      </c>
      <c r="E24" s="76">
        <f t="shared" si="4"/>
        <v>1695144126</v>
      </c>
      <c r="F24" s="76">
        <f t="shared" si="4"/>
        <v>905262698</v>
      </c>
      <c r="G24" s="76">
        <f t="shared" si="4"/>
        <v>498511415</v>
      </c>
      <c r="H24" s="76">
        <f t="shared" si="4"/>
        <v>147536315</v>
      </c>
      <c r="I24" s="76">
        <f t="shared" si="4"/>
        <v>1551310428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1551310428</v>
      </c>
      <c r="W24" s="76">
        <f t="shared" si="4"/>
        <v>423786032</v>
      </c>
      <c r="X24" s="76">
        <f t="shared" si="4"/>
        <v>1127524396</v>
      </c>
      <c r="Y24" s="77">
        <f>+IF(W24&lt;&gt;0,(X24/W24)*100,0)</f>
        <v>266.0598299285145</v>
      </c>
      <c r="Z24" s="78">
        <f t="shared" si="4"/>
        <v>1695144126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2370436994</v>
      </c>
      <c r="C27" s="21">
        <v>0</v>
      </c>
      <c r="D27" s="98">
        <v>2980932710</v>
      </c>
      <c r="E27" s="99">
        <v>2980932710</v>
      </c>
      <c r="F27" s="99">
        <v>27723489</v>
      </c>
      <c r="G27" s="99">
        <v>101727618</v>
      </c>
      <c r="H27" s="99">
        <v>158071302</v>
      </c>
      <c r="I27" s="99">
        <v>287522409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287522409</v>
      </c>
      <c r="W27" s="99">
        <v>745233178</v>
      </c>
      <c r="X27" s="99">
        <v>-457710769</v>
      </c>
      <c r="Y27" s="100">
        <v>-61.42</v>
      </c>
      <c r="Z27" s="101">
        <v>2980932710</v>
      </c>
    </row>
    <row r="28" spans="1:26" ht="13.5">
      <c r="A28" s="102" t="s">
        <v>44</v>
      </c>
      <c r="B28" s="18">
        <v>1122129238</v>
      </c>
      <c r="C28" s="18">
        <v>0</v>
      </c>
      <c r="D28" s="58">
        <v>1691438196</v>
      </c>
      <c r="E28" s="59">
        <v>1691438196</v>
      </c>
      <c r="F28" s="59">
        <v>26761872</v>
      </c>
      <c r="G28" s="59">
        <v>74992158</v>
      </c>
      <c r="H28" s="59">
        <v>107619121</v>
      </c>
      <c r="I28" s="59">
        <v>209373151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209373151</v>
      </c>
      <c r="W28" s="59">
        <v>422859549</v>
      </c>
      <c r="X28" s="59">
        <v>-213486398</v>
      </c>
      <c r="Y28" s="60">
        <v>-50.49</v>
      </c>
      <c r="Z28" s="61">
        <v>1691438196</v>
      </c>
    </row>
    <row r="29" spans="1:26" ht="13.5">
      <c r="A29" s="57" t="s">
        <v>88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965257955</v>
      </c>
      <c r="C30" s="18">
        <v>0</v>
      </c>
      <c r="D30" s="58">
        <v>1040089185</v>
      </c>
      <c r="E30" s="59">
        <v>1040089185</v>
      </c>
      <c r="F30" s="59">
        <v>788118</v>
      </c>
      <c r="G30" s="59">
        <v>25180747</v>
      </c>
      <c r="H30" s="59">
        <v>43207422</v>
      </c>
      <c r="I30" s="59">
        <v>69176287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69176287</v>
      </c>
      <c r="W30" s="59">
        <v>260022296</v>
      </c>
      <c r="X30" s="59">
        <v>-190846009</v>
      </c>
      <c r="Y30" s="60">
        <v>-73.4</v>
      </c>
      <c r="Z30" s="61">
        <v>1040089185</v>
      </c>
    </row>
    <row r="31" spans="1:26" ht="13.5">
      <c r="A31" s="57" t="s">
        <v>49</v>
      </c>
      <c r="B31" s="18">
        <v>283049804</v>
      </c>
      <c r="C31" s="18">
        <v>0</v>
      </c>
      <c r="D31" s="58">
        <v>249405329</v>
      </c>
      <c r="E31" s="59">
        <v>249405329</v>
      </c>
      <c r="F31" s="59">
        <v>173499</v>
      </c>
      <c r="G31" s="59">
        <v>1554713</v>
      </c>
      <c r="H31" s="59">
        <v>7244759</v>
      </c>
      <c r="I31" s="59">
        <v>8972971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8972971</v>
      </c>
      <c r="W31" s="59">
        <v>62351332</v>
      </c>
      <c r="X31" s="59">
        <v>-53378361</v>
      </c>
      <c r="Y31" s="60">
        <v>-85.61</v>
      </c>
      <c r="Z31" s="61">
        <v>249405329</v>
      </c>
    </row>
    <row r="32" spans="1:26" ht="13.5">
      <c r="A32" s="69" t="s">
        <v>50</v>
      </c>
      <c r="B32" s="21">
        <f>SUM(B28:B31)</f>
        <v>2370436997</v>
      </c>
      <c r="C32" s="21">
        <f>SUM(C28:C31)</f>
        <v>0</v>
      </c>
      <c r="D32" s="98">
        <f aca="true" t="shared" si="5" ref="D32:Z32">SUM(D28:D31)</f>
        <v>2980932710</v>
      </c>
      <c r="E32" s="99">
        <f t="shared" si="5"/>
        <v>2980932710</v>
      </c>
      <c r="F32" s="99">
        <f t="shared" si="5"/>
        <v>27723489</v>
      </c>
      <c r="G32" s="99">
        <f t="shared" si="5"/>
        <v>101727618</v>
      </c>
      <c r="H32" s="99">
        <f t="shared" si="5"/>
        <v>158071302</v>
      </c>
      <c r="I32" s="99">
        <f t="shared" si="5"/>
        <v>287522409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287522409</v>
      </c>
      <c r="W32" s="99">
        <f t="shared" si="5"/>
        <v>745233177</v>
      </c>
      <c r="X32" s="99">
        <f t="shared" si="5"/>
        <v>-457710768</v>
      </c>
      <c r="Y32" s="100">
        <f>+IF(W32&lt;&gt;0,(X32/W32)*100,0)</f>
        <v>-61.41846366026723</v>
      </c>
      <c r="Z32" s="101">
        <f t="shared" si="5"/>
        <v>2980932710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6767395717</v>
      </c>
      <c r="E35" s="59">
        <v>6767395717</v>
      </c>
      <c r="F35" s="59">
        <v>7009013075</v>
      </c>
      <c r="G35" s="59">
        <v>8437208811</v>
      </c>
      <c r="H35" s="59">
        <v>7982180347</v>
      </c>
      <c r="I35" s="59">
        <v>7982180347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7982180347</v>
      </c>
      <c r="W35" s="59">
        <v>1691848929</v>
      </c>
      <c r="X35" s="59">
        <v>6290331418</v>
      </c>
      <c r="Y35" s="60">
        <v>371.8</v>
      </c>
      <c r="Z35" s="61">
        <v>6767395717</v>
      </c>
    </row>
    <row r="36" spans="1:26" ht="13.5">
      <c r="A36" s="57" t="s">
        <v>53</v>
      </c>
      <c r="B36" s="18">
        <v>0</v>
      </c>
      <c r="C36" s="18">
        <v>0</v>
      </c>
      <c r="D36" s="58">
        <v>49030986970</v>
      </c>
      <c r="E36" s="59">
        <v>49030986970</v>
      </c>
      <c r="F36" s="59">
        <v>43520634016</v>
      </c>
      <c r="G36" s="59">
        <v>43769224691</v>
      </c>
      <c r="H36" s="59">
        <v>43731912188</v>
      </c>
      <c r="I36" s="59">
        <v>43731912188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43731912188</v>
      </c>
      <c r="W36" s="59">
        <v>12257746743</v>
      </c>
      <c r="X36" s="59">
        <v>31474165445</v>
      </c>
      <c r="Y36" s="60">
        <v>256.77</v>
      </c>
      <c r="Z36" s="61">
        <v>49030986970</v>
      </c>
    </row>
    <row r="37" spans="1:26" ht="13.5">
      <c r="A37" s="57" t="s">
        <v>54</v>
      </c>
      <c r="B37" s="18">
        <v>0</v>
      </c>
      <c r="C37" s="18">
        <v>0</v>
      </c>
      <c r="D37" s="58">
        <v>4518132716</v>
      </c>
      <c r="E37" s="59">
        <v>4518132716</v>
      </c>
      <c r="F37" s="59">
        <v>3670152594</v>
      </c>
      <c r="G37" s="59">
        <v>4074835268</v>
      </c>
      <c r="H37" s="59">
        <v>3591953010</v>
      </c>
      <c r="I37" s="59">
        <v>3591953010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3591953010</v>
      </c>
      <c r="W37" s="59">
        <v>1129533179</v>
      </c>
      <c r="X37" s="59">
        <v>2462419831</v>
      </c>
      <c r="Y37" s="60">
        <v>218</v>
      </c>
      <c r="Z37" s="61">
        <v>4518132716</v>
      </c>
    </row>
    <row r="38" spans="1:26" ht="13.5">
      <c r="A38" s="57" t="s">
        <v>55</v>
      </c>
      <c r="B38" s="18">
        <v>0</v>
      </c>
      <c r="C38" s="18">
        <v>0</v>
      </c>
      <c r="D38" s="58">
        <v>7565414599</v>
      </c>
      <c r="E38" s="59">
        <v>7565414599</v>
      </c>
      <c r="F38" s="59">
        <v>7209264865</v>
      </c>
      <c r="G38" s="59">
        <v>6692319261</v>
      </c>
      <c r="H38" s="59">
        <v>6688503983</v>
      </c>
      <c r="I38" s="59">
        <v>6688503983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6688503983</v>
      </c>
      <c r="W38" s="59">
        <v>1891353650</v>
      </c>
      <c r="X38" s="59">
        <v>4797150333</v>
      </c>
      <c r="Y38" s="60">
        <v>253.64</v>
      </c>
      <c r="Z38" s="61">
        <v>7565414599</v>
      </c>
    </row>
    <row r="39" spans="1:26" ht="13.5">
      <c r="A39" s="57" t="s">
        <v>56</v>
      </c>
      <c r="B39" s="18">
        <v>0</v>
      </c>
      <c r="C39" s="18">
        <v>0</v>
      </c>
      <c r="D39" s="58">
        <v>43714835372</v>
      </c>
      <c r="E39" s="59">
        <v>43714835372</v>
      </c>
      <c r="F39" s="59">
        <v>39650229632</v>
      </c>
      <c r="G39" s="59">
        <v>41439278973</v>
      </c>
      <c r="H39" s="59">
        <v>41433635542</v>
      </c>
      <c r="I39" s="59">
        <v>41433635542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41433635542</v>
      </c>
      <c r="W39" s="59">
        <v>10928708843</v>
      </c>
      <c r="X39" s="59">
        <v>30504926699</v>
      </c>
      <c r="Y39" s="60">
        <v>279.13</v>
      </c>
      <c r="Z39" s="61">
        <v>43714835372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3275662103</v>
      </c>
      <c r="E42" s="59">
        <v>3275662103</v>
      </c>
      <c r="F42" s="59">
        <v>-307734681</v>
      </c>
      <c r="G42" s="59">
        <v>254150367</v>
      </c>
      <c r="H42" s="59">
        <v>-262277663</v>
      </c>
      <c r="I42" s="59">
        <v>-315861977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-315861977</v>
      </c>
      <c r="W42" s="59">
        <v>870101321</v>
      </c>
      <c r="X42" s="59">
        <v>-1185963298</v>
      </c>
      <c r="Y42" s="60">
        <v>-136.3</v>
      </c>
      <c r="Z42" s="61">
        <v>3275662103</v>
      </c>
    </row>
    <row r="43" spans="1:26" ht="13.5">
      <c r="A43" s="57" t="s">
        <v>59</v>
      </c>
      <c r="B43" s="18">
        <v>0</v>
      </c>
      <c r="C43" s="18">
        <v>0</v>
      </c>
      <c r="D43" s="58">
        <v>-2867367376</v>
      </c>
      <c r="E43" s="59">
        <v>-2867367376</v>
      </c>
      <c r="F43" s="59">
        <v>-7936429</v>
      </c>
      <c r="G43" s="59">
        <v>-154987753</v>
      </c>
      <c r="H43" s="59">
        <v>-153474813</v>
      </c>
      <c r="I43" s="59">
        <v>-316398995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-316398995</v>
      </c>
      <c r="W43" s="59">
        <v>-166463741</v>
      </c>
      <c r="X43" s="59">
        <v>-149935254</v>
      </c>
      <c r="Y43" s="60">
        <v>90.07</v>
      </c>
      <c r="Z43" s="61">
        <v>-2867367376</v>
      </c>
    </row>
    <row r="44" spans="1:26" ht="13.5">
      <c r="A44" s="57" t="s">
        <v>60</v>
      </c>
      <c r="B44" s="18">
        <v>0</v>
      </c>
      <c r="C44" s="18">
        <v>0</v>
      </c>
      <c r="D44" s="58">
        <v>247038852</v>
      </c>
      <c r="E44" s="59">
        <v>247038852</v>
      </c>
      <c r="F44" s="59">
        <v>3169242</v>
      </c>
      <c r="G44" s="59">
        <v>954077</v>
      </c>
      <c r="H44" s="59">
        <v>170729</v>
      </c>
      <c r="I44" s="59">
        <v>4294048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4294048</v>
      </c>
      <c r="W44" s="59">
        <v>-12070125</v>
      </c>
      <c r="X44" s="59">
        <v>16364173</v>
      </c>
      <c r="Y44" s="60">
        <v>-135.58</v>
      </c>
      <c r="Z44" s="61">
        <v>247038852</v>
      </c>
    </row>
    <row r="45" spans="1:26" ht="13.5">
      <c r="A45" s="69" t="s">
        <v>61</v>
      </c>
      <c r="B45" s="21">
        <v>0</v>
      </c>
      <c r="C45" s="21">
        <v>0</v>
      </c>
      <c r="D45" s="98">
        <v>3637717194</v>
      </c>
      <c r="E45" s="99">
        <v>3637717194</v>
      </c>
      <c r="F45" s="99">
        <v>4193667174</v>
      </c>
      <c r="G45" s="99">
        <v>4293783865</v>
      </c>
      <c r="H45" s="99">
        <v>3878202118</v>
      </c>
      <c r="I45" s="99">
        <v>3878202118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3878202118</v>
      </c>
      <c r="W45" s="99">
        <v>3673951070</v>
      </c>
      <c r="X45" s="99">
        <v>204251048</v>
      </c>
      <c r="Y45" s="100">
        <v>5.56</v>
      </c>
      <c r="Z45" s="101">
        <v>3637717194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78</v>
      </c>
      <c r="W47" s="118" t="s">
        <v>79</v>
      </c>
      <c r="X47" s="118" t="s">
        <v>80</v>
      </c>
      <c r="Y47" s="118" t="s">
        <v>81</v>
      </c>
      <c r="Z47" s="120" t="s">
        <v>82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1676668695</v>
      </c>
      <c r="C49" s="51">
        <v>0</v>
      </c>
      <c r="D49" s="128">
        <v>552674414</v>
      </c>
      <c r="E49" s="53">
        <v>350295719</v>
      </c>
      <c r="F49" s="53">
        <v>0</v>
      </c>
      <c r="G49" s="53">
        <v>0</v>
      </c>
      <c r="H49" s="53">
        <v>0</v>
      </c>
      <c r="I49" s="53">
        <v>307872218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249735150</v>
      </c>
      <c r="W49" s="53">
        <v>256250513</v>
      </c>
      <c r="X49" s="53">
        <v>1517801190</v>
      </c>
      <c r="Y49" s="53">
        <v>4968022055</v>
      </c>
      <c r="Z49" s="129">
        <v>9879319954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1864495992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1864495992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92.96776309403934</v>
      </c>
      <c r="E58" s="7">
        <f t="shared" si="6"/>
        <v>92.96776309403934</v>
      </c>
      <c r="F58" s="7">
        <f t="shared" si="6"/>
        <v>55.82937656149842</v>
      </c>
      <c r="G58" s="7">
        <f t="shared" si="6"/>
        <v>143.22858279265367</v>
      </c>
      <c r="H58" s="7">
        <f t="shared" si="6"/>
        <v>100</v>
      </c>
      <c r="I58" s="7">
        <f t="shared" si="6"/>
        <v>100.00000005381462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100.00000005381462</v>
      </c>
      <c r="W58" s="7">
        <f t="shared" si="6"/>
        <v>97.66663731612717</v>
      </c>
      <c r="X58" s="7">
        <f t="shared" si="6"/>
        <v>0</v>
      </c>
      <c r="Y58" s="7">
        <f t="shared" si="6"/>
        <v>0</v>
      </c>
      <c r="Z58" s="8">
        <f t="shared" si="6"/>
        <v>92.96776309403934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92.86781046310502</v>
      </c>
      <c r="E59" s="10">
        <f t="shared" si="7"/>
        <v>92.86781046310502</v>
      </c>
      <c r="F59" s="10">
        <f t="shared" si="7"/>
        <v>100</v>
      </c>
      <c r="G59" s="10">
        <f t="shared" si="7"/>
        <v>67.92787333429156</v>
      </c>
      <c r="H59" s="10">
        <f t="shared" si="7"/>
        <v>83.46118030235593</v>
      </c>
      <c r="I59" s="10">
        <f t="shared" si="7"/>
        <v>84.86528650761129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84.86528650761129</v>
      </c>
      <c r="W59" s="10">
        <f t="shared" si="7"/>
        <v>94.71832901258651</v>
      </c>
      <c r="X59" s="10">
        <f t="shared" si="7"/>
        <v>0</v>
      </c>
      <c r="Y59" s="10">
        <f t="shared" si="7"/>
        <v>0</v>
      </c>
      <c r="Z59" s="11">
        <f t="shared" si="7"/>
        <v>92.86781046310502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92.90186055287634</v>
      </c>
      <c r="E60" s="13">
        <f t="shared" si="7"/>
        <v>92.90186055287634</v>
      </c>
      <c r="F60" s="13">
        <f t="shared" si="7"/>
        <v>44.20252747296195</v>
      </c>
      <c r="G60" s="13">
        <f t="shared" si="7"/>
        <v>158.3043210559838</v>
      </c>
      <c r="H60" s="13">
        <f t="shared" si="7"/>
        <v>103.18487340408188</v>
      </c>
      <c r="I60" s="13">
        <f t="shared" si="7"/>
        <v>103.14651115791426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103.14651115791426</v>
      </c>
      <c r="W60" s="13">
        <f t="shared" si="7"/>
        <v>98.28412211955772</v>
      </c>
      <c r="X60" s="13">
        <f t="shared" si="7"/>
        <v>0</v>
      </c>
      <c r="Y60" s="13">
        <f t="shared" si="7"/>
        <v>0</v>
      </c>
      <c r="Z60" s="14">
        <f t="shared" si="7"/>
        <v>92.90186055287634</v>
      </c>
    </row>
    <row r="61" spans="1:26" ht="13.5">
      <c r="A61" s="38" t="s">
        <v>91</v>
      </c>
      <c r="B61" s="12">
        <f t="shared" si="7"/>
        <v>0</v>
      </c>
      <c r="C61" s="12">
        <f t="shared" si="7"/>
        <v>0</v>
      </c>
      <c r="D61" s="3">
        <f t="shared" si="7"/>
        <v>92.81966385825659</v>
      </c>
      <c r="E61" s="13">
        <f t="shared" si="7"/>
        <v>92.81966385825659</v>
      </c>
      <c r="F61" s="13">
        <f t="shared" si="7"/>
        <v>33.974671172523706</v>
      </c>
      <c r="G61" s="13">
        <f t="shared" si="7"/>
        <v>158.05829873001656</v>
      </c>
      <c r="H61" s="13">
        <f t="shared" si="7"/>
        <v>100</v>
      </c>
      <c r="I61" s="13">
        <f t="shared" si="7"/>
        <v>100.00000005903291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100.00000005903291</v>
      </c>
      <c r="W61" s="13">
        <f t="shared" si="7"/>
        <v>107.76286388356952</v>
      </c>
      <c r="X61" s="13">
        <f t="shared" si="7"/>
        <v>0</v>
      </c>
      <c r="Y61" s="13">
        <f t="shared" si="7"/>
        <v>0</v>
      </c>
      <c r="Z61" s="14">
        <f t="shared" si="7"/>
        <v>92.81966385825659</v>
      </c>
    </row>
    <row r="62" spans="1:26" ht="13.5">
      <c r="A62" s="38" t="s">
        <v>92</v>
      </c>
      <c r="B62" s="12">
        <f t="shared" si="7"/>
        <v>0</v>
      </c>
      <c r="C62" s="12">
        <f t="shared" si="7"/>
        <v>0</v>
      </c>
      <c r="D62" s="3">
        <f t="shared" si="7"/>
        <v>92.99999995105789</v>
      </c>
      <c r="E62" s="13">
        <f t="shared" si="7"/>
        <v>92.99999995105789</v>
      </c>
      <c r="F62" s="13">
        <f t="shared" si="7"/>
        <v>57.41615480937071</v>
      </c>
      <c r="G62" s="13">
        <f t="shared" si="7"/>
        <v>171.2261277106699</v>
      </c>
      <c r="H62" s="13">
        <f t="shared" si="7"/>
        <v>112.60004656134979</v>
      </c>
      <c r="I62" s="13">
        <f t="shared" si="7"/>
        <v>112.81558746436531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112.81558746436531</v>
      </c>
      <c r="W62" s="13">
        <f t="shared" si="7"/>
        <v>68.74346660743977</v>
      </c>
      <c r="X62" s="13">
        <f t="shared" si="7"/>
        <v>0</v>
      </c>
      <c r="Y62" s="13">
        <f t="shared" si="7"/>
        <v>0</v>
      </c>
      <c r="Z62" s="14">
        <f t="shared" si="7"/>
        <v>92.99999995105789</v>
      </c>
    </row>
    <row r="63" spans="1:26" ht="13.5">
      <c r="A63" s="38" t="s">
        <v>93</v>
      </c>
      <c r="B63" s="12">
        <f t="shared" si="7"/>
        <v>0</v>
      </c>
      <c r="C63" s="12">
        <f t="shared" si="7"/>
        <v>0</v>
      </c>
      <c r="D63" s="3">
        <f t="shared" si="7"/>
        <v>93.0000001807934</v>
      </c>
      <c r="E63" s="13">
        <f t="shared" si="7"/>
        <v>93.0000001807934</v>
      </c>
      <c r="F63" s="13">
        <f t="shared" si="7"/>
        <v>68.53531901347866</v>
      </c>
      <c r="G63" s="13">
        <f t="shared" si="7"/>
        <v>191.20802627100664</v>
      </c>
      <c r="H63" s="13">
        <f t="shared" si="7"/>
        <v>126.76424719870825</v>
      </c>
      <c r="I63" s="13">
        <f t="shared" si="7"/>
        <v>127.39060114219647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127.39060114219647</v>
      </c>
      <c r="W63" s="13">
        <f t="shared" si="7"/>
        <v>75.60206975448305</v>
      </c>
      <c r="X63" s="13">
        <f t="shared" si="7"/>
        <v>0</v>
      </c>
      <c r="Y63" s="13">
        <f t="shared" si="7"/>
        <v>0</v>
      </c>
      <c r="Z63" s="14">
        <f t="shared" si="7"/>
        <v>93.0000001807934</v>
      </c>
    </row>
    <row r="64" spans="1:26" ht="13.5">
      <c r="A64" s="38" t="s">
        <v>94</v>
      </c>
      <c r="B64" s="12">
        <f t="shared" si="7"/>
        <v>0</v>
      </c>
      <c r="C64" s="12">
        <f t="shared" si="7"/>
        <v>0</v>
      </c>
      <c r="D64" s="3">
        <f t="shared" si="7"/>
        <v>93.0000000801518</v>
      </c>
      <c r="E64" s="13">
        <f t="shared" si="7"/>
        <v>93.0000000801518</v>
      </c>
      <c r="F64" s="13">
        <f t="shared" si="7"/>
        <v>100</v>
      </c>
      <c r="G64" s="13">
        <f t="shared" si="7"/>
        <v>100.00000138263947</v>
      </c>
      <c r="H64" s="13">
        <f t="shared" si="7"/>
        <v>100</v>
      </c>
      <c r="I64" s="13">
        <f t="shared" si="7"/>
        <v>100.00000036115493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100.00000036115493</v>
      </c>
      <c r="W64" s="13">
        <f t="shared" si="7"/>
        <v>86.52583410542165</v>
      </c>
      <c r="X64" s="13">
        <f t="shared" si="7"/>
        <v>0</v>
      </c>
      <c r="Y64" s="13">
        <f t="shared" si="7"/>
        <v>0</v>
      </c>
      <c r="Z64" s="14">
        <f t="shared" si="7"/>
        <v>93.0000000801518</v>
      </c>
    </row>
    <row r="65" spans="1:26" ht="13.5">
      <c r="A65" s="38" t="s">
        <v>95</v>
      </c>
      <c r="B65" s="12">
        <f t="shared" si="7"/>
        <v>0</v>
      </c>
      <c r="C65" s="12">
        <f t="shared" si="7"/>
        <v>0</v>
      </c>
      <c r="D65" s="3">
        <f t="shared" si="7"/>
        <v>99.99999856676042</v>
      </c>
      <c r="E65" s="13">
        <f t="shared" si="7"/>
        <v>99.99999856676042</v>
      </c>
      <c r="F65" s="13">
        <f t="shared" si="7"/>
        <v>100</v>
      </c>
      <c r="G65" s="13">
        <f t="shared" si="7"/>
        <v>99.99998340120855</v>
      </c>
      <c r="H65" s="13">
        <f t="shared" si="7"/>
        <v>99.9999767030751</v>
      </c>
      <c r="I65" s="13">
        <f t="shared" si="7"/>
        <v>99.9999866292589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99.9999866292589</v>
      </c>
      <c r="W65" s="13">
        <f t="shared" si="7"/>
        <v>99.95999541821988</v>
      </c>
      <c r="X65" s="13">
        <f t="shared" si="7"/>
        <v>0</v>
      </c>
      <c r="Y65" s="13">
        <f t="shared" si="7"/>
        <v>0</v>
      </c>
      <c r="Z65" s="14">
        <f t="shared" si="7"/>
        <v>99.99999856676042</v>
      </c>
    </row>
    <row r="66" spans="1:26" ht="13.5">
      <c r="A66" s="39" t="s">
        <v>96</v>
      </c>
      <c r="B66" s="15">
        <f t="shared" si="7"/>
        <v>0</v>
      </c>
      <c r="C66" s="15">
        <f t="shared" si="7"/>
        <v>0</v>
      </c>
      <c r="D66" s="4">
        <f t="shared" si="7"/>
        <v>100.00000148726569</v>
      </c>
      <c r="E66" s="16">
        <f t="shared" si="7"/>
        <v>100.00000148726569</v>
      </c>
      <c r="F66" s="16">
        <f t="shared" si="7"/>
        <v>99.99999614751547</v>
      </c>
      <c r="G66" s="16">
        <f t="shared" si="7"/>
        <v>100.00000326814967</v>
      </c>
      <c r="H66" s="16">
        <f t="shared" si="7"/>
        <v>100.00000320537887</v>
      </c>
      <c r="I66" s="16">
        <f t="shared" si="7"/>
        <v>100.00000113955974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100.00000113955974</v>
      </c>
      <c r="W66" s="16">
        <f t="shared" si="7"/>
        <v>99.96000048544352</v>
      </c>
      <c r="X66" s="16">
        <f t="shared" si="7"/>
        <v>0</v>
      </c>
      <c r="Y66" s="16">
        <f t="shared" si="7"/>
        <v>0</v>
      </c>
      <c r="Z66" s="17">
        <f t="shared" si="7"/>
        <v>100.00000148726569</v>
      </c>
    </row>
    <row r="67" spans="1:26" ht="13.5" hidden="1">
      <c r="A67" s="40" t="s">
        <v>97</v>
      </c>
      <c r="B67" s="23">
        <v>17249197556</v>
      </c>
      <c r="C67" s="23"/>
      <c r="D67" s="24">
        <v>19896601888</v>
      </c>
      <c r="E67" s="25">
        <v>19896601888</v>
      </c>
      <c r="F67" s="25">
        <v>1813818680</v>
      </c>
      <c r="G67" s="25">
        <v>1853345565</v>
      </c>
      <c r="H67" s="25">
        <v>1907529794</v>
      </c>
      <c r="I67" s="25">
        <v>5574694039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5574694039</v>
      </c>
      <c r="W67" s="25">
        <v>4974150474</v>
      </c>
      <c r="X67" s="25"/>
      <c r="Y67" s="24"/>
      <c r="Z67" s="26">
        <v>19896601888</v>
      </c>
    </row>
    <row r="68" spans="1:26" ht="13.5" hidden="1">
      <c r="A68" s="36" t="s">
        <v>31</v>
      </c>
      <c r="B68" s="18">
        <v>2970180446</v>
      </c>
      <c r="C68" s="18"/>
      <c r="D68" s="19">
        <v>3540276863</v>
      </c>
      <c r="E68" s="20">
        <v>3540276863</v>
      </c>
      <c r="F68" s="20">
        <v>351998844</v>
      </c>
      <c r="G68" s="20">
        <v>289417621</v>
      </c>
      <c r="H68" s="20">
        <v>302979807</v>
      </c>
      <c r="I68" s="20">
        <v>944396272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944396272</v>
      </c>
      <c r="W68" s="20">
        <v>885069216</v>
      </c>
      <c r="X68" s="20"/>
      <c r="Y68" s="19"/>
      <c r="Z68" s="22">
        <v>3540276863</v>
      </c>
    </row>
    <row r="69" spans="1:26" ht="13.5" hidden="1">
      <c r="A69" s="37" t="s">
        <v>32</v>
      </c>
      <c r="B69" s="18">
        <v>14021312311</v>
      </c>
      <c r="C69" s="18"/>
      <c r="D69" s="19">
        <v>16154612579</v>
      </c>
      <c r="E69" s="20">
        <v>16154612579</v>
      </c>
      <c r="F69" s="20">
        <v>1435862561</v>
      </c>
      <c r="G69" s="20">
        <v>1533329590</v>
      </c>
      <c r="H69" s="20">
        <v>1573352427</v>
      </c>
      <c r="I69" s="20">
        <v>4542544578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4542544578</v>
      </c>
      <c r="W69" s="20">
        <v>4038653146</v>
      </c>
      <c r="X69" s="20"/>
      <c r="Y69" s="19"/>
      <c r="Z69" s="22">
        <v>16154612579</v>
      </c>
    </row>
    <row r="70" spans="1:26" ht="13.5" hidden="1">
      <c r="A70" s="38" t="s">
        <v>91</v>
      </c>
      <c r="B70" s="18">
        <v>9936903464</v>
      </c>
      <c r="C70" s="18"/>
      <c r="D70" s="19">
        <v>11499684927</v>
      </c>
      <c r="E70" s="20">
        <v>11499684927</v>
      </c>
      <c r="F70" s="20">
        <v>1042159414</v>
      </c>
      <c r="G70" s="20">
        <v>1185169385</v>
      </c>
      <c r="H70" s="20">
        <v>1160612017</v>
      </c>
      <c r="I70" s="20">
        <v>3387940816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3387940816</v>
      </c>
      <c r="W70" s="20">
        <v>2874921232</v>
      </c>
      <c r="X70" s="20"/>
      <c r="Y70" s="19"/>
      <c r="Z70" s="22">
        <v>11499684927</v>
      </c>
    </row>
    <row r="71" spans="1:26" ht="13.5" hidden="1">
      <c r="A71" s="38" t="s">
        <v>92</v>
      </c>
      <c r="B71" s="18">
        <v>2246829227</v>
      </c>
      <c r="C71" s="18"/>
      <c r="D71" s="19">
        <v>2574470282</v>
      </c>
      <c r="E71" s="20">
        <v>2574470282</v>
      </c>
      <c r="F71" s="20">
        <v>211124274</v>
      </c>
      <c r="G71" s="20">
        <v>201083825</v>
      </c>
      <c r="H71" s="20">
        <v>228494235</v>
      </c>
      <c r="I71" s="20">
        <v>640702334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640702334</v>
      </c>
      <c r="W71" s="20">
        <v>643617571</v>
      </c>
      <c r="X71" s="20"/>
      <c r="Y71" s="19"/>
      <c r="Z71" s="22">
        <v>2574470282</v>
      </c>
    </row>
    <row r="72" spans="1:26" ht="13.5" hidden="1">
      <c r="A72" s="38" t="s">
        <v>93</v>
      </c>
      <c r="B72" s="18">
        <v>771738638</v>
      </c>
      <c r="C72" s="18"/>
      <c r="D72" s="19">
        <v>862863308</v>
      </c>
      <c r="E72" s="20">
        <v>862863308</v>
      </c>
      <c r="F72" s="20">
        <v>73673094</v>
      </c>
      <c r="G72" s="20">
        <v>68726411</v>
      </c>
      <c r="H72" s="20">
        <v>79654413</v>
      </c>
      <c r="I72" s="20">
        <v>222053918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222053918</v>
      </c>
      <c r="W72" s="20">
        <v>215715827</v>
      </c>
      <c r="X72" s="20"/>
      <c r="Y72" s="19"/>
      <c r="Z72" s="22">
        <v>862863308</v>
      </c>
    </row>
    <row r="73" spans="1:26" ht="13.5" hidden="1">
      <c r="A73" s="38" t="s">
        <v>94</v>
      </c>
      <c r="B73" s="18">
        <v>999953486</v>
      </c>
      <c r="C73" s="18"/>
      <c r="D73" s="19">
        <v>1147822056</v>
      </c>
      <c r="E73" s="20">
        <v>1147822056</v>
      </c>
      <c r="F73" s="20">
        <v>104264692</v>
      </c>
      <c r="G73" s="20">
        <v>72325434</v>
      </c>
      <c r="H73" s="20">
        <v>100299350</v>
      </c>
      <c r="I73" s="20">
        <v>276889476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276889476</v>
      </c>
      <c r="W73" s="20">
        <v>286955514</v>
      </c>
      <c r="X73" s="20"/>
      <c r="Y73" s="19"/>
      <c r="Z73" s="22">
        <v>1147822056</v>
      </c>
    </row>
    <row r="74" spans="1:26" ht="13.5" hidden="1">
      <c r="A74" s="38" t="s">
        <v>95</v>
      </c>
      <c r="B74" s="18">
        <v>65887496</v>
      </c>
      <c r="C74" s="18"/>
      <c r="D74" s="19">
        <v>69772006</v>
      </c>
      <c r="E74" s="20">
        <v>69772006</v>
      </c>
      <c r="F74" s="20">
        <v>4641087</v>
      </c>
      <c r="G74" s="20">
        <v>6024535</v>
      </c>
      <c r="H74" s="20">
        <v>4292412</v>
      </c>
      <c r="I74" s="20">
        <v>14958034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14958034</v>
      </c>
      <c r="W74" s="20">
        <v>17443002</v>
      </c>
      <c r="X74" s="20"/>
      <c r="Y74" s="19"/>
      <c r="Z74" s="22">
        <v>69772006</v>
      </c>
    </row>
    <row r="75" spans="1:26" ht="13.5" hidden="1">
      <c r="A75" s="39" t="s">
        <v>96</v>
      </c>
      <c r="B75" s="27">
        <v>257704799</v>
      </c>
      <c r="C75" s="27"/>
      <c r="D75" s="28">
        <v>201712446</v>
      </c>
      <c r="E75" s="29">
        <v>201712446</v>
      </c>
      <c r="F75" s="29">
        <v>25957275</v>
      </c>
      <c r="G75" s="29">
        <v>30598354</v>
      </c>
      <c r="H75" s="29">
        <v>31197560</v>
      </c>
      <c r="I75" s="29">
        <v>87753189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87753189</v>
      </c>
      <c r="W75" s="29">
        <v>50428112</v>
      </c>
      <c r="X75" s="29"/>
      <c r="Y75" s="28"/>
      <c r="Z75" s="30">
        <v>201712446</v>
      </c>
    </row>
    <row r="76" spans="1:26" ht="13.5" hidden="1">
      <c r="A76" s="41" t="s">
        <v>98</v>
      </c>
      <c r="B76" s="31"/>
      <c r="C76" s="31"/>
      <c r="D76" s="32">
        <v>18497425707</v>
      </c>
      <c r="E76" s="33">
        <v>18497425707</v>
      </c>
      <c r="F76" s="33">
        <v>1012643661</v>
      </c>
      <c r="G76" s="33">
        <v>2654520587</v>
      </c>
      <c r="H76" s="33">
        <v>1907529794</v>
      </c>
      <c r="I76" s="33">
        <v>5574694042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5574694042</v>
      </c>
      <c r="W76" s="33">
        <v>4858085503</v>
      </c>
      <c r="X76" s="33"/>
      <c r="Y76" s="32"/>
      <c r="Z76" s="34">
        <v>18497425707</v>
      </c>
    </row>
    <row r="77" spans="1:26" ht="13.5" hidden="1">
      <c r="A77" s="36" t="s">
        <v>31</v>
      </c>
      <c r="B77" s="18"/>
      <c r="C77" s="18"/>
      <c r="D77" s="19">
        <v>3287777607</v>
      </c>
      <c r="E77" s="20">
        <v>3287777607</v>
      </c>
      <c r="F77" s="20">
        <v>351998844</v>
      </c>
      <c r="G77" s="20">
        <v>196595235</v>
      </c>
      <c r="H77" s="20">
        <v>252870523</v>
      </c>
      <c r="I77" s="20">
        <v>801464602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801464602</v>
      </c>
      <c r="W77" s="20">
        <v>838322772</v>
      </c>
      <c r="X77" s="20"/>
      <c r="Y77" s="19"/>
      <c r="Z77" s="22">
        <v>3287777607</v>
      </c>
    </row>
    <row r="78" spans="1:26" ht="13.5" hidden="1">
      <c r="A78" s="37" t="s">
        <v>32</v>
      </c>
      <c r="B78" s="18"/>
      <c r="C78" s="18"/>
      <c r="D78" s="19">
        <v>15007935651</v>
      </c>
      <c r="E78" s="20">
        <v>15007935651</v>
      </c>
      <c r="F78" s="20">
        <v>634687543</v>
      </c>
      <c r="G78" s="20">
        <v>2427326997</v>
      </c>
      <c r="H78" s="20">
        <v>1623461710</v>
      </c>
      <c r="I78" s="20">
        <v>4685476250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4685476250</v>
      </c>
      <c r="W78" s="20">
        <v>3969354790</v>
      </c>
      <c r="X78" s="20"/>
      <c r="Y78" s="19"/>
      <c r="Z78" s="22">
        <v>15007935651</v>
      </c>
    </row>
    <row r="79" spans="1:26" ht="13.5" hidden="1">
      <c r="A79" s="38" t="s">
        <v>91</v>
      </c>
      <c r="B79" s="18"/>
      <c r="C79" s="18"/>
      <c r="D79" s="19">
        <v>10673968894</v>
      </c>
      <c r="E79" s="20">
        <v>10673968894</v>
      </c>
      <c r="F79" s="20">
        <v>354070234</v>
      </c>
      <c r="G79" s="20">
        <v>1873258567</v>
      </c>
      <c r="H79" s="20">
        <v>1160612017</v>
      </c>
      <c r="I79" s="20">
        <v>3387940818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3387940818</v>
      </c>
      <c r="W79" s="20">
        <v>3098097454</v>
      </c>
      <c r="X79" s="20"/>
      <c r="Y79" s="19"/>
      <c r="Z79" s="22">
        <v>10673968894</v>
      </c>
    </row>
    <row r="80" spans="1:26" ht="13.5" hidden="1">
      <c r="A80" s="38" t="s">
        <v>92</v>
      </c>
      <c r="B80" s="18"/>
      <c r="C80" s="18"/>
      <c r="D80" s="19">
        <v>2394257361</v>
      </c>
      <c r="E80" s="20">
        <v>2394257361</v>
      </c>
      <c r="F80" s="20">
        <v>121219440</v>
      </c>
      <c r="G80" s="20">
        <v>344308047</v>
      </c>
      <c r="H80" s="20">
        <v>257284615</v>
      </c>
      <c r="I80" s="20">
        <v>722812102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722812102</v>
      </c>
      <c r="W80" s="20">
        <v>442445030</v>
      </c>
      <c r="X80" s="20"/>
      <c r="Y80" s="19"/>
      <c r="Z80" s="22">
        <v>2394257361</v>
      </c>
    </row>
    <row r="81" spans="1:26" ht="13.5" hidden="1">
      <c r="A81" s="38" t="s">
        <v>93</v>
      </c>
      <c r="B81" s="18"/>
      <c r="C81" s="18"/>
      <c r="D81" s="19">
        <v>802462878</v>
      </c>
      <c r="E81" s="20">
        <v>802462878</v>
      </c>
      <c r="F81" s="20">
        <v>50492090</v>
      </c>
      <c r="G81" s="20">
        <v>131410414</v>
      </c>
      <c r="H81" s="20">
        <v>100973317</v>
      </c>
      <c r="I81" s="20">
        <v>282875821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282875821</v>
      </c>
      <c r="W81" s="20">
        <v>163085630</v>
      </c>
      <c r="X81" s="20"/>
      <c r="Y81" s="19"/>
      <c r="Z81" s="22">
        <v>802462878</v>
      </c>
    </row>
    <row r="82" spans="1:26" ht="13.5" hidden="1">
      <c r="A82" s="38" t="s">
        <v>94</v>
      </c>
      <c r="B82" s="18"/>
      <c r="C82" s="18"/>
      <c r="D82" s="19">
        <v>1067474513</v>
      </c>
      <c r="E82" s="20">
        <v>1067474513</v>
      </c>
      <c r="F82" s="20">
        <v>104264692</v>
      </c>
      <c r="G82" s="20">
        <v>72325435</v>
      </c>
      <c r="H82" s="20">
        <v>100299350</v>
      </c>
      <c r="I82" s="20">
        <v>276889477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276889477</v>
      </c>
      <c r="W82" s="20">
        <v>248290652</v>
      </c>
      <c r="X82" s="20"/>
      <c r="Y82" s="19"/>
      <c r="Z82" s="22">
        <v>1067474513</v>
      </c>
    </row>
    <row r="83" spans="1:26" ht="13.5" hidden="1">
      <c r="A83" s="38" t="s">
        <v>95</v>
      </c>
      <c r="B83" s="18"/>
      <c r="C83" s="18"/>
      <c r="D83" s="19">
        <v>69772005</v>
      </c>
      <c r="E83" s="20">
        <v>69772005</v>
      </c>
      <c r="F83" s="20">
        <v>4641087</v>
      </c>
      <c r="G83" s="20">
        <v>6024534</v>
      </c>
      <c r="H83" s="20">
        <v>4292411</v>
      </c>
      <c r="I83" s="20">
        <v>14958032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14958032</v>
      </c>
      <c r="W83" s="20">
        <v>17436024</v>
      </c>
      <c r="X83" s="20"/>
      <c r="Y83" s="19"/>
      <c r="Z83" s="22">
        <v>69772005</v>
      </c>
    </row>
    <row r="84" spans="1:26" ht="13.5" hidden="1">
      <c r="A84" s="39" t="s">
        <v>96</v>
      </c>
      <c r="B84" s="27"/>
      <c r="C84" s="27"/>
      <c r="D84" s="28">
        <v>201712449</v>
      </c>
      <c r="E84" s="29">
        <v>201712449</v>
      </c>
      <c r="F84" s="29">
        <v>25957274</v>
      </c>
      <c r="G84" s="29">
        <v>30598355</v>
      </c>
      <c r="H84" s="29">
        <v>31197561</v>
      </c>
      <c r="I84" s="29">
        <v>87753190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87753190</v>
      </c>
      <c r="W84" s="29">
        <v>50407941</v>
      </c>
      <c r="X84" s="29"/>
      <c r="Y84" s="28"/>
      <c r="Z84" s="30">
        <v>201712449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6486614000</v>
      </c>
      <c r="E5" s="59">
        <v>6486614000</v>
      </c>
      <c r="F5" s="59">
        <v>282537979</v>
      </c>
      <c r="G5" s="59">
        <v>356570629</v>
      </c>
      <c r="H5" s="59">
        <v>1214395891</v>
      </c>
      <c r="I5" s="59">
        <v>1853504499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1853504499</v>
      </c>
      <c r="W5" s="59">
        <v>1621653500</v>
      </c>
      <c r="X5" s="59">
        <v>231850999</v>
      </c>
      <c r="Y5" s="60">
        <v>14.3</v>
      </c>
      <c r="Z5" s="61">
        <v>6486614000</v>
      </c>
    </row>
    <row r="6" spans="1:26" ht="13.5">
      <c r="A6" s="57" t="s">
        <v>32</v>
      </c>
      <c r="B6" s="18">
        <v>0</v>
      </c>
      <c r="C6" s="18">
        <v>0</v>
      </c>
      <c r="D6" s="58">
        <v>21433468400</v>
      </c>
      <c r="E6" s="59">
        <v>21433468400</v>
      </c>
      <c r="F6" s="59">
        <v>1500913478</v>
      </c>
      <c r="G6" s="59">
        <v>1742703979</v>
      </c>
      <c r="H6" s="59">
        <v>1752017418</v>
      </c>
      <c r="I6" s="59">
        <v>4995634875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4995634875</v>
      </c>
      <c r="W6" s="59">
        <v>5358367100</v>
      </c>
      <c r="X6" s="59">
        <v>-362732225</v>
      </c>
      <c r="Y6" s="60">
        <v>-6.77</v>
      </c>
      <c r="Z6" s="61">
        <v>21433468400</v>
      </c>
    </row>
    <row r="7" spans="1:26" ht="13.5">
      <c r="A7" s="57" t="s">
        <v>33</v>
      </c>
      <c r="B7" s="18">
        <v>0</v>
      </c>
      <c r="C7" s="18">
        <v>0</v>
      </c>
      <c r="D7" s="58">
        <v>306055000</v>
      </c>
      <c r="E7" s="59">
        <v>306055000</v>
      </c>
      <c r="F7" s="59">
        <v>20656787</v>
      </c>
      <c r="G7" s="59">
        <v>8261636</v>
      </c>
      <c r="H7" s="59">
        <v>33452756</v>
      </c>
      <c r="I7" s="59">
        <v>62371179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62371179</v>
      </c>
      <c r="W7" s="59">
        <v>76513750</v>
      </c>
      <c r="X7" s="59">
        <v>-14142571</v>
      </c>
      <c r="Y7" s="60">
        <v>-18.48</v>
      </c>
      <c r="Z7" s="61">
        <v>306055000</v>
      </c>
    </row>
    <row r="8" spans="1:26" ht="13.5">
      <c r="A8" s="57" t="s">
        <v>34</v>
      </c>
      <c r="B8" s="18">
        <v>0</v>
      </c>
      <c r="C8" s="18">
        <v>0</v>
      </c>
      <c r="D8" s="58">
        <v>5146290000</v>
      </c>
      <c r="E8" s="59">
        <v>5146290000</v>
      </c>
      <c r="F8" s="59">
        <v>224853675</v>
      </c>
      <c r="G8" s="59">
        <v>631080242</v>
      </c>
      <c r="H8" s="59">
        <v>387116204</v>
      </c>
      <c r="I8" s="59">
        <v>1243050121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1243050121</v>
      </c>
      <c r="W8" s="59">
        <v>1286572500</v>
      </c>
      <c r="X8" s="59">
        <v>-43522379</v>
      </c>
      <c r="Y8" s="60">
        <v>-3.38</v>
      </c>
      <c r="Z8" s="61">
        <v>5146290000</v>
      </c>
    </row>
    <row r="9" spans="1:26" ht="13.5">
      <c r="A9" s="57" t="s">
        <v>35</v>
      </c>
      <c r="B9" s="18">
        <v>0</v>
      </c>
      <c r="C9" s="18">
        <v>0</v>
      </c>
      <c r="D9" s="58">
        <v>3397616600</v>
      </c>
      <c r="E9" s="59">
        <v>3397616600</v>
      </c>
      <c r="F9" s="59">
        <v>193344658</v>
      </c>
      <c r="G9" s="59">
        <v>240212552</v>
      </c>
      <c r="H9" s="59">
        <v>196750126</v>
      </c>
      <c r="I9" s="59">
        <v>630307336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630307336</v>
      </c>
      <c r="W9" s="59">
        <v>849404150</v>
      </c>
      <c r="X9" s="59">
        <v>-219096814</v>
      </c>
      <c r="Y9" s="60">
        <v>-25.79</v>
      </c>
      <c r="Z9" s="61">
        <v>3397616600</v>
      </c>
    </row>
    <row r="10" spans="1:26" ht="25.5">
      <c r="A10" s="62" t="s">
        <v>83</v>
      </c>
      <c r="B10" s="63">
        <f>SUM(B5:B9)</f>
        <v>0</v>
      </c>
      <c r="C10" s="63">
        <f>SUM(C5:C9)</f>
        <v>0</v>
      </c>
      <c r="D10" s="64">
        <f aca="true" t="shared" si="0" ref="D10:Z10">SUM(D5:D9)</f>
        <v>36770044000</v>
      </c>
      <c r="E10" s="65">
        <f t="shared" si="0"/>
        <v>36770044000</v>
      </c>
      <c r="F10" s="65">
        <f t="shared" si="0"/>
        <v>2222306577</v>
      </c>
      <c r="G10" s="65">
        <f t="shared" si="0"/>
        <v>2978829038</v>
      </c>
      <c r="H10" s="65">
        <f t="shared" si="0"/>
        <v>3583732395</v>
      </c>
      <c r="I10" s="65">
        <f t="shared" si="0"/>
        <v>8784868010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8784868010</v>
      </c>
      <c r="W10" s="65">
        <f t="shared" si="0"/>
        <v>9192511000</v>
      </c>
      <c r="X10" s="65">
        <f t="shared" si="0"/>
        <v>-407642990</v>
      </c>
      <c r="Y10" s="66">
        <f>+IF(W10&lt;&gt;0,(X10/W10)*100,0)</f>
        <v>-4.434511854269198</v>
      </c>
      <c r="Z10" s="67">
        <f t="shared" si="0"/>
        <v>36770044000</v>
      </c>
    </row>
    <row r="11" spans="1:26" ht="13.5">
      <c r="A11" s="57" t="s">
        <v>36</v>
      </c>
      <c r="B11" s="18">
        <v>0</v>
      </c>
      <c r="C11" s="18">
        <v>0</v>
      </c>
      <c r="D11" s="58">
        <v>8155691063</v>
      </c>
      <c r="E11" s="59">
        <v>8155691063</v>
      </c>
      <c r="F11" s="59">
        <v>629476935</v>
      </c>
      <c r="G11" s="59">
        <v>645836229</v>
      </c>
      <c r="H11" s="59">
        <v>669506889</v>
      </c>
      <c r="I11" s="59">
        <v>1944820053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1944820053</v>
      </c>
      <c r="W11" s="59">
        <v>2038922766</v>
      </c>
      <c r="X11" s="59">
        <v>-94102713</v>
      </c>
      <c r="Y11" s="60">
        <v>-4.62</v>
      </c>
      <c r="Z11" s="61">
        <v>8155691063</v>
      </c>
    </row>
    <row r="12" spans="1:26" ht="13.5">
      <c r="A12" s="57" t="s">
        <v>37</v>
      </c>
      <c r="B12" s="18">
        <v>0</v>
      </c>
      <c r="C12" s="18">
        <v>0</v>
      </c>
      <c r="D12" s="58">
        <v>124154000</v>
      </c>
      <c r="E12" s="59">
        <v>124154000</v>
      </c>
      <c r="F12" s="59">
        <v>10430080</v>
      </c>
      <c r="G12" s="59">
        <v>9378866</v>
      </c>
      <c r="H12" s="59">
        <v>9418369</v>
      </c>
      <c r="I12" s="59">
        <v>29227315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29227315</v>
      </c>
      <c r="W12" s="59">
        <v>31038500</v>
      </c>
      <c r="X12" s="59">
        <v>-1811185</v>
      </c>
      <c r="Y12" s="60">
        <v>-5.84</v>
      </c>
      <c r="Z12" s="61">
        <v>124154000</v>
      </c>
    </row>
    <row r="13" spans="1:26" ht="13.5">
      <c r="A13" s="57" t="s">
        <v>84</v>
      </c>
      <c r="B13" s="18">
        <v>0</v>
      </c>
      <c r="C13" s="18">
        <v>0</v>
      </c>
      <c r="D13" s="58">
        <v>2345442990</v>
      </c>
      <c r="E13" s="59">
        <v>2345442990</v>
      </c>
      <c r="F13" s="59">
        <v>132948470</v>
      </c>
      <c r="G13" s="59">
        <v>132721725</v>
      </c>
      <c r="H13" s="59">
        <v>143137124</v>
      </c>
      <c r="I13" s="59">
        <v>408807319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408807319</v>
      </c>
      <c r="W13" s="59">
        <v>586360748</v>
      </c>
      <c r="X13" s="59">
        <v>-177553429</v>
      </c>
      <c r="Y13" s="60">
        <v>-30.28</v>
      </c>
      <c r="Z13" s="61">
        <v>2345442990</v>
      </c>
    </row>
    <row r="14" spans="1:26" ht="13.5">
      <c r="A14" s="57" t="s">
        <v>38</v>
      </c>
      <c r="B14" s="18">
        <v>0</v>
      </c>
      <c r="C14" s="18">
        <v>0</v>
      </c>
      <c r="D14" s="58">
        <v>1403071000</v>
      </c>
      <c r="E14" s="59">
        <v>1403071000</v>
      </c>
      <c r="F14" s="59">
        <v>117257774</v>
      </c>
      <c r="G14" s="59">
        <v>-11381798</v>
      </c>
      <c r="H14" s="59">
        <v>208024492</v>
      </c>
      <c r="I14" s="59">
        <v>313900468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313900468</v>
      </c>
      <c r="W14" s="59">
        <v>350767750</v>
      </c>
      <c r="X14" s="59">
        <v>-36867282</v>
      </c>
      <c r="Y14" s="60">
        <v>-10.51</v>
      </c>
      <c r="Z14" s="61">
        <v>1403071000</v>
      </c>
    </row>
    <row r="15" spans="1:26" ht="13.5">
      <c r="A15" s="57" t="s">
        <v>39</v>
      </c>
      <c r="B15" s="18">
        <v>0</v>
      </c>
      <c r="C15" s="18">
        <v>0</v>
      </c>
      <c r="D15" s="58">
        <v>12315394000</v>
      </c>
      <c r="E15" s="59">
        <v>12315394000</v>
      </c>
      <c r="F15" s="59">
        <v>1397511681</v>
      </c>
      <c r="G15" s="59">
        <v>1406915635</v>
      </c>
      <c r="H15" s="59">
        <v>959342744</v>
      </c>
      <c r="I15" s="59">
        <v>3763770060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3763770060</v>
      </c>
      <c r="W15" s="59">
        <v>3078848500</v>
      </c>
      <c r="X15" s="59">
        <v>684921560</v>
      </c>
      <c r="Y15" s="60">
        <v>22.25</v>
      </c>
      <c r="Z15" s="61">
        <v>12315394000</v>
      </c>
    </row>
    <row r="16" spans="1:26" ht="13.5">
      <c r="A16" s="68" t="s">
        <v>40</v>
      </c>
      <c r="B16" s="18">
        <v>0</v>
      </c>
      <c r="C16" s="18">
        <v>0</v>
      </c>
      <c r="D16" s="58">
        <v>175397000</v>
      </c>
      <c r="E16" s="59">
        <v>175397000</v>
      </c>
      <c r="F16" s="59">
        <v>-488486</v>
      </c>
      <c r="G16" s="59">
        <v>7904407</v>
      </c>
      <c r="H16" s="59">
        <v>6801125</v>
      </c>
      <c r="I16" s="59">
        <v>14217046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14217046</v>
      </c>
      <c r="W16" s="59">
        <v>43849250</v>
      </c>
      <c r="X16" s="59">
        <v>-29632204</v>
      </c>
      <c r="Y16" s="60">
        <v>-67.58</v>
      </c>
      <c r="Z16" s="61">
        <v>175397000</v>
      </c>
    </row>
    <row r="17" spans="1:26" ht="13.5">
      <c r="A17" s="57" t="s">
        <v>41</v>
      </c>
      <c r="B17" s="18">
        <v>0</v>
      </c>
      <c r="C17" s="18">
        <v>0</v>
      </c>
      <c r="D17" s="58">
        <v>9441778769</v>
      </c>
      <c r="E17" s="59">
        <v>9441778769</v>
      </c>
      <c r="F17" s="59">
        <v>264913449</v>
      </c>
      <c r="G17" s="59">
        <v>697850442</v>
      </c>
      <c r="H17" s="59">
        <v>989163215</v>
      </c>
      <c r="I17" s="59">
        <v>1951927106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1951927106</v>
      </c>
      <c r="W17" s="59">
        <v>2360444692</v>
      </c>
      <c r="X17" s="59">
        <v>-408517586</v>
      </c>
      <c r="Y17" s="60">
        <v>-17.31</v>
      </c>
      <c r="Z17" s="61">
        <v>9441778769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33960928822</v>
      </c>
      <c r="E18" s="72">
        <f t="shared" si="1"/>
        <v>33960928822</v>
      </c>
      <c r="F18" s="72">
        <f t="shared" si="1"/>
        <v>2552049903</v>
      </c>
      <c r="G18" s="72">
        <f t="shared" si="1"/>
        <v>2889225506</v>
      </c>
      <c r="H18" s="72">
        <f t="shared" si="1"/>
        <v>2985393958</v>
      </c>
      <c r="I18" s="72">
        <f t="shared" si="1"/>
        <v>8426669367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8426669367</v>
      </c>
      <c r="W18" s="72">
        <f t="shared" si="1"/>
        <v>8490232206</v>
      </c>
      <c r="X18" s="72">
        <f t="shared" si="1"/>
        <v>-63562839</v>
      </c>
      <c r="Y18" s="66">
        <f>+IF(W18&lt;&gt;0,(X18/W18)*100,0)</f>
        <v>-0.7486584283888077</v>
      </c>
      <c r="Z18" s="73">
        <f t="shared" si="1"/>
        <v>33960928822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2809115178</v>
      </c>
      <c r="E19" s="76">
        <f t="shared" si="2"/>
        <v>2809115178</v>
      </c>
      <c r="F19" s="76">
        <f t="shared" si="2"/>
        <v>-329743326</v>
      </c>
      <c r="G19" s="76">
        <f t="shared" si="2"/>
        <v>89603532</v>
      </c>
      <c r="H19" s="76">
        <f t="shared" si="2"/>
        <v>598338437</v>
      </c>
      <c r="I19" s="76">
        <f t="shared" si="2"/>
        <v>358198643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358198643</v>
      </c>
      <c r="W19" s="76">
        <f>IF(E10=E18,0,W10-W18)</f>
        <v>702278794</v>
      </c>
      <c r="X19" s="76">
        <f t="shared" si="2"/>
        <v>-344080151</v>
      </c>
      <c r="Y19" s="77">
        <f>+IF(W19&lt;&gt;0,(X19/W19)*100,0)</f>
        <v>-48.994808605882525</v>
      </c>
      <c r="Z19" s="78">
        <f t="shared" si="2"/>
        <v>2809115178</v>
      </c>
    </row>
    <row r="20" spans="1:26" ht="13.5">
      <c r="A20" s="57" t="s">
        <v>44</v>
      </c>
      <c r="B20" s="18">
        <v>0</v>
      </c>
      <c r="C20" s="18">
        <v>0</v>
      </c>
      <c r="D20" s="58">
        <v>2524743000</v>
      </c>
      <c r="E20" s="59">
        <v>2524743000</v>
      </c>
      <c r="F20" s="59">
        <v>53958000</v>
      </c>
      <c r="G20" s="59">
        <v>22803993</v>
      </c>
      <c r="H20" s="59">
        <v>91004991</v>
      </c>
      <c r="I20" s="59">
        <v>167766984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167766984</v>
      </c>
      <c r="W20" s="59">
        <v>631185750</v>
      </c>
      <c r="X20" s="59">
        <v>-463418766</v>
      </c>
      <c r="Y20" s="60">
        <v>-73.42</v>
      </c>
      <c r="Z20" s="61">
        <v>2524743000</v>
      </c>
    </row>
    <row r="21" spans="1:26" ht="13.5">
      <c r="A21" s="57" t="s">
        <v>85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86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5333858178</v>
      </c>
      <c r="E22" s="87">
        <f t="shared" si="3"/>
        <v>5333858178</v>
      </c>
      <c r="F22" s="87">
        <f t="shared" si="3"/>
        <v>-275785326</v>
      </c>
      <c r="G22" s="87">
        <f t="shared" si="3"/>
        <v>112407525</v>
      </c>
      <c r="H22" s="87">
        <f t="shared" si="3"/>
        <v>689343428</v>
      </c>
      <c r="I22" s="87">
        <f t="shared" si="3"/>
        <v>525965627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525965627</v>
      </c>
      <c r="W22" s="87">
        <f t="shared" si="3"/>
        <v>1333464544</v>
      </c>
      <c r="X22" s="87">
        <f t="shared" si="3"/>
        <v>-807498917</v>
      </c>
      <c r="Y22" s="88">
        <f>+IF(W22&lt;&gt;0,(X22/W22)*100,0)</f>
        <v>-60.556459534930084</v>
      </c>
      <c r="Z22" s="89">
        <f t="shared" si="3"/>
        <v>5333858178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5333858178</v>
      </c>
      <c r="E24" s="76">
        <f t="shared" si="4"/>
        <v>5333858178</v>
      </c>
      <c r="F24" s="76">
        <f t="shared" si="4"/>
        <v>-275785326</v>
      </c>
      <c r="G24" s="76">
        <f t="shared" si="4"/>
        <v>112407525</v>
      </c>
      <c r="H24" s="76">
        <f t="shared" si="4"/>
        <v>689343428</v>
      </c>
      <c r="I24" s="76">
        <f t="shared" si="4"/>
        <v>525965627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525965627</v>
      </c>
      <c r="W24" s="76">
        <f t="shared" si="4"/>
        <v>1333464544</v>
      </c>
      <c r="X24" s="76">
        <f t="shared" si="4"/>
        <v>-807498917</v>
      </c>
      <c r="Y24" s="77">
        <f>+IF(W24&lt;&gt;0,(X24/W24)*100,0)</f>
        <v>-60.556459534930084</v>
      </c>
      <c r="Z24" s="78">
        <f t="shared" si="4"/>
        <v>5333858178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7595073000</v>
      </c>
      <c r="E27" s="99">
        <v>7595073000</v>
      </c>
      <c r="F27" s="99">
        <v>65249000</v>
      </c>
      <c r="G27" s="99">
        <v>181740000</v>
      </c>
      <c r="H27" s="99">
        <v>273906000</v>
      </c>
      <c r="I27" s="99">
        <v>520895000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520895000</v>
      </c>
      <c r="W27" s="99">
        <v>1898768250</v>
      </c>
      <c r="X27" s="99">
        <v>-1377873250</v>
      </c>
      <c r="Y27" s="100">
        <v>-72.57</v>
      </c>
      <c r="Z27" s="101">
        <v>7595073000</v>
      </c>
    </row>
    <row r="28" spans="1:26" ht="13.5">
      <c r="A28" s="102" t="s">
        <v>44</v>
      </c>
      <c r="B28" s="18">
        <v>0</v>
      </c>
      <c r="C28" s="18">
        <v>0</v>
      </c>
      <c r="D28" s="58">
        <v>2524743000</v>
      </c>
      <c r="E28" s="59">
        <v>2524743000</v>
      </c>
      <c r="F28" s="59">
        <v>53928000</v>
      </c>
      <c r="G28" s="59">
        <v>41579000</v>
      </c>
      <c r="H28" s="59">
        <v>69741000</v>
      </c>
      <c r="I28" s="59">
        <v>165248000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165248000</v>
      </c>
      <c r="W28" s="59">
        <v>631185750</v>
      </c>
      <c r="X28" s="59">
        <v>-465937750</v>
      </c>
      <c r="Y28" s="60">
        <v>-73.82</v>
      </c>
      <c r="Z28" s="61">
        <v>2524743000</v>
      </c>
    </row>
    <row r="29" spans="1:26" ht="13.5">
      <c r="A29" s="57" t="s">
        <v>88</v>
      </c>
      <c r="B29" s="18">
        <v>0</v>
      </c>
      <c r="C29" s="18">
        <v>0</v>
      </c>
      <c r="D29" s="58">
        <v>448870000</v>
      </c>
      <c r="E29" s="59">
        <v>448870000</v>
      </c>
      <c r="F29" s="59">
        <v>7267000</v>
      </c>
      <c r="G29" s="59">
        <v>52940000</v>
      </c>
      <c r="H29" s="59">
        <v>52828000</v>
      </c>
      <c r="I29" s="59">
        <v>113035000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113035000</v>
      </c>
      <c r="W29" s="59">
        <v>112217500</v>
      </c>
      <c r="X29" s="59">
        <v>817500</v>
      </c>
      <c r="Y29" s="60">
        <v>0.73</v>
      </c>
      <c r="Z29" s="61">
        <v>448870000</v>
      </c>
    </row>
    <row r="30" spans="1:26" ht="13.5">
      <c r="A30" s="57" t="s">
        <v>48</v>
      </c>
      <c r="B30" s="18">
        <v>0</v>
      </c>
      <c r="C30" s="18">
        <v>0</v>
      </c>
      <c r="D30" s="58">
        <v>1458631000</v>
      </c>
      <c r="E30" s="59">
        <v>1458631000</v>
      </c>
      <c r="F30" s="59">
        <v>2230000</v>
      </c>
      <c r="G30" s="59">
        <v>4368000</v>
      </c>
      <c r="H30" s="59">
        <v>105751000</v>
      </c>
      <c r="I30" s="59">
        <v>112349000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112349000</v>
      </c>
      <c r="W30" s="59">
        <v>364657750</v>
      </c>
      <c r="X30" s="59">
        <v>-252308750</v>
      </c>
      <c r="Y30" s="60">
        <v>-69.19</v>
      </c>
      <c r="Z30" s="61">
        <v>1458631000</v>
      </c>
    </row>
    <row r="31" spans="1:26" ht="13.5">
      <c r="A31" s="57" t="s">
        <v>49</v>
      </c>
      <c r="B31" s="18">
        <v>0</v>
      </c>
      <c r="C31" s="18">
        <v>0</v>
      </c>
      <c r="D31" s="58">
        <v>3162829000</v>
      </c>
      <c r="E31" s="59">
        <v>3162829000</v>
      </c>
      <c r="F31" s="59">
        <v>1824000</v>
      </c>
      <c r="G31" s="59">
        <v>82853000</v>
      </c>
      <c r="H31" s="59">
        <v>45586000</v>
      </c>
      <c r="I31" s="59">
        <v>130263000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130263000</v>
      </c>
      <c r="W31" s="59">
        <v>790707250</v>
      </c>
      <c r="X31" s="59">
        <v>-660444250</v>
      </c>
      <c r="Y31" s="60">
        <v>-83.53</v>
      </c>
      <c r="Z31" s="61">
        <v>3162829000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7595073000</v>
      </c>
      <c r="E32" s="99">
        <f t="shared" si="5"/>
        <v>7595073000</v>
      </c>
      <c r="F32" s="99">
        <f t="shared" si="5"/>
        <v>65249000</v>
      </c>
      <c r="G32" s="99">
        <f t="shared" si="5"/>
        <v>181740000</v>
      </c>
      <c r="H32" s="99">
        <f t="shared" si="5"/>
        <v>273906000</v>
      </c>
      <c r="I32" s="99">
        <f t="shared" si="5"/>
        <v>520895000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520895000</v>
      </c>
      <c r="W32" s="99">
        <f t="shared" si="5"/>
        <v>1898768250</v>
      </c>
      <c r="X32" s="99">
        <f t="shared" si="5"/>
        <v>-1377873250</v>
      </c>
      <c r="Y32" s="100">
        <f>+IF(W32&lt;&gt;0,(X32/W32)*100,0)</f>
        <v>-72.56668895743333</v>
      </c>
      <c r="Z32" s="101">
        <f t="shared" si="5"/>
        <v>7595073000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12542939000</v>
      </c>
      <c r="E35" s="59">
        <v>12542939000</v>
      </c>
      <c r="F35" s="59">
        <v>14983719000</v>
      </c>
      <c r="G35" s="59">
        <v>14983719000</v>
      </c>
      <c r="H35" s="59">
        <v>12609686000</v>
      </c>
      <c r="I35" s="59">
        <v>12609686000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12609686000</v>
      </c>
      <c r="W35" s="59">
        <v>3135734750</v>
      </c>
      <c r="X35" s="59">
        <v>9473951250</v>
      </c>
      <c r="Y35" s="60">
        <v>302.13</v>
      </c>
      <c r="Z35" s="61">
        <v>12542939000</v>
      </c>
    </row>
    <row r="36" spans="1:26" ht="13.5">
      <c r="A36" s="57" t="s">
        <v>53</v>
      </c>
      <c r="B36" s="18">
        <v>0</v>
      </c>
      <c r="C36" s="18">
        <v>0</v>
      </c>
      <c r="D36" s="58">
        <v>50700320000</v>
      </c>
      <c r="E36" s="59">
        <v>50700320000</v>
      </c>
      <c r="F36" s="59">
        <v>45125312000</v>
      </c>
      <c r="G36" s="59">
        <v>45125312000</v>
      </c>
      <c r="H36" s="59">
        <v>46200599000</v>
      </c>
      <c r="I36" s="59">
        <v>46200599000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46200599000</v>
      </c>
      <c r="W36" s="59">
        <v>12675080000</v>
      </c>
      <c r="X36" s="59">
        <v>33525519000</v>
      </c>
      <c r="Y36" s="60">
        <v>264.5</v>
      </c>
      <c r="Z36" s="61">
        <v>50700320000</v>
      </c>
    </row>
    <row r="37" spans="1:26" ht="13.5">
      <c r="A37" s="57" t="s">
        <v>54</v>
      </c>
      <c r="B37" s="18">
        <v>0</v>
      </c>
      <c r="C37" s="18">
        <v>0</v>
      </c>
      <c r="D37" s="58">
        <v>9726817000</v>
      </c>
      <c r="E37" s="59">
        <v>9726817000</v>
      </c>
      <c r="F37" s="59">
        <v>15692173000</v>
      </c>
      <c r="G37" s="59">
        <v>15692173000</v>
      </c>
      <c r="H37" s="59">
        <v>11452569000</v>
      </c>
      <c r="I37" s="59">
        <v>11452569000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11452569000</v>
      </c>
      <c r="W37" s="59">
        <v>2431704250</v>
      </c>
      <c r="X37" s="59">
        <v>9020864750</v>
      </c>
      <c r="Y37" s="60">
        <v>370.97</v>
      </c>
      <c r="Z37" s="61">
        <v>9726817000</v>
      </c>
    </row>
    <row r="38" spans="1:26" ht="13.5">
      <c r="A38" s="57" t="s">
        <v>55</v>
      </c>
      <c r="B38" s="18">
        <v>0</v>
      </c>
      <c r="C38" s="18">
        <v>0</v>
      </c>
      <c r="D38" s="58">
        <v>17753101000</v>
      </c>
      <c r="E38" s="59">
        <v>17753101000</v>
      </c>
      <c r="F38" s="59">
        <v>15542597000</v>
      </c>
      <c r="G38" s="59">
        <v>15542597000</v>
      </c>
      <c r="H38" s="59">
        <v>15921275000</v>
      </c>
      <c r="I38" s="59">
        <v>15921275000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15921275000</v>
      </c>
      <c r="W38" s="59">
        <v>4438275250</v>
      </c>
      <c r="X38" s="59">
        <v>11482999750</v>
      </c>
      <c r="Y38" s="60">
        <v>258.73</v>
      </c>
      <c r="Z38" s="61">
        <v>17753101000</v>
      </c>
    </row>
    <row r="39" spans="1:26" ht="13.5">
      <c r="A39" s="57" t="s">
        <v>56</v>
      </c>
      <c r="B39" s="18">
        <v>0</v>
      </c>
      <c r="C39" s="18">
        <v>0</v>
      </c>
      <c r="D39" s="58">
        <v>35763341000</v>
      </c>
      <c r="E39" s="59">
        <v>35763341000</v>
      </c>
      <c r="F39" s="59">
        <v>28874261000</v>
      </c>
      <c r="G39" s="59">
        <v>28874261000</v>
      </c>
      <c r="H39" s="59">
        <v>31436441000</v>
      </c>
      <c r="I39" s="59">
        <v>31436441000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31436441000</v>
      </c>
      <c r="W39" s="59">
        <v>8940835250</v>
      </c>
      <c r="X39" s="59">
        <v>22495605750</v>
      </c>
      <c r="Y39" s="60">
        <v>251.61</v>
      </c>
      <c r="Z39" s="61">
        <v>35763341000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7390717823</v>
      </c>
      <c r="E42" s="59">
        <v>7390717823</v>
      </c>
      <c r="F42" s="59">
        <v>508652000</v>
      </c>
      <c r="G42" s="59">
        <v>-41443000</v>
      </c>
      <c r="H42" s="59">
        <v>-632013000</v>
      </c>
      <c r="I42" s="59">
        <v>-164804000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-164804000</v>
      </c>
      <c r="W42" s="59">
        <v>708459186</v>
      </c>
      <c r="X42" s="59">
        <v>-873263186</v>
      </c>
      <c r="Y42" s="60">
        <v>-123.26</v>
      </c>
      <c r="Z42" s="61">
        <v>7390717823</v>
      </c>
    </row>
    <row r="43" spans="1:26" ht="13.5">
      <c r="A43" s="57" t="s">
        <v>59</v>
      </c>
      <c r="B43" s="18">
        <v>0</v>
      </c>
      <c r="C43" s="18">
        <v>0</v>
      </c>
      <c r="D43" s="58">
        <v>-7890629076</v>
      </c>
      <c r="E43" s="59">
        <v>-7890629076</v>
      </c>
      <c r="F43" s="59">
        <v>-270643000</v>
      </c>
      <c r="G43" s="59">
        <v>-417838000</v>
      </c>
      <c r="H43" s="59">
        <v>-422984000</v>
      </c>
      <c r="I43" s="59">
        <v>-1111465000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-1111465000</v>
      </c>
      <c r="W43" s="59">
        <v>-1972657269</v>
      </c>
      <c r="X43" s="59">
        <v>861192269</v>
      </c>
      <c r="Y43" s="60">
        <v>-43.66</v>
      </c>
      <c r="Z43" s="61">
        <v>-7890629076</v>
      </c>
    </row>
    <row r="44" spans="1:26" ht="13.5">
      <c r="A44" s="57" t="s">
        <v>60</v>
      </c>
      <c r="B44" s="18">
        <v>0</v>
      </c>
      <c r="C44" s="18">
        <v>0</v>
      </c>
      <c r="D44" s="58">
        <v>1043480236</v>
      </c>
      <c r="E44" s="59">
        <v>1043480236</v>
      </c>
      <c r="F44" s="59">
        <v>-450475000</v>
      </c>
      <c r="G44" s="59">
        <v>571530000</v>
      </c>
      <c r="H44" s="59">
        <v>-133284000</v>
      </c>
      <c r="I44" s="59">
        <v>-12229000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-12229000</v>
      </c>
      <c r="W44" s="59">
        <v>-103787691</v>
      </c>
      <c r="X44" s="59">
        <v>91558691</v>
      </c>
      <c r="Y44" s="60">
        <v>-88.22</v>
      </c>
      <c r="Z44" s="61">
        <v>1043480236</v>
      </c>
    </row>
    <row r="45" spans="1:26" ht="13.5">
      <c r="A45" s="69" t="s">
        <v>61</v>
      </c>
      <c r="B45" s="21">
        <v>0</v>
      </c>
      <c r="C45" s="21">
        <v>0</v>
      </c>
      <c r="D45" s="98">
        <v>4296288787</v>
      </c>
      <c r="E45" s="99">
        <v>4296288787</v>
      </c>
      <c r="F45" s="99">
        <v>4761791000</v>
      </c>
      <c r="G45" s="99">
        <v>4874040000</v>
      </c>
      <c r="H45" s="99">
        <v>3685759000</v>
      </c>
      <c r="I45" s="99">
        <v>3685759000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3685759000</v>
      </c>
      <c r="W45" s="99">
        <v>2384734030</v>
      </c>
      <c r="X45" s="99">
        <v>1301024970</v>
      </c>
      <c r="Y45" s="100">
        <v>54.56</v>
      </c>
      <c r="Z45" s="101">
        <v>4296288787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78</v>
      </c>
      <c r="W47" s="118" t="s">
        <v>79</v>
      </c>
      <c r="X47" s="118" t="s">
        <v>80</v>
      </c>
      <c r="Y47" s="118" t="s">
        <v>81</v>
      </c>
      <c r="Z47" s="120" t="s">
        <v>82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2884434532</v>
      </c>
      <c r="C49" s="51">
        <v>0</v>
      </c>
      <c r="D49" s="128">
        <v>903822640</v>
      </c>
      <c r="E49" s="53">
        <v>628894106</v>
      </c>
      <c r="F49" s="53">
        <v>0</v>
      </c>
      <c r="G49" s="53">
        <v>0</v>
      </c>
      <c r="H49" s="53">
        <v>0</v>
      </c>
      <c r="I49" s="53">
        <v>641138020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513710642</v>
      </c>
      <c r="W49" s="53">
        <v>480469554</v>
      </c>
      <c r="X49" s="53">
        <v>2009351128</v>
      </c>
      <c r="Y49" s="53">
        <v>9499075703</v>
      </c>
      <c r="Z49" s="129">
        <v>17560896325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1792030527</v>
      </c>
      <c r="C51" s="51">
        <v>0</v>
      </c>
      <c r="D51" s="128">
        <v>179425993</v>
      </c>
      <c r="E51" s="53">
        <v>21705571</v>
      </c>
      <c r="F51" s="53">
        <v>0</v>
      </c>
      <c r="G51" s="53">
        <v>0</v>
      </c>
      <c r="H51" s="53">
        <v>0</v>
      </c>
      <c r="I51" s="53">
        <v>121516010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27559177</v>
      </c>
      <c r="W51" s="53">
        <v>9146498</v>
      </c>
      <c r="X51" s="53">
        <v>3178300</v>
      </c>
      <c r="Y51" s="53">
        <v>1433917</v>
      </c>
      <c r="Z51" s="129">
        <v>2155995993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95.33031165338014</v>
      </c>
      <c r="E58" s="7">
        <f t="shared" si="6"/>
        <v>95.33031165338014</v>
      </c>
      <c r="F58" s="7">
        <f t="shared" si="6"/>
        <v>127.10035479193446</v>
      </c>
      <c r="G58" s="7">
        <f t="shared" si="6"/>
        <v>89.16817807624781</v>
      </c>
      <c r="H58" s="7">
        <f t="shared" si="6"/>
        <v>52.8745248915928</v>
      </c>
      <c r="I58" s="7">
        <f t="shared" si="6"/>
        <v>83.33038861829347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83.33038861829347</v>
      </c>
      <c r="W58" s="7">
        <f t="shared" si="6"/>
        <v>102.87178687768164</v>
      </c>
      <c r="X58" s="7">
        <f t="shared" si="6"/>
        <v>0</v>
      </c>
      <c r="Y58" s="7">
        <f t="shared" si="6"/>
        <v>0</v>
      </c>
      <c r="Z58" s="8">
        <f t="shared" si="6"/>
        <v>95.33031165338014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94.81334918836765</v>
      </c>
      <c r="E59" s="10">
        <f t="shared" si="7"/>
        <v>94.81334918836765</v>
      </c>
      <c r="F59" s="10">
        <f t="shared" si="7"/>
        <v>168.24046803376325</v>
      </c>
      <c r="G59" s="10">
        <f t="shared" si="7"/>
        <v>87.59126372570795</v>
      </c>
      <c r="H59" s="10">
        <f t="shared" si="7"/>
        <v>28.201738270700655</v>
      </c>
      <c r="I59" s="10">
        <f t="shared" si="7"/>
        <v>60.731797457397285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60.731797457397285</v>
      </c>
      <c r="W59" s="10">
        <f t="shared" si="7"/>
        <v>94.81334918836765</v>
      </c>
      <c r="X59" s="10">
        <f t="shared" si="7"/>
        <v>0</v>
      </c>
      <c r="Y59" s="10">
        <f t="shared" si="7"/>
        <v>0</v>
      </c>
      <c r="Z59" s="11">
        <f t="shared" si="7"/>
        <v>94.81334918836765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95.47522418256861</v>
      </c>
      <c r="E60" s="13">
        <f t="shared" si="7"/>
        <v>95.47522418256861</v>
      </c>
      <c r="F60" s="13">
        <f t="shared" si="7"/>
        <v>119.51508373356081</v>
      </c>
      <c r="G60" s="13">
        <f t="shared" si="7"/>
        <v>89.46814942688553</v>
      </c>
      <c r="H60" s="13">
        <f t="shared" si="7"/>
        <v>69.83241076430896</v>
      </c>
      <c r="I60" s="13">
        <f t="shared" si="7"/>
        <v>91.60915708436357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91.60915708436357</v>
      </c>
      <c r="W60" s="13">
        <f t="shared" si="7"/>
        <v>105.28205154141081</v>
      </c>
      <c r="X60" s="13">
        <f t="shared" si="7"/>
        <v>0</v>
      </c>
      <c r="Y60" s="13">
        <f t="shared" si="7"/>
        <v>0</v>
      </c>
      <c r="Z60" s="14">
        <f t="shared" si="7"/>
        <v>95.47522418256861</v>
      </c>
    </row>
    <row r="61" spans="1:26" ht="13.5">
      <c r="A61" s="38" t="s">
        <v>91</v>
      </c>
      <c r="B61" s="12">
        <f t="shared" si="7"/>
        <v>0</v>
      </c>
      <c r="C61" s="12">
        <f t="shared" si="7"/>
        <v>0</v>
      </c>
      <c r="D61" s="3">
        <f t="shared" si="7"/>
        <v>96.695561977571</v>
      </c>
      <c r="E61" s="13">
        <f t="shared" si="7"/>
        <v>96.695561977571</v>
      </c>
      <c r="F61" s="13">
        <f t="shared" si="7"/>
        <v>110.50302119404647</v>
      </c>
      <c r="G61" s="13">
        <f t="shared" si="7"/>
        <v>90.00194486134606</v>
      </c>
      <c r="H61" s="13">
        <f t="shared" si="7"/>
        <v>70.0458073646093</v>
      </c>
      <c r="I61" s="13">
        <f t="shared" si="7"/>
        <v>89.99997602102677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89.99997602102677</v>
      </c>
      <c r="W61" s="13">
        <f t="shared" si="7"/>
        <v>111.74092779217195</v>
      </c>
      <c r="X61" s="13">
        <f t="shared" si="7"/>
        <v>0</v>
      </c>
      <c r="Y61" s="13">
        <f t="shared" si="7"/>
        <v>0</v>
      </c>
      <c r="Z61" s="14">
        <f t="shared" si="7"/>
        <v>96.695561977571</v>
      </c>
    </row>
    <row r="62" spans="1:26" ht="13.5">
      <c r="A62" s="38" t="s">
        <v>92</v>
      </c>
      <c r="B62" s="12">
        <f t="shared" si="7"/>
        <v>0</v>
      </c>
      <c r="C62" s="12">
        <f t="shared" si="7"/>
        <v>0</v>
      </c>
      <c r="D62" s="3">
        <f t="shared" si="7"/>
        <v>95.23830901749815</v>
      </c>
      <c r="E62" s="13">
        <f t="shared" si="7"/>
        <v>95.23830901749815</v>
      </c>
      <c r="F62" s="13">
        <f t="shared" si="7"/>
        <v>84.53906209565761</v>
      </c>
      <c r="G62" s="13">
        <f t="shared" si="7"/>
        <v>96.51647314223251</v>
      </c>
      <c r="H62" s="13">
        <f t="shared" si="7"/>
        <v>71.48465919625504</v>
      </c>
      <c r="I62" s="13">
        <f t="shared" si="7"/>
        <v>83.11839921973126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83.11839921973126</v>
      </c>
      <c r="W62" s="13">
        <f t="shared" si="7"/>
        <v>97.17534969437405</v>
      </c>
      <c r="X62" s="13">
        <f t="shared" si="7"/>
        <v>0</v>
      </c>
      <c r="Y62" s="13">
        <f t="shared" si="7"/>
        <v>0</v>
      </c>
      <c r="Z62" s="14">
        <f t="shared" si="7"/>
        <v>95.23830901749815</v>
      </c>
    </row>
    <row r="63" spans="1:26" ht="13.5">
      <c r="A63" s="38" t="s">
        <v>93</v>
      </c>
      <c r="B63" s="12">
        <f t="shared" si="7"/>
        <v>0</v>
      </c>
      <c r="C63" s="12">
        <f t="shared" si="7"/>
        <v>0</v>
      </c>
      <c r="D63" s="3">
        <f t="shared" si="7"/>
        <v>87.83837190610467</v>
      </c>
      <c r="E63" s="13">
        <f t="shared" si="7"/>
        <v>87.83837190610467</v>
      </c>
      <c r="F63" s="13">
        <f t="shared" si="7"/>
        <v>0</v>
      </c>
      <c r="G63" s="13">
        <f t="shared" si="7"/>
        <v>78.44227231137673</v>
      </c>
      <c r="H63" s="13">
        <f t="shared" si="7"/>
        <v>33.235908809999565</v>
      </c>
      <c r="I63" s="13">
        <f t="shared" si="7"/>
        <v>87.99989933787312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87.99989933787312</v>
      </c>
      <c r="W63" s="13">
        <f t="shared" si="7"/>
        <v>89.6248901367756</v>
      </c>
      <c r="X63" s="13">
        <f t="shared" si="7"/>
        <v>0</v>
      </c>
      <c r="Y63" s="13">
        <f t="shared" si="7"/>
        <v>0</v>
      </c>
      <c r="Z63" s="14">
        <f t="shared" si="7"/>
        <v>87.83837190610467</v>
      </c>
    </row>
    <row r="64" spans="1:26" ht="13.5">
      <c r="A64" s="38" t="s">
        <v>94</v>
      </c>
      <c r="B64" s="12">
        <f t="shared" si="7"/>
        <v>0</v>
      </c>
      <c r="C64" s="12">
        <f t="shared" si="7"/>
        <v>0</v>
      </c>
      <c r="D64" s="3">
        <f t="shared" si="7"/>
        <v>97.34128182680382</v>
      </c>
      <c r="E64" s="13">
        <f t="shared" si="7"/>
        <v>97.34128182680382</v>
      </c>
      <c r="F64" s="13">
        <f t="shared" si="7"/>
        <v>177.51820397801617</v>
      </c>
      <c r="G64" s="13">
        <f t="shared" si="7"/>
        <v>147.74952466682478</v>
      </c>
      <c r="H64" s="13">
        <f t="shared" si="7"/>
        <v>141.03833771866664</v>
      </c>
      <c r="I64" s="13">
        <f t="shared" si="7"/>
        <v>156.44913926700747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156.44913926700747</v>
      </c>
      <c r="W64" s="13">
        <f t="shared" si="7"/>
        <v>97.34128182680382</v>
      </c>
      <c r="X64" s="13">
        <f t="shared" si="7"/>
        <v>0</v>
      </c>
      <c r="Y64" s="13">
        <f t="shared" si="7"/>
        <v>0</v>
      </c>
      <c r="Z64" s="14">
        <f t="shared" si="7"/>
        <v>97.34128182680382</v>
      </c>
    </row>
    <row r="65" spans="1:26" ht="13.5">
      <c r="A65" s="38" t="s">
        <v>95</v>
      </c>
      <c r="B65" s="12">
        <f t="shared" si="7"/>
        <v>0</v>
      </c>
      <c r="C65" s="12">
        <f t="shared" si="7"/>
        <v>0</v>
      </c>
      <c r="D65" s="3">
        <f t="shared" si="7"/>
        <v>100.00022810114916</v>
      </c>
      <c r="E65" s="13">
        <f t="shared" si="7"/>
        <v>100.00022810114916</v>
      </c>
      <c r="F65" s="13">
        <f t="shared" si="7"/>
        <v>28.366703757773852</v>
      </c>
      <c r="G65" s="13">
        <f t="shared" si="7"/>
        <v>34.2498073317669</v>
      </c>
      <c r="H65" s="13">
        <f t="shared" si="7"/>
        <v>-32.02776505764929</v>
      </c>
      <c r="I65" s="13">
        <f t="shared" si="7"/>
        <v>100.00037735184672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100.00037735184672</v>
      </c>
      <c r="W65" s="13">
        <f t="shared" si="7"/>
        <v>94.94505043316408</v>
      </c>
      <c r="X65" s="13">
        <f t="shared" si="7"/>
        <v>0</v>
      </c>
      <c r="Y65" s="13">
        <f t="shared" si="7"/>
        <v>0</v>
      </c>
      <c r="Z65" s="14">
        <f t="shared" si="7"/>
        <v>100.00022810114916</v>
      </c>
    </row>
    <row r="66" spans="1:26" ht="13.5">
      <c r="A66" s="39" t="s">
        <v>96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99.96290968961743</v>
      </c>
      <c r="G66" s="16">
        <f t="shared" si="7"/>
        <v>99.9925466810223</v>
      </c>
      <c r="H66" s="16">
        <f t="shared" si="7"/>
        <v>100.04186148814043</v>
      </c>
      <c r="I66" s="16">
        <f t="shared" si="7"/>
        <v>99.99585606510684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99.99585606510684</v>
      </c>
      <c r="W66" s="16">
        <f t="shared" si="7"/>
        <v>100.00233219833015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97</v>
      </c>
      <c r="B67" s="23"/>
      <c r="C67" s="23"/>
      <c r="D67" s="24">
        <v>27871791400</v>
      </c>
      <c r="E67" s="25">
        <v>27871791400</v>
      </c>
      <c r="F67" s="25">
        <v>1779481264</v>
      </c>
      <c r="G67" s="25">
        <v>2095526723</v>
      </c>
      <c r="H67" s="25">
        <v>2959071506</v>
      </c>
      <c r="I67" s="25">
        <v>6834079493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6834079493</v>
      </c>
      <c r="W67" s="25">
        <v>6967947850</v>
      </c>
      <c r="X67" s="25"/>
      <c r="Y67" s="24"/>
      <c r="Z67" s="26">
        <v>27871791400</v>
      </c>
    </row>
    <row r="68" spans="1:26" ht="13.5" hidden="1">
      <c r="A68" s="36" t="s">
        <v>31</v>
      </c>
      <c r="B68" s="18"/>
      <c r="C68" s="18"/>
      <c r="D68" s="19">
        <v>6395445000</v>
      </c>
      <c r="E68" s="20">
        <v>6395445000</v>
      </c>
      <c r="F68" s="20">
        <v>277462376</v>
      </c>
      <c r="G68" s="20">
        <v>350112542</v>
      </c>
      <c r="H68" s="20">
        <v>1206067501</v>
      </c>
      <c r="I68" s="20">
        <v>1833642419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1833642419</v>
      </c>
      <c r="W68" s="20">
        <v>1598861250</v>
      </c>
      <c r="X68" s="20"/>
      <c r="Y68" s="19"/>
      <c r="Z68" s="22">
        <v>6395445000</v>
      </c>
    </row>
    <row r="69" spans="1:26" ht="13.5" hidden="1">
      <c r="A69" s="37" t="s">
        <v>32</v>
      </c>
      <c r="B69" s="18"/>
      <c r="C69" s="18"/>
      <c r="D69" s="19">
        <v>21433468400</v>
      </c>
      <c r="E69" s="20">
        <v>21433468400</v>
      </c>
      <c r="F69" s="20">
        <v>1500913478</v>
      </c>
      <c r="G69" s="20">
        <v>1742703979</v>
      </c>
      <c r="H69" s="20">
        <v>1752017418</v>
      </c>
      <c r="I69" s="20">
        <v>4995634875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4995634875</v>
      </c>
      <c r="W69" s="20">
        <v>5358367100</v>
      </c>
      <c r="X69" s="20"/>
      <c r="Y69" s="19"/>
      <c r="Z69" s="22">
        <v>21433468400</v>
      </c>
    </row>
    <row r="70" spans="1:26" ht="13.5" hidden="1">
      <c r="A70" s="38" t="s">
        <v>91</v>
      </c>
      <c r="B70" s="18"/>
      <c r="C70" s="18"/>
      <c r="D70" s="19">
        <v>13276206000</v>
      </c>
      <c r="E70" s="20">
        <v>13276206000</v>
      </c>
      <c r="F70" s="20">
        <v>952107000</v>
      </c>
      <c r="G70" s="20">
        <v>1090052000</v>
      </c>
      <c r="H70" s="20">
        <v>978404027</v>
      </c>
      <c r="I70" s="20">
        <v>3020563027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3020563027</v>
      </c>
      <c r="W70" s="20">
        <v>3319051500</v>
      </c>
      <c r="X70" s="20"/>
      <c r="Y70" s="19"/>
      <c r="Z70" s="22">
        <v>13276206000</v>
      </c>
    </row>
    <row r="71" spans="1:26" ht="13.5" hidden="1">
      <c r="A71" s="38" t="s">
        <v>92</v>
      </c>
      <c r="B71" s="18"/>
      <c r="C71" s="18"/>
      <c r="D71" s="19">
        <v>4241132000</v>
      </c>
      <c r="E71" s="20">
        <v>4241132000</v>
      </c>
      <c r="F71" s="20">
        <v>366470827</v>
      </c>
      <c r="G71" s="20">
        <v>284917166</v>
      </c>
      <c r="H71" s="20">
        <v>372878605</v>
      </c>
      <c r="I71" s="20">
        <v>1024266598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1024266598</v>
      </c>
      <c r="W71" s="20">
        <v>1060283000</v>
      </c>
      <c r="X71" s="20"/>
      <c r="Y71" s="19"/>
      <c r="Z71" s="22">
        <v>4241132000</v>
      </c>
    </row>
    <row r="72" spans="1:26" ht="13.5" hidden="1">
      <c r="A72" s="38" t="s">
        <v>93</v>
      </c>
      <c r="B72" s="18"/>
      <c r="C72" s="18"/>
      <c r="D72" s="19">
        <v>2490824400</v>
      </c>
      <c r="E72" s="20">
        <v>2490824400</v>
      </c>
      <c r="F72" s="20"/>
      <c r="G72" s="20">
        <v>189944778</v>
      </c>
      <c r="H72" s="20">
        <v>435513892</v>
      </c>
      <c r="I72" s="20">
        <v>625458670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625458670</v>
      </c>
      <c r="W72" s="20">
        <v>622706100</v>
      </c>
      <c r="X72" s="20"/>
      <c r="Y72" s="19"/>
      <c r="Z72" s="22">
        <v>2490824400</v>
      </c>
    </row>
    <row r="73" spans="1:26" ht="13.5" hidden="1">
      <c r="A73" s="38" t="s">
        <v>94</v>
      </c>
      <c r="B73" s="18"/>
      <c r="C73" s="18"/>
      <c r="D73" s="19">
        <v>986904000</v>
      </c>
      <c r="E73" s="20">
        <v>986904000</v>
      </c>
      <c r="F73" s="20">
        <v>82814042</v>
      </c>
      <c r="G73" s="20">
        <v>82128183</v>
      </c>
      <c r="H73" s="20">
        <v>66857708</v>
      </c>
      <c r="I73" s="20">
        <v>231799933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231799933</v>
      </c>
      <c r="W73" s="20">
        <v>246726000</v>
      </c>
      <c r="X73" s="20"/>
      <c r="Y73" s="19"/>
      <c r="Z73" s="22">
        <v>986904000</v>
      </c>
    </row>
    <row r="74" spans="1:26" ht="13.5" hidden="1">
      <c r="A74" s="38" t="s">
        <v>95</v>
      </c>
      <c r="B74" s="18"/>
      <c r="C74" s="18"/>
      <c r="D74" s="19">
        <v>438402000</v>
      </c>
      <c r="E74" s="20">
        <v>438402000</v>
      </c>
      <c r="F74" s="20">
        <v>99521609</v>
      </c>
      <c r="G74" s="20">
        <v>95661852</v>
      </c>
      <c r="H74" s="20">
        <v>-101636814</v>
      </c>
      <c r="I74" s="20">
        <v>93546647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93546647</v>
      </c>
      <c r="W74" s="20">
        <v>109600500</v>
      </c>
      <c r="X74" s="20"/>
      <c r="Y74" s="19"/>
      <c r="Z74" s="22">
        <v>438402000</v>
      </c>
    </row>
    <row r="75" spans="1:26" ht="13.5" hidden="1">
      <c r="A75" s="39" t="s">
        <v>96</v>
      </c>
      <c r="B75" s="27"/>
      <c r="C75" s="27"/>
      <c r="D75" s="28">
        <v>42878000</v>
      </c>
      <c r="E75" s="29">
        <v>42878000</v>
      </c>
      <c r="F75" s="29">
        <v>1105410</v>
      </c>
      <c r="G75" s="29">
        <v>2710202</v>
      </c>
      <c r="H75" s="29">
        <v>986587</v>
      </c>
      <c r="I75" s="29">
        <v>4802199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4802199</v>
      </c>
      <c r="W75" s="29">
        <v>10719500</v>
      </c>
      <c r="X75" s="29"/>
      <c r="Y75" s="28"/>
      <c r="Z75" s="30">
        <v>42878000</v>
      </c>
    </row>
    <row r="76" spans="1:26" ht="13.5" hidden="1">
      <c r="A76" s="41" t="s">
        <v>98</v>
      </c>
      <c r="B76" s="31"/>
      <c r="C76" s="31"/>
      <c r="D76" s="32">
        <v>26570265605</v>
      </c>
      <c r="E76" s="33">
        <v>26570265605</v>
      </c>
      <c r="F76" s="33">
        <v>2261727000</v>
      </c>
      <c r="G76" s="33">
        <v>1868543000</v>
      </c>
      <c r="H76" s="33">
        <v>1564595000</v>
      </c>
      <c r="I76" s="33">
        <v>5694865000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5694865000</v>
      </c>
      <c r="W76" s="33">
        <v>7168052462</v>
      </c>
      <c r="X76" s="33"/>
      <c r="Y76" s="32"/>
      <c r="Z76" s="34">
        <v>26570265605</v>
      </c>
    </row>
    <row r="77" spans="1:26" ht="13.5" hidden="1">
      <c r="A77" s="36" t="s">
        <v>31</v>
      </c>
      <c r="B77" s="18"/>
      <c r="C77" s="18"/>
      <c r="D77" s="19">
        <v>6063735600</v>
      </c>
      <c r="E77" s="20">
        <v>6063735600</v>
      </c>
      <c r="F77" s="20">
        <v>466804000</v>
      </c>
      <c r="G77" s="20">
        <v>306668000</v>
      </c>
      <c r="H77" s="20">
        <v>340132000</v>
      </c>
      <c r="I77" s="20">
        <v>1113604000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1113604000</v>
      </c>
      <c r="W77" s="20">
        <v>1515933900</v>
      </c>
      <c r="X77" s="20"/>
      <c r="Y77" s="19"/>
      <c r="Z77" s="22">
        <v>6063735600</v>
      </c>
    </row>
    <row r="78" spans="1:26" ht="13.5" hidden="1">
      <c r="A78" s="37" t="s">
        <v>32</v>
      </c>
      <c r="B78" s="18"/>
      <c r="C78" s="18"/>
      <c r="D78" s="19">
        <v>20463652005</v>
      </c>
      <c r="E78" s="20">
        <v>20463652005</v>
      </c>
      <c r="F78" s="20">
        <v>1793818000</v>
      </c>
      <c r="G78" s="20">
        <v>1559165000</v>
      </c>
      <c r="H78" s="20">
        <v>1223476000</v>
      </c>
      <c r="I78" s="20">
        <v>4576459000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4576459000</v>
      </c>
      <c r="W78" s="20">
        <v>5641398812</v>
      </c>
      <c r="X78" s="20"/>
      <c r="Y78" s="19"/>
      <c r="Z78" s="22">
        <v>20463652005</v>
      </c>
    </row>
    <row r="79" spans="1:26" ht="13.5" hidden="1">
      <c r="A79" s="38" t="s">
        <v>91</v>
      </c>
      <c r="B79" s="18"/>
      <c r="C79" s="18"/>
      <c r="D79" s="19">
        <v>12837502001</v>
      </c>
      <c r="E79" s="20">
        <v>12837502001</v>
      </c>
      <c r="F79" s="20">
        <v>1052107000</v>
      </c>
      <c r="G79" s="20">
        <v>981068000</v>
      </c>
      <c r="H79" s="20">
        <v>685331000</v>
      </c>
      <c r="I79" s="20">
        <v>2718506000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2718506000</v>
      </c>
      <c r="W79" s="20">
        <v>3708738940</v>
      </c>
      <c r="X79" s="20"/>
      <c r="Y79" s="19"/>
      <c r="Z79" s="22">
        <v>12837502001</v>
      </c>
    </row>
    <row r="80" spans="1:26" ht="13.5" hidden="1">
      <c r="A80" s="38" t="s">
        <v>92</v>
      </c>
      <c r="B80" s="18"/>
      <c r="C80" s="18"/>
      <c r="D80" s="19">
        <v>4039182400</v>
      </c>
      <c r="E80" s="20">
        <v>4039182400</v>
      </c>
      <c r="F80" s="20">
        <v>309811000</v>
      </c>
      <c r="G80" s="20">
        <v>274992000</v>
      </c>
      <c r="H80" s="20">
        <v>266551000</v>
      </c>
      <c r="I80" s="20">
        <v>851354000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851354000</v>
      </c>
      <c r="W80" s="20">
        <v>1030333713</v>
      </c>
      <c r="X80" s="20"/>
      <c r="Y80" s="19"/>
      <c r="Z80" s="22">
        <v>4039182400</v>
      </c>
    </row>
    <row r="81" spans="1:26" ht="13.5" hidden="1">
      <c r="A81" s="38" t="s">
        <v>93</v>
      </c>
      <c r="B81" s="18"/>
      <c r="C81" s="18"/>
      <c r="D81" s="19">
        <v>2187899600</v>
      </c>
      <c r="E81" s="20">
        <v>2187899600</v>
      </c>
      <c r="F81" s="20">
        <v>256659000</v>
      </c>
      <c r="G81" s="20">
        <v>148997000</v>
      </c>
      <c r="H81" s="20">
        <v>144747000</v>
      </c>
      <c r="I81" s="20">
        <v>550403000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550403000</v>
      </c>
      <c r="W81" s="20">
        <v>558099658</v>
      </c>
      <c r="X81" s="20"/>
      <c r="Y81" s="19"/>
      <c r="Z81" s="22">
        <v>2187899600</v>
      </c>
    </row>
    <row r="82" spans="1:26" ht="13.5" hidden="1">
      <c r="A82" s="38" t="s">
        <v>94</v>
      </c>
      <c r="B82" s="18"/>
      <c r="C82" s="18"/>
      <c r="D82" s="19">
        <v>960665004</v>
      </c>
      <c r="E82" s="20">
        <v>960665004</v>
      </c>
      <c r="F82" s="20">
        <v>147010000</v>
      </c>
      <c r="G82" s="20">
        <v>121344000</v>
      </c>
      <c r="H82" s="20">
        <v>94295000</v>
      </c>
      <c r="I82" s="20">
        <v>362649000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362649000</v>
      </c>
      <c r="W82" s="20">
        <v>240166251</v>
      </c>
      <c r="X82" s="20"/>
      <c r="Y82" s="19"/>
      <c r="Z82" s="22">
        <v>960665004</v>
      </c>
    </row>
    <row r="83" spans="1:26" ht="13.5" hidden="1">
      <c r="A83" s="38" t="s">
        <v>95</v>
      </c>
      <c r="B83" s="18"/>
      <c r="C83" s="18"/>
      <c r="D83" s="19">
        <v>438403000</v>
      </c>
      <c r="E83" s="20">
        <v>438403000</v>
      </c>
      <c r="F83" s="20">
        <v>28231000</v>
      </c>
      <c r="G83" s="20">
        <v>32764000</v>
      </c>
      <c r="H83" s="20">
        <v>32552000</v>
      </c>
      <c r="I83" s="20">
        <v>93547000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93547000</v>
      </c>
      <c r="W83" s="20">
        <v>104060250</v>
      </c>
      <c r="X83" s="20"/>
      <c r="Y83" s="19"/>
      <c r="Z83" s="22">
        <v>438403000</v>
      </c>
    </row>
    <row r="84" spans="1:26" ht="13.5" hidden="1">
      <c r="A84" s="39" t="s">
        <v>96</v>
      </c>
      <c r="B84" s="27"/>
      <c r="C84" s="27"/>
      <c r="D84" s="28">
        <v>42878000</v>
      </c>
      <c r="E84" s="29">
        <v>42878000</v>
      </c>
      <c r="F84" s="29">
        <v>1105000</v>
      </c>
      <c r="G84" s="29">
        <v>2710000</v>
      </c>
      <c r="H84" s="29">
        <v>987000</v>
      </c>
      <c r="I84" s="29">
        <v>4802000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4802000</v>
      </c>
      <c r="W84" s="29">
        <v>10719750</v>
      </c>
      <c r="X84" s="29"/>
      <c r="Y84" s="28"/>
      <c r="Z84" s="30">
        <v>42878000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4051438834</v>
      </c>
      <c r="C5" s="18">
        <v>0</v>
      </c>
      <c r="D5" s="58">
        <v>4464237900</v>
      </c>
      <c r="E5" s="59">
        <v>4464237900</v>
      </c>
      <c r="F5" s="59">
        <v>351588702</v>
      </c>
      <c r="G5" s="59">
        <v>367275791</v>
      </c>
      <c r="H5" s="59">
        <v>328127796</v>
      </c>
      <c r="I5" s="59">
        <v>1046992289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1046992289</v>
      </c>
      <c r="W5" s="59">
        <v>1116059475</v>
      </c>
      <c r="X5" s="59">
        <v>-69067186</v>
      </c>
      <c r="Y5" s="60">
        <v>-6.19</v>
      </c>
      <c r="Z5" s="61">
        <v>4464237900</v>
      </c>
    </row>
    <row r="6" spans="1:26" ht="13.5">
      <c r="A6" s="57" t="s">
        <v>32</v>
      </c>
      <c r="B6" s="18">
        <v>11900322109</v>
      </c>
      <c r="C6" s="18">
        <v>0</v>
      </c>
      <c r="D6" s="58">
        <v>13191544911</v>
      </c>
      <c r="E6" s="59">
        <v>13191544911</v>
      </c>
      <c r="F6" s="59">
        <v>989838751</v>
      </c>
      <c r="G6" s="59">
        <v>1203630108</v>
      </c>
      <c r="H6" s="59">
        <v>1141722254</v>
      </c>
      <c r="I6" s="59">
        <v>3335191113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3335191113</v>
      </c>
      <c r="W6" s="59">
        <v>3297886228</v>
      </c>
      <c r="X6" s="59">
        <v>37304885</v>
      </c>
      <c r="Y6" s="60">
        <v>1.13</v>
      </c>
      <c r="Z6" s="61">
        <v>13191544911</v>
      </c>
    </row>
    <row r="7" spans="1:26" ht="13.5">
      <c r="A7" s="57" t="s">
        <v>33</v>
      </c>
      <c r="B7" s="18">
        <v>62236529</v>
      </c>
      <c r="C7" s="18">
        <v>0</v>
      </c>
      <c r="D7" s="58">
        <v>38337400</v>
      </c>
      <c r="E7" s="59">
        <v>38337400</v>
      </c>
      <c r="F7" s="59">
        <v>2956750</v>
      </c>
      <c r="G7" s="59">
        <v>3396376</v>
      </c>
      <c r="H7" s="59">
        <v>1902131</v>
      </c>
      <c r="I7" s="59">
        <v>8255257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8255257</v>
      </c>
      <c r="W7" s="59">
        <v>9584350</v>
      </c>
      <c r="X7" s="59">
        <v>-1329093</v>
      </c>
      <c r="Y7" s="60">
        <v>-13.87</v>
      </c>
      <c r="Z7" s="61">
        <v>38337400</v>
      </c>
    </row>
    <row r="8" spans="1:26" ht="13.5">
      <c r="A8" s="57" t="s">
        <v>34</v>
      </c>
      <c r="B8" s="18">
        <v>2592462962</v>
      </c>
      <c r="C8" s="18">
        <v>0</v>
      </c>
      <c r="D8" s="58">
        <v>2927897331</v>
      </c>
      <c r="E8" s="59">
        <v>2927897331</v>
      </c>
      <c r="F8" s="59">
        <v>627401593</v>
      </c>
      <c r="G8" s="59">
        <v>-104000638</v>
      </c>
      <c r="H8" s="59">
        <v>450218163</v>
      </c>
      <c r="I8" s="59">
        <v>973619118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973619118</v>
      </c>
      <c r="W8" s="59">
        <v>731974333</v>
      </c>
      <c r="X8" s="59">
        <v>241644785</v>
      </c>
      <c r="Y8" s="60">
        <v>33.01</v>
      </c>
      <c r="Z8" s="61">
        <v>2927897331</v>
      </c>
    </row>
    <row r="9" spans="1:26" ht="13.5">
      <c r="A9" s="57" t="s">
        <v>35</v>
      </c>
      <c r="B9" s="18">
        <v>1237883281</v>
      </c>
      <c r="C9" s="18">
        <v>0</v>
      </c>
      <c r="D9" s="58">
        <v>1549977642</v>
      </c>
      <c r="E9" s="59">
        <v>1549977642</v>
      </c>
      <c r="F9" s="59">
        <v>78952187</v>
      </c>
      <c r="G9" s="59">
        <v>99026129</v>
      </c>
      <c r="H9" s="59">
        <v>115368601</v>
      </c>
      <c r="I9" s="59">
        <v>293346917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293346917</v>
      </c>
      <c r="W9" s="59">
        <v>387494411</v>
      </c>
      <c r="X9" s="59">
        <v>-94147494</v>
      </c>
      <c r="Y9" s="60">
        <v>-24.3</v>
      </c>
      <c r="Z9" s="61">
        <v>1549977642</v>
      </c>
    </row>
    <row r="10" spans="1:26" ht="25.5">
      <c r="A10" s="62" t="s">
        <v>83</v>
      </c>
      <c r="B10" s="63">
        <f>SUM(B5:B9)</f>
        <v>19844343715</v>
      </c>
      <c r="C10" s="63">
        <f>SUM(C5:C9)</f>
        <v>0</v>
      </c>
      <c r="D10" s="64">
        <f aca="true" t="shared" si="0" ref="D10:Z10">SUM(D5:D9)</f>
        <v>22171995184</v>
      </c>
      <c r="E10" s="65">
        <f t="shared" si="0"/>
        <v>22171995184</v>
      </c>
      <c r="F10" s="65">
        <f t="shared" si="0"/>
        <v>2050737983</v>
      </c>
      <c r="G10" s="65">
        <f t="shared" si="0"/>
        <v>1569327766</v>
      </c>
      <c r="H10" s="65">
        <f t="shared" si="0"/>
        <v>2037338945</v>
      </c>
      <c r="I10" s="65">
        <f t="shared" si="0"/>
        <v>5657404694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5657404694</v>
      </c>
      <c r="W10" s="65">
        <f t="shared" si="0"/>
        <v>5542998797</v>
      </c>
      <c r="X10" s="65">
        <f t="shared" si="0"/>
        <v>114405897</v>
      </c>
      <c r="Y10" s="66">
        <f>+IF(W10&lt;&gt;0,(X10/W10)*100,0)</f>
        <v>2.0639711677714803</v>
      </c>
      <c r="Z10" s="67">
        <f t="shared" si="0"/>
        <v>22171995184</v>
      </c>
    </row>
    <row r="11" spans="1:26" ht="13.5">
      <c r="A11" s="57" t="s">
        <v>36</v>
      </c>
      <c r="B11" s="18">
        <v>5225703079</v>
      </c>
      <c r="C11" s="18">
        <v>0</v>
      </c>
      <c r="D11" s="58">
        <v>6138037835</v>
      </c>
      <c r="E11" s="59">
        <v>6138037835</v>
      </c>
      <c r="F11" s="59">
        <v>466472499</v>
      </c>
      <c r="G11" s="59">
        <v>460772627</v>
      </c>
      <c r="H11" s="59">
        <v>463895586</v>
      </c>
      <c r="I11" s="59">
        <v>1391140712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1391140712</v>
      </c>
      <c r="W11" s="59">
        <v>1534509459</v>
      </c>
      <c r="X11" s="59">
        <v>-143368747</v>
      </c>
      <c r="Y11" s="60">
        <v>-9.34</v>
      </c>
      <c r="Z11" s="61">
        <v>6138037835</v>
      </c>
    </row>
    <row r="12" spans="1:26" ht="13.5">
      <c r="A12" s="57" t="s">
        <v>37</v>
      </c>
      <c r="B12" s="18">
        <v>92573295</v>
      </c>
      <c r="C12" s="18">
        <v>0</v>
      </c>
      <c r="D12" s="58">
        <v>103223043</v>
      </c>
      <c r="E12" s="59">
        <v>103223043</v>
      </c>
      <c r="F12" s="59">
        <v>7957790</v>
      </c>
      <c r="G12" s="59">
        <v>8037062</v>
      </c>
      <c r="H12" s="59">
        <v>8468494</v>
      </c>
      <c r="I12" s="59">
        <v>24463346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24463346</v>
      </c>
      <c r="W12" s="59">
        <v>25805761</v>
      </c>
      <c r="X12" s="59">
        <v>-1342415</v>
      </c>
      <c r="Y12" s="60">
        <v>-5.2</v>
      </c>
      <c r="Z12" s="61">
        <v>103223043</v>
      </c>
    </row>
    <row r="13" spans="1:26" ht="13.5">
      <c r="A13" s="57" t="s">
        <v>84</v>
      </c>
      <c r="B13" s="18">
        <v>1108772254</v>
      </c>
      <c r="C13" s="18">
        <v>0</v>
      </c>
      <c r="D13" s="58">
        <v>954409263</v>
      </c>
      <c r="E13" s="59">
        <v>954409263</v>
      </c>
      <c r="F13" s="59">
        <v>74709080</v>
      </c>
      <c r="G13" s="59">
        <v>74857792</v>
      </c>
      <c r="H13" s="59">
        <v>74630403</v>
      </c>
      <c r="I13" s="59">
        <v>224197275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224197275</v>
      </c>
      <c r="W13" s="59">
        <v>238602316</v>
      </c>
      <c r="X13" s="59">
        <v>-14405041</v>
      </c>
      <c r="Y13" s="60">
        <v>-6.04</v>
      </c>
      <c r="Z13" s="61">
        <v>954409263</v>
      </c>
    </row>
    <row r="14" spans="1:26" ht="13.5">
      <c r="A14" s="57" t="s">
        <v>38</v>
      </c>
      <c r="B14" s="18">
        <v>739074833</v>
      </c>
      <c r="C14" s="18">
        <v>0</v>
      </c>
      <c r="D14" s="58">
        <v>859248349</v>
      </c>
      <c r="E14" s="59">
        <v>859248349</v>
      </c>
      <c r="F14" s="59">
        <v>-11234</v>
      </c>
      <c r="G14" s="59">
        <v>1333977</v>
      </c>
      <c r="H14" s="59">
        <v>89362029</v>
      </c>
      <c r="I14" s="59">
        <v>90684772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90684772</v>
      </c>
      <c r="W14" s="59">
        <v>214812087</v>
      </c>
      <c r="X14" s="59">
        <v>-124127315</v>
      </c>
      <c r="Y14" s="60">
        <v>-57.78</v>
      </c>
      <c r="Z14" s="61">
        <v>859248349</v>
      </c>
    </row>
    <row r="15" spans="1:26" ht="13.5">
      <c r="A15" s="57" t="s">
        <v>39</v>
      </c>
      <c r="B15" s="18">
        <v>7252748480</v>
      </c>
      <c r="C15" s="18">
        <v>0</v>
      </c>
      <c r="D15" s="58">
        <v>8140562467</v>
      </c>
      <c r="E15" s="59">
        <v>8140562467</v>
      </c>
      <c r="F15" s="59">
        <v>131855072</v>
      </c>
      <c r="G15" s="59">
        <v>916076079</v>
      </c>
      <c r="H15" s="59">
        <v>865582943</v>
      </c>
      <c r="I15" s="59">
        <v>1913514094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1913514094</v>
      </c>
      <c r="W15" s="59">
        <v>2035140617</v>
      </c>
      <c r="X15" s="59">
        <v>-121626523</v>
      </c>
      <c r="Y15" s="60">
        <v>-5.98</v>
      </c>
      <c r="Z15" s="61">
        <v>8140562467</v>
      </c>
    </row>
    <row r="16" spans="1:26" ht="13.5">
      <c r="A16" s="68" t="s">
        <v>40</v>
      </c>
      <c r="B16" s="18">
        <v>17290290</v>
      </c>
      <c r="C16" s="18">
        <v>0</v>
      </c>
      <c r="D16" s="58">
        <v>242917500</v>
      </c>
      <c r="E16" s="59">
        <v>242917500</v>
      </c>
      <c r="F16" s="59">
        <v>83249</v>
      </c>
      <c r="G16" s="59">
        <v>817037</v>
      </c>
      <c r="H16" s="59">
        <v>14128050</v>
      </c>
      <c r="I16" s="59">
        <v>15028336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15028336</v>
      </c>
      <c r="W16" s="59">
        <v>60729375</v>
      </c>
      <c r="X16" s="59">
        <v>-45701039</v>
      </c>
      <c r="Y16" s="60">
        <v>-75.25</v>
      </c>
      <c r="Z16" s="61">
        <v>242917500</v>
      </c>
    </row>
    <row r="17" spans="1:26" ht="13.5">
      <c r="A17" s="57" t="s">
        <v>41</v>
      </c>
      <c r="B17" s="18">
        <v>5627522071</v>
      </c>
      <c r="C17" s="18">
        <v>0</v>
      </c>
      <c r="D17" s="58">
        <v>5733596728</v>
      </c>
      <c r="E17" s="59">
        <v>5733596728</v>
      </c>
      <c r="F17" s="59">
        <v>264892801</v>
      </c>
      <c r="G17" s="59">
        <v>226510161</v>
      </c>
      <c r="H17" s="59">
        <v>396139144</v>
      </c>
      <c r="I17" s="59">
        <v>887542106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887542106</v>
      </c>
      <c r="W17" s="59">
        <v>1433399182</v>
      </c>
      <c r="X17" s="59">
        <v>-545857076</v>
      </c>
      <c r="Y17" s="60">
        <v>-38.08</v>
      </c>
      <c r="Z17" s="61">
        <v>5733596728</v>
      </c>
    </row>
    <row r="18" spans="1:26" ht="13.5">
      <c r="A18" s="69" t="s">
        <v>42</v>
      </c>
      <c r="B18" s="70">
        <f>SUM(B11:B17)</f>
        <v>20063684302</v>
      </c>
      <c r="C18" s="70">
        <f>SUM(C11:C17)</f>
        <v>0</v>
      </c>
      <c r="D18" s="71">
        <f aca="true" t="shared" si="1" ref="D18:Z18">SUM(D11:D17)</f>
        <v>22171995185</v>
      </c>
      <c r="E18" s="72">
        <f t="shared" si="1"/>
        <v>22171995185</v>
      </c>
      <c r="F18" s="72">
        <f t="shared" si="1"/>
        <v>945959257</v>
      </c>
      <c r="G18" s="72">
        <f t="shared" si="1"/>
        <v>1688404735</v>
      </c>
      <c r="H18" s="72">
        <f t="shared" si="1"/>
        <v>1912206649</v>
      </c>
      <c r="I18" s="72">
        <f t="shared" si="1"/>
        <v>4546570641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4546570641</v>
      </c>
      <c r="W18" s="72">
        <f t="shared" si="1"/>
        <v>5542998797</v>
      </c>
      <c r="X18" s="72">
        <f t="shared" si="1"/>
        <v>-996428156</v>
      </c>
      <c r="Y18" s="66">
        <f>+IF(W18&lt;&gt;0,(X18/W18)*100,0)</f>
        <v>-17.97633722271941</v>
      </c>
      <c r="Z18" s="73">
        <f t="shared" si="1"/>
        <v>22171995185</v>
      </c>
    </row>
    <row r="19" spans="1:26" ht="13.5">
      <c r="A19" s="69" t="s">
        <v>43</v>
      </c>
      <c r="B19" s="74">
        <f>+B10-B18</f>
        <v>-219340587</v>
      </c>
      <c r="C19" s="74">
        <f>+C10-C18</f>
        <v>0</v>
      </c>
      <c r="D19" s="75">
        <f aca="true" t="shared" si="2" ref="D19:Z19">+D10-D18</f>
        <v>-1</v>
      </c>
      <c r="E19" s="76">
        <f t="shared" si="2"/>
        <v>-1</v>
      </c>
      <c r="F19" s="76">
        <f t="shared" si="2"/>
        <v>1104778726</v>
      </c>
      <c r="G19" s="76">
        <f t="shared" si="2"/>
        <v>-119076969</v>
      </c>
      <c r="H19" s="76">
        <f t="shared" si="2"/>
        <v>125132296</v>
      </c>
      <c r="I19" s="76">
        <f t="shared" si="2"/>
        <v>1110834053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1110834053</v>
      </c>
      <c r="W19" s="76">
        <f>IF(E10=E18,0,W10-W18)</f>
        <v>0</v>
      </c>
      <c r="X19" s="76">
        <f t="shared" si="2"/>
        <v>1110834053</v>
      </c>
      <c r="Y19" s="77">
        <f>+IF(W19&lt;&gt;0,(X19/W19)*100,0)</f>
        <v>0</v>
      </c>
      <c r="Z19" s="78">
        <f t="shared" si="2"/>
        <v>-1</v>
      </c>
    </row>
    <row r="20" spans="1:26" ht="13.5">
      <c r="A20" s="57" t="s">
        <v>44</v>
      </c>
      <c r="B20" s="18">
        <v>2151373224</v>
      </c>
      <c r="C20" s="18">
        <v>0</v>
      </c>
      <c r="D20" s="58">
        <v>2097038969</v>
      </c>
      <c r="E20" s="59">
        <v>2097038969</v>
      </c>
      <c r="F20" s="59">
        <v>33967978</v>
      </c>
      <c r="G20" s="59">
        <v>85777407</v>
      </c>
      <c r="H20" s="59">
        <v>169936140</v>
      </c>
      <c r="I20" s="59">
        <v>289681525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289681525</v>
      </c>
      <c r="W20" s="59">
        <v>524259742</v>
      </c>
      <c r="X20" s="59">
        <v>-234578217</v>
      </c>
      <c r="Y20" s="60">
        <v>-44.74</v>
      </c>
      <c r="Z20" s="61">
        <v>2097038969</v>
      </c>
    </row>
    <row r="21" spans="1:26" ht="13.5">
      <c r="A21" s="57" t="s">
        <v>85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86</v>
      </c>
      <c r="B22" s="85">
        <f>SUM(B19:B21)</f>
        <v>1932032637</v>
      </c>
      <c r="C22" s="85">
        <f>SUM(C19:C21)</f>
        <v>0</v>
      </c>
      <c r="D22" s="86">
        <f aca="true" t="shared" si="3" ref="D22:Z22">SUM(D19:D21)</f>
        <v>2097038968</v>
      </c>
      <c r="E22" s="87">
        <f t="shared" si="3"/>
        <v>2097038968</v>
      </c>
      <c r="F22" s="87">
        <f t="shared" si="3"/>
        <v>1138746704</v>
      </c>
      <c r="G22" s="87">
        <f t="shared" si="3"/>
        <v>-33299562</v>
      </c>
      <c r="H22" s="87">
        <f t="shared" si="3"/>
        <v>295068436</v>
      </c>
      <c r="I22" s="87">
        <f t="shared" si="3"/>
        <v>1400515578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1400515578</v>
      </c>
      <c r="W22" s="87">
        <f t="shared" si="3"/>
        <v>524259742</v>
      </c>
      <c r="X22" s="87">
        <f t="shared" si="3"/>
        <v>876255836</v>
      </c>
      <c r="Y22" s="88">
        <f>+IF(W22&lt;&gt;0,(X22/W22)*100,0)</f>
        <v>167.14154565009497</v>
      </c>
      <c r="Z22" s="89">
        <f t="shared" si="3"/>
        <v>2097038968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1932032637</v>
      </c>
      <c r="C24" s="74">
        <f>SUM(C22:C23)</f>
        <v>0</v>
      </c>
      <c r="D24" s="75">
        <f aca="true" t="shared" si="4" ref="D24:Z24">SUM(D22:D23)</f>
        <v>2097038968</v>
      </c>
      <c r="E24" s="76">
        <f t="shared" si="4"/>
        <v>2097038968</v>
      </c>
      <c r="F24" s="76">
        <f t="shared" si="4"/>
        <v>1138746704</v>
      </c>
      <c r="G24" s="76">
        <f t="shared" si="4"/>
        <v>-33299562</v>
      </c>
      <c r="H24" s="76">
        <f t="shared" si="4"/>
        <v>295068436</v>
      </c>
      <c r="I24" s="76">
        <f t="shared" si="4"/>
        <v>1400515578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1400515578</v>
      </c>
      <c r="W24" s="76">
        <f t="shared" si="4"/>
        <v>524259742</v>
      </c>
      <c r="X24" s="76">
        <f t="shared" si="4"/>
        <v>876255836</v>
      </c>
      <c r="Y24" s="77">
        <f>+IF(W24&lt;&gt;0,(X24/W24)*100,0)</f>
        <v>167.14154565009497</v>
      </c>
      <c r="Z24" s="78">
        <f t="shared" si="4"/>
        <v>2097038968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4553450685</v>
      </c>
      <c r="C27" s="21">
        <v>0</v>
      </c>
      <c r="D27" s="98">
        <v>4345256415</v>
      </c>
      <c r="E27" s="99">
        <v>4345256415</v>
      </c>
      <c r="F27" s="99">
        <v>15149929</v>
      </c>
      <c r="G27" s="99">
        <v>174108956</v>
      </c>
      <c r="H27" s="99">
        <v>323983387</v>
      </c>
      <c r="I27" s="99">
        <v>513242272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513242272</v>
      </c>
      <c r="W27" s="99">
        <v>1086314104</v>
      </c>
      <c r="X27" s="99">
        <v>-573071832</v>
      </c>
      <c r="Y27" s="100">
        <v>-52.75</v>
      </c>
      <c r="Z27" s="101">
        <v>4345256415</v>
      </c>
    </row>
    <row r="28" spans="1:26" ht="13.5">
      <c r="A28" s="102" t="s">
        <v>44</v>
      </c>
      <c r="B28" s="18">
        <v>2151545533</v>
      </c>
      <c r="C28" s="18">
        <v>0</v>
      </c>
      <c r="D28" s="58">
        <v>2097038969</v>
      </c>
      <c r="E28" s="59">
        <v>2097038969</v>
      </c>
      <c r="F28" s="59">
        <v>33967978</v>
      </c>
      <c r="G28" s="59">
        <v>85777407</v>
      </c>
      <c r="H28" s="59">
        <v>192749582</v>
      </c>
      <c r="I28" s="59">
        <v>312494967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312494967</v>
      </c>
      <c r="W28" s="59">
        <v>524259742</v>
      </c>
      <c r="X28" s="59">
        <v>-211764775</v>
      </c>
      <c r="Y28" s="60">
        <v>-40.39</v>
      </c>
      <c r="Z28" s="61">
        <v>2097038969</v>
      </c>
    </row>
    <row r="29" spans="1:26" ht="13.5">
      <c r="A29" s="57" t="s">
        <v>88</v>
      </c>
      <c r="B29" s="18">
        <v>86435402</v>
      </c>
      <c r="C29" s="18">
        <v>0</v>
      </c>
      <c r="D29" s="58">
        <v>95900000</v>
      </c>
      <c r="E29" s="59">
        <v>95900000</v>
      </c>
      <c r="F29" s="59">
        <v>1440760</v>
      </c>
      <c r="G29" s="59">
        <v>4395640</v>
      </c>
      <c r="H29" s="59">
        <v>5988531</v>
      </c>
      <c r="I29" s="59">
        <v>11824931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11824931</v>
      </c>
      <c r="W29" s="59">
        <v>23975000</v>
      </c>
      <c r="X29" s="59">
        <v>-12150069</v>
      </c>
      <c r="Y29" s="60">
        <v>-50.68</v>
      </c>
      <c r="Z29" s="61">
        <v>95900000</v>
      </c>
    </row>
    <row r="30" spans="1:26" ht="13.5">
      <c r="A30" s="57" t="s">
        <v>48</v>
      </c>
      <c r="B30" s="18">
        <v>2129535221</v>
      </c>
      <c r="C30" s="18">
        <v>0</v>
      </c>
      <c r="D30" s="58">
        <v>1600000000</v>
      </c>
      <c r="E30" s="59">
        <v>1600000000</v>
      </c>
      <c r="F30" s="59">
        <v>-20099458</v>
      </c>
      <c r="G30" s="59">
        <v>70075293</v>
      </c>
      <c r="H30" s="59">
        <v>98779796</v>
      </c>
      <c r="I30" s="59">
        <v>148755631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148755631</v>
      </c>
      <c r="W30" s="59">
        <v>400000000</v>
      </c>
      <c r="X30" s="59">
        <v>-251244369</v>
      </c>
      <c r="Y30" s="60">
        <v>-62.81</v>
      </c>
      <c r="Z30" s="61">
        <v>1600000000</v>
      </c>
    </row>
    <row r="31" spans="1:26" ht="13.5">
      <c r="A31" s="57" t="s">
        <v>49</v>
      </c>
      <c r="B31" s="18">
        <v>185934530</v>
      </c>
      <c r="C31" s="18">
        <v>0</v>
      </c>
      <c r="D31" s="58">
        <v>552317446</v>
      </c>
      <c r="E31" s="59">
        <v>552317446</v>
      </c>
      <c r="F31" s="59">
        <v>-159352</v>
      </c>
      <c r="G31" s="59">
        <v>13860616</v>
      </c>
      <c r="H31" s="59">
        <v>26465478</v>
      </c>
      <c r="I31" s="59">
        <v>40166742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40166742</v>
      </c>
      <c r="W31" s="59">
        <v>138079362</v>
      </c>
      <c r="X31" s="59">
        <v>-97912620</v>
      </c>
      <c r="Y31" s="60">
        <v>-70.91</v>
      </c>
      <c r="Z31" s="61">
        <v>552317446</v>
      </c>
    </row>
    <row r="32" spans="1:26" ht="13.5">
      <c r="A32" s="69" t="s">
        <v>50</v>
      </c>
      <c r="B32" s="21">
        <f>SUM(B28:B31)</f>
        <v>4553450686</v>
      </c>
      <c r="C32" s="21">
        <f>SUM(C28:C31)</f>
        <v>0</v>
      </c>
      <c r="D32" s="98">
        <f aca="true" t="shared" si="5" ref="D32:Z32">SUM(D28:D31)</f>
        <v>4345256415</v>
      </c>
      <c r="E32" s="99">
        <f t="shared" si="5"/>
        <v>4345256415</v>
      </c>
      <c r="F32" s="99">
        <f t="shared" si="5"/>
        <v>15149928</v>
      </c>
      <c r="G32" s="99">
        <f t="shared" si="5"/>
        <v>174108956</v>
      </c>
      <c r="H32" s="99">
        <f t="shared" si="5"/>
        <v>323983387</v>
      </c>
      <c r="I32" s="99">
        <f t="shared" si="5"/>
        <v>513242271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513242271</v>
      </c>
      <c r="W32" s="99">
        <f t="shared" si="5"/>
        <v>1086314104</v>
      </c>
      <c r="X32" s="99">
        <f t="shared" si="5"/>
        <v>-573071833</v>
      </c>
      <c r="Y32" s="100">
        <f>+IF(W32&lt;&gt;0,(X32/W32)*100,0)</f>
        <v>-52.753787407329845</v>
      </c>
      <c r="Z32" s="101">
        <f t="shared" si="5"/>
        <v>4345256415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5572259739</v>
      </c>
      <c r="C35" s="18">
        <v>0</v>
      </c>
      <c r="D35" s="58">
        <v>6099364705</v>
      </c>
      <c r="E35" s="59">
        <v>6099364705</v>
      </c>
      <c r="F35" s="59">
        <v>5157583990</v>
      </c>
      <c r="G35" s="59">
        <v>4398433889</v>
      </c>
      <c r="H35" s="59">
        <v>4486012628</v>
      </c>
      <c r="I35" s="59">
        <v>4486012628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4486012628</v>
      </c>
      <c r="W35" s="59">
        <v>1524841176</v>
      </c>
      <c r="X35" s="59">
        <v>2961171452</v>
      </c>
      <c r="Y35" s="60">
        <v>194.2</v>
      </c>
      <c r="Z35" s="61">
        <v>6099364705</v>
      </c>
    </row>
    <row r="36" spans="1:26" ht="13.5">
      <c r="A36" s="57" t="s">
        <v>53</v>
      </c>
      <c r="B36" s="18">
        <v>24380383844</v>
      </c>
      <c r="C36" s="18">
        <v>0</v>
      </c>
      <c r="D36" s="58">
        <v>26867869155</v>
      </c>
      <c r="E36" s="59">
        <v>26867869155</v>
      </c>
      <c r="F36" s="59">
        <v>23342643366</v>
      </c>
      <c r="G36" s="59">
        <v>24425183420</v>
      </c>
      <c r="H36" s="59">
        <v>24675857613</v>
      </c>
      <c r="I36" s="59">
        <v>24675857613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24675857613</v>
      </c>
      <c r="W36" s="59">
        <v>6716967289</v>
      </c>
      <c r="X36" s="59">
        <v>17958890324</v>
      </c>
      <c r="Y36" s="60">
        <v>267.37</v>
      </c>
      <c r="Z36" s="61">
        <v>26867869155</v>
      </c>
    </row>
    <row r="37" spans="1:26" ht="13.5">
      <c r="A37" s="57" t="s">
        <v>54</v>
      </c>
      <c r="B37" s="18">
        <v>6356418542</v>
      </c>
      <c r="C37" s="18">
        <v>0</v>
      </c>
      <c r="D37" s="58">
        <v>6755051455</v>
      </c>
      <c r="E37" s="59">
        <v>6755051455</v>
      </c>
      <c r="F37" s="59">
        <v>4070210565</v>
      </c>
      <c r="G37" s="59">
        <v>4210900622</v>
      </c>
      <c r="H37" s="59">
        <v>3630791528</v>
      </c>
      <c r="I37" s="59">
        <v>3630791528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3630791528</v>
      </c>
      <c r="W37" s="59">
        <v>1688762864</v>
      </c>
      <c r="X37" s="59">
        <v>1942028664</v>
      </c>
      <c r="Y37" s="60">
        <v>115</v>
      </c>
      <c r="Z37" s="61">
        <v>6755051455</v>
      </c>
    </row>
    <row r="38" spans="1:26" ht="13.5">
      <c r="A38" s="57" t="s">
        <v>55</v>
      </c>
      <c r="B38" s="18">
        <v>9808423931</v>
      </c>
      <c r="C38" s="18">
        <v>0</v>
      </c>
      <c r="D38" s="58">
        <v>10637585364</v>
      </c>
      <c r="E38" s="59">
        <v>10637585364</v>
      </c>
      <c r="F38" s="59">
        <v>9546167212</v>
      </c>
      <c r="G38" s="59">
        <v>9702907693</v>
      </c>
      <c r="H38" s="59">
        <v>10335901822</v>
      </c>
      <c r="I38" s="59">
        <v>10335901822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10335901822</v>
      </c>
      <c r="W38" s="59">
        <v>2659396341</v>
      </c>
      <c r="X38" s="59">
        <v>7676505481</v>
      </c>
      <c r="Y38" s="60">
        <v>288.66</v>
      </c>
      <c r="Z38" s="61">
        <v>10637585364</v>
      </c>
    </row>
    <row r="39" spans="1:26" ht="13.5">
      <c r="A39" s="57" t="s">
        <v>56</v>
      </c>
      <c r="B39" s="18">
        <v>13787801110</v>
      </c>
      <c r="C39" s="18">
        <v>0</v>
      </c>
      <c r="D39" s="58">
        <v>15574597041</v>
      </c>
      <c r="E39" s="59">
        <v>15574597041</v>
      </c>
      <c r="F39" s="59">
        <v>14883849579</v>
      </c>
      <c r="G39" s="59">
        <v>14909808994</v>
      </c>
      <c r="H39" s="59">
        <v>15195176891</v>
      </c>
      <c r="I39" s="59">
        <v>15195176891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15195176891</v>
      </c>
      <c r="W39" s="59">
        <v>3893649260</v>
      </c>
      <c r="X39" s="59">
        <v>11301527631</v>
      </c>
      <c r="Y39" s="60">
        <v>290.26</v>
      </c>
      <c r="Z39" s="61">
        <v>15574597041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-1206940480</v>
      </c>
      <c r="C42" s="18">
        <v>0</v>
      </c>
      <c r="D42" s="58">
        <v>3265324438</v>
      </c>
      <c r="E42" s="59">
        <v>3265324438</v>
      </c>
      <c r="F42" s="59">
        <v>-520453931</v>
      </c>
      <c r="G42" s="59">
        <v>-632646854</v>
      </c>
      <c r="H42" s="59">
        <v>-225139181</v>
      </c>
      <c r="I42" s="59">
        <v>-1378239966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-1378239966</v>
      </c>
      <c r="W42" s="59">
        <v>863581980</v>
      </c>
      <c r="X42" s="59">
        <v>-2241821946</v>
      </c>
      <c r="Y42" s="60">
        <v>-259.6</v>
      </c>
      <c r="Z42" s="61">
        <v>3265324438</v>
      </c>
    </row>
    <row r="43" spans="1:26" ht="13.5">
      <c r="A43" s="57" t="s">
        <v>59</v>
      </c>
      <c r="B43" s="18">
        <v>-684532271</v>
      </c>
      <c r="C43" s="18">
        <v>0</v>
      </c>
      <c r="D43" s="58">
        <v>-4231679485</v>
      </c>
      <c r="E43" s="59">
        <v>-4231679485</v>
      </c>
      <c r="F43" s="59">
        <v>-322702318</v>
      </c>
      <c r="G43" s="59">
        <v>378221484</v>
      </c>
      <c r="H43" s="59">
        <v>-327970589</v>
      </c>
      <c r="I43" s="59">
        <v>-272451423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-272451423</v>
      </c>
      <c r="W43" s="59">
        <v>-1180197056</v>
      </c>
      <c r="X43" s="59">
        <v>907745633</v>
      </c>
      <c r="Y43" s="60">
        <v>-76.91</v>
      </c>
      <c r="Z43" s="61">
        <v>-4231679485</v>
      </c>
    </row>
    <row r="44" spans="1:26" ht="13.5">
      <c r="A44" s="57" t="s">
        <v>60</v>
      </c>
      <c r="B44" s="18">
        <v>2285640486</v>
      </c>
      <c r="C44" s="18">
        <v>0</v>
      </c>
      <c r="D44" s="58">
        <v>980551635</v>
      </c>
      <c r="E44" s="59">
        <v>980551635</v>
      </c>
      <c r="F44" s="59">
        <v>-103741050</v>
      </c>
      <c r="G44" s="59">
        <v>3207799</v>
      </c>
      <c r="H44" s="59">
        <v>632158854</v>
      </c>
      <c r="I44" s="59">
        <v>531625603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531625603</v>
      </c>
      <c r="W44" s="59">
        <v>-154861679</v>
      </c>
      <c r="X44" s="59">
        <v>686487282</v>
      </c>
      <c r="Y44" s="60">
        <v>-443.29</v>
      </c>
      <c r="Z44" s="61">
        <v>980551635</v>
      </c>
    </row>
    <row r="45" spans="1:26" ht="13.5">
      <c r="A45" s="69" t="s">
        <v>61</v>
      </c>
      <c r="B45" s="21">
        <v>1115444267</v>
      </c>
      <c r="C45" s="21">
        <v>0</v>
      </c>
      <c r="D45" s="98">
        <v>1690570946</v>
      </c>
      <c r="E45" s="99">
        <v>1690570946</v>
      </c>
      <c r="F45" s="99">
        <v>729477061</v>
      </c>
      <c r="G45" s="99">
        <v>478259490</v>
      </c>
      <c r="H45" s="99">
        <v>557308574</v>
      </c>
      <c r="I45" s="99">
        <v>557308574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557308574</v>
      </c>
      <c r="W45" s="99">
        <v>1204897603</v>
      </c>
      <c r="X45" s="99">
        <v>-647589029</v>
      </c>
      <c r="Y45" s="100">
        <v>-53.75</v>
      </c>
      <c r="Z45" s="101">
        <v>1690570946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78</v>
      </c>
      <c r="W47" s="118" t="s">
        <v>79</v>
      </c>
      <c r="X47" s="118" t="s">
        <v>80</v>
      </c>
      <c r="Y47" s="118" t="s">
        <v>81</v>
      </c>
      <c r="Z47" s="120" t="s">
        <v>82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1723725478</v>
      </c>
      <c r="C49" s="51">
        <v>0</v>
      </c>
      <c r="D49" s="128">
        <v>253264379</v>
      </c>
      <c r="E49" s="53">
        <v>129920020</v>
      </c>
      <c r="F49" s="53">
        <v>0</v>
      </c>
      <c r="G49" s="53">
        <v>0</v>
      </c>
      <c r="H49" s="53">
        <v>0</v>
      </c>
      <c r="I49" s="53">
        <v>143939619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111273337</v>
      </c>
      <c r="W49" s="53">
        <v>242405713</v>
      </c>
      <c r="X49" s="53">
        <v>831823456</v>
      </c>
      <c r="Y49" s="53">
        <v>2690418813</v>
      </c>
      <c r="Z49" s="129">
        <v>6126770815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2000900056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2000900056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98.10285924897802</v>
      </c>
      <c r="C58" s="5">
        <f>IF(C67=0,0,+(C76/C67)*100)</f>
        <v>0</v>
      </c>
      <c r="D58" s="6">
        <f aca="true" t="shared" si="6" ref="D58:Z58">IF(D67=0,0,+(D76/D67)*100)</f>
        <v>94.37057485674939</v>
      </c>
      <c r="E58" s="7">
        <f t="shared" si="6"/>
        <v>94.37057485674939</v>
      </c>
      <c r="F58" s="7">
        <f t="shared" si="6"/>
        <v>100.00000007330902</v>
      </c>
      <c r="G58" s="7">
        <f t="shared" si="6"/>
        <v>100.00000006253077</v>
      </c>
      <c r="H58" s="7">
        <f t="shared" si="6"/>
        <v>100.00000006698069</v>
      </c>
      <c r="I58" s="7">
        <f t="shared" si="6"/>
        <v>100.00000006732091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100.00000006732091</v>
      </c>
      <c r="W58" s="7">
        <f t="shared" si="6"/>
        <v>99.82857529891655</v>
      </c>
      <c r="X58" s="7">
        <f t="shared" si="6"/>
        <v>0</v>
      </c>
      <c r="Y58" s="7">
        <f t="shared" si="6"/>
        <v>0</v>
      </c>
      <c r="Z58" s="8">
        <f t="shared" si="6"/>
        <v>94.37057485674939</v>
      </c>
    </row>
    <row r="59" spans="1:26" ht="13.5">
      <c r="A59" s="36" t="s">
        <v>31</v>
      </c>
      <c r="B59" s="9">
        <f aca="true" t="shared" si="7" ref="B59:Z66">IF(B68=0,0,+(B77/B68)*100)</f>
        <v>99.4073721217631</v>
      </c>
      <c r="C59" s="9">
        <f t="shared" si="7"/>
        <v>0</v>
      </c>
      <c r="D59" s="2">
        <f t="shared" si="7"/>
        <v>95</v>
      </c>
      <c r="E59" s="10">
        <f t="shared" si="7"/>
        <v>95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94.96378721214656</v>
      </c>
      <c r="X59" s="10">
        <f t="shared" si="7"/>
        <v>0</v>
      </c>
      <c r="Y59" s="10">
        <f t="shared" si="7"/>
        <v>0</v>
      </c>
      <c r="Z59" s="11">
        <f t="shared" si="7"/>
        <v>95</v>
      </c>
    </row>
    <row r="60" spans="1:26" ht="13.5">
      <c r="A60" s="37" t="s">
        <v>32</v>
      </c>
      <c r="B60" s="12">
        <f t="shared" si="7"/>
        <v>97.61836928946946</v>
      </c>
      <c r="C60" s="12">
        <f t="shared" si="7"/>
        <v>0</v>
      </c>
      <c r="D60" s="3">
        <f t="shared" si="7"/>
        <v>94.86499686298949</v>
      </c>
      <c r="E60" s="13">
        <f t="shared" si="7"/>
        <v>94.86499686298949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102.28065444955065</v>
      </c>
      <c r="X60" s="13">
        <f t="shared" si="7"/>
        <v>0</v>
      </c>
      <c r="Y60" s="13">
        <f t="shared" si="7"/>
        <v>0</v>
      </c>
      <c r="Z60" s="14">
        <f t="shared" si="7"/>
        <v>94.86499686298949</v>
      </c>
    </row>
    <row r="61" spans="1:26" ht="13.5">
      <c r="A61" s="38" t="s">
        <v>91</v>
      </c>
      <c r="B61" s="12">
        <f t="shared" si="7"/>
        <v>97.7622120606839</v>
      </c>
      <c r="C61" s="12">
        <f t="shared" si="7"/>
        <v>0</v>
      </c>
      <c r="D61" s="3">
        <f t="shared" si="7"/>
        <v>93.98613486063509</v>
      </c>
      <c r="E61" s="13">
        <f t="shared" si="7"/>
        <v>93.98613486063509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105.10301218917166</v>
      </c>
      <c r="X61" s="13">
        <f t="shared" si="7"/>
        <v>0</v>
      </c>
      <c r="Y61" s="13">
        <f t="shared" si="7"/>
        <v>0</v>
      </c>
      <c r="Z61" s="14">
        <f t="shared" si="7"/>
        <v>93.98613486063509</v>
      </c>
    </row>
    <row r="62" spans="1:26" ht="13.5">
      <c r="A62" s="38" t="s">
        <v>92</v>
      </c>
      <c r="B62" s="12">
        <f t="shared" si="7"/>
        <v>94.93488320391924</v>
      </c>
      <c r="C62" s="12">
        <f t="shared" si="7"/>
        <v>0</v>
      </c>
      <c r="D62" s="3">
        <f t="shared" si="7"/>
        <v>89.35900271049488</v>
      </c>
      <c r="E62" s="13">
        <f t="shared" si="7"/>
        <v>89.35900271049488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89.14383449400299</v>
      </c>
      <c r="X62" s="13">
        <f t="shared" si="7"/>
        <v>0</v>
      </c>
      <c r="Y62" s="13">
        <f t="shared" si="7"/>
        <v>0</v>
      </c>
      <c r="Z62" s="14">
        <f t="shared" si="7"/>
        <v>89.35900271049488</v>
      </c>
    </row>
    <row r="63" spans="1:26" ht="13.5">
      <c r="A63" s="38" t="s">
        <v>93</v>
      </c>
      <c r="B63" s="12">
        <f t="shared" si="7"/>
        <v>92.2122296157268</v>
      </c>
      <c r="C63" s="12">
        <f t="shared" si="7"/>
        <v>0</v>
      </c>
      <c r="D63" s="3">
        <f t="shared" si="7"/>
        <v>95.35071455538618</v>
      </c>
      <c r="E63" s="13">
        <f t="shared" si="7"/>
        <v>95.35071455538618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96.91855996853693</v>
      </c>
      <c r="X63" s="13">
        <f t="shared" si="7"/>
        <v>0</v>
      </c>
      <c r="Y63" s="13">
        <f t="shared" si="7"/>
        <v>0</v>
      </c>
      <c r="Z63" s="14">
        <f t="shared" si="7"/>
        <v>95.35071455538618</v>
      </c>
    </row>
    <row r="64" spans="1:26" ht="13.5">
      <c r="A64" s="38" t="s">
        <v>94</v>
      </c>
      <c r="B64" s="12">
        <f t="shared" si="7"/>
        <v>93.08119625845993</v>
      </c>
      <c r="C64" s="12">
        <f t="shared" si="7"/>
        <v>0</v>
      </c>
      <c r="D64" s="3">
        <f t="shared" si="7"/>
        <v>90.38702733581209</v>
      </c>
      <c r="E64" s="13">
        <f t="shared" si="7"/>
        <v>90.38702733581209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90.19452118670111</v>
      </c>
      <c r="X64" s="13">
        <f t="shared" si="7"/>
        <v>0</v>
      </c>
      <c r="Y64" s="13">
        <f t="shared" si="7"/>
        <v>0</v>
      </c>
      <c r="Z64" s="14">
        <f t="shared" si="7"/>
        <v>90.38702733581209</v>
      </c>
    </row>
    <row r="65" spans="1:26" ht="13.5">
      <c r="A65" s="38" t="s">
        <v>95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96</v>
      </c>
      <c r="B66" s="15">
        <f t="shared" si="7"/>
        <v>100</v>
      </c>
      <c r="C66" s="15">
        <f t="shared" si="7"/>
        <v>0</v>
      </c>
      <c r="D66" s="4">
        <f t="shared" si="7"/>
        <v>55.57283651595832</v>
      </c>
      <c r="E66" s="16">
        <f t="shared" si="7"/>
        <v>55.57283651595832</v>
      </c>
      <c r="F66" s="16">
        <f t="shared" si="7"/>
        <v>100.00000441287318</v>
      </c>
      <c r="G66" s="16">
        <f t="shared" si="7"/>
        <v>100.00000353277521</v>
      </c>
      <c r="H66" s="16">
        <f t="shared" si="7"/>
        <v>100.00000432569003</v>
      </c>
      <c r="I66" s="16">
        <f t="shared" si="7"/>
        <v>100.00000404940108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100.00000404940108</v>
      </c>
      <c r="W66" s="16">
        <f t="shared" si="7"/>
        <v>55.63842467464815</v>
      </c>
      <c r="X66" s="16">
        <f t="shared" si="7"/>
        <v>0</v>
      </c>
      <c r="Y66" s="16">
        <f t="shared" si="7"/>
        <v>0</v>
      </c>
      <c r="Z66" s="17">
        <f t="shared" si="7"/>
        <v>55.57283651595832</v>
      </c>
    </row>
    <row r="67" spans="1:26" ht="13.5" hidden="1">
      <c r="A67" s="40" t="s">
        <v>97</v>
      </c>
      <c r="B67" s="23">
        <v>16205001228</v>
      </c>
      <c r="C67" s="23"/>
      <c r="D67" s="24">
        <v>17896314710</v>
      </c>
      <c r="E67" s="25">
        <v>17896314710</v>
      </c>
      <c r="F67" s="25">
        <v>1364088426</v>
      </c>
      <c r="G67" s="25">
        <v>1599212257</v>
      </c>
      <c r="H67" s="25">
        <v>1492967749</v>
      </c>
      <c r="I67" s="25">
        <v>4456268432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4456268432</v>
      </c>
      <c r="W67" s="25">
        <v>4474078678</v>
      </c>
      <c r="X67" s="25"/>
      <c r="Y67" s="24"/>
      <c r="Z67" s="26">
        <v>17896314710</v>
      </c>
    </row>
    <row r="68" spans="1:26" ht="13.5" hidden="1">
      <c r="A68" s="36" t="s">
        <v>31</v>
      </c>
      <c r="B68" s="18">
        <v>4051438834</v>
      </c>
      <c r="C68" s="18"/>
      <c r="D68" s="19">
        <v>4464237900</v>
      </c>
      <c r="E68" s="20">
        <v>4464237900</v>
      </c>
      <c r="F68" s="20">
        <v>351588702</v>
      </c>
      <c r="G68" s="20">
        <v>367275791</v>
      </c>
      <c r="H68" s="20">
        <v>328127796</v>
      </c>
      <c r="I68" s="20">
        <v>1046992289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1046992289</v>
      </c>
      <c r="W68" s="20">
        <v>1116059475</v>
      </c>
      <c r="X68" s="20"/>
      <c r="Y68" s="19"/>
      <c r="Z68" s="22">
        <v>4464237900</v>
      </c>
    </row>
    <row r="69" spans="1:26" ht="13.5" hidden="1">
      <c r="A69" s="37" t="s">
        <v>32</v>
      </c>
      <c r="B69" s="18">
        <v>11900322109</v>
      </c>
      <c r="C69" s="18"/>
      <c r="D69" s="19">
        <v>13191544911</v>
      </c>
      <c r="E69" s="20">
        <v>13191544911</v>
      </c>
      <c r="F69" s="20">
        <v>989838751</v>
      </c>
      <c r="G69" s="20">
        <v>1203630108</v>
      </c>
      <c r="H69" s="20">
        <v>1141722254</v>
      </c>
      <c r="I69" s="20">
        <v>3335191113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3335191113</v>
      </c>
      <c r="W69" s="20">
        <v>3297886228</v>
      </c>
      <c r="X69" s="20"/>
      <c r="Y69" s="19"/>
      <c r="Z69" s="22">
        <v>13191544911</v>
      </c>
    </row>
    <row r="70" spans="1:26" ht="13.5" hidden="1">
      <c r="A70" s="38" t="s">
        <v>91</v>
      </c>
      <c r="B70" s="18">
        <v>8317790472</v>
      </c>
      <c r="C70" s="18"/>
      <c r="D70" s="19">
        <v>9012285900</v>
      </c>
      <c r="E70" s="20">
        <v>9012285900</v>
      </c>
      <c r="F70" s="20">
        <v>696089349</v>
      </c>
      <c r="G70" s="20">
        <v>839895720</v>
      </c>
      <c r="H70" s="20">
        <v>785448722</v>
      </c>
      <c r="I70" s="20">
        <v>2321433791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2321433791</v>
      </c>
      <c r="W70" s="20">
        <v>2253071475</v>
      </c>
      <c r="X70" s="20"/>
      <c r="Y70" s="19"/>
      <c r="Z70" s="22">
        <v>9012285900</v>
      </c>
    </row>
    <row r="71" spans="1:26" ht="13.5" hidden="1">
      <c r="A71" s="38" t="s">
        <v>92</v>
      </c>
      <c r="B71" s="18">
        <v>2334330298</v>
      </c>
      <c r="C71" s="18"/>
      <c r="D71" s="19">
        <v>2739883801</v>
      </c>
      <c r="E71" s="20">
        <v>2739883801</v>
      </c>
      <c r="F71" s="20">
        <v>182079170</v>
      </c>
      <c r="G71" s="20">
        <v>227776382</v>
      </c>
      <c r="H71" s="20">
        <v>233602114</v>
      </c>
      <c r="I71" s="20">
        <v>643457666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643457666</v>
      </c>
      <c r="W71" s="20">
        <v>684970950</v>
      </c>
      <c r="X71" s="20"/>
      <c r="Y71" s="19"/>
      <c r="Z71" s="22">
        <v>2739883801</v>
      </c>
    </row>
    <row r="72" spans="1:26" ht="13.5" hidden="1">
      <c r="A72" s="38" t="s">
        <v>93</v>
      </c>
      <c r="B72" s="18">
        <v>606043523</v>
      </c>
      <c r="C72" s="18"/>
      <c r="D72" s="19">
        <v>660034910</v>
      </c>
      <c r="E72" s="20">
        <v>660034910</v>
      </c>
      <c r="F72" s="20">
        <v>49954416</v>
      </c>
      <c r="G72" s="20">
        <v>54217990</v>
      </c>
      <c r="H72" s="20">
        <v>52716730</v>
      </c>
      <c r="I72" s="20">
        <v>156889136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156889136</v>
      </c>
      <c r="W72" s="20">
        <v>165008728</v>
      </c>
      <c r="X72" s="20"/>
      <c r="Y72" s="19"/>
      <c r="Z72" s="22">
        <v>660034910</v>
      </c>
    </row>
    <row r="73" spans="1:26" ht="13.5" hidden="1">
      <c r="A73" s="38" t="s">
        <v>94</v>
      </c>
      <c r="B73" s="18">
        <v>642157816</v>
      </c>
      <c r="C73" s="18"/>
      <c r="D73" s="19">
        <v>779340300</v>
      </c>
      <c r="E73" s="20">
        <v>779340300</v>
      </c>
      <c r="F73" s="20">
        <v>61715816</v>
      </c>
      <c r="G73" s="20">
        <v>81740016</v>
      </c>
      <c r="H73" s="20">
        <v>69954688</v>
      </c>
      <c r="I73" s="20">
        <v>213410520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213410520</v>
      </c>
      <c r="W73" s="20">
        <v>194835075</v>
      </c>
      <c r="X73" s="20"/>
      <c r="Y73" s="19"/>
      <c r="Z73" s="22">
        <v>779340300</v>
      </c>
    </row>
    <row r="74" spans="1:26" ht="13.5" hidden="1">
      <c r="A74" s="38" t="s">
        <v>95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96</v>
      </c>
      <c r="B75" s="27">
        <v>253240285</v>
      </c>
      <c r="C75" s="27"/>
      <c r="D75" s="28">
        <v>240531899</v>
      </c>
      <c r="E75" s="29">
        <v>240531899</v>
      </c>
      <c r="F75" s="29">
        <v>22660973</v>
      </c>
      <c r="G75" s="29">
        <v>28306358</v>
      </c>
      <c r="H75" s="29">
        <v>23117699</v>
      </c>
      <c r="I75" s="29">
        <v>74085030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74085030</v>
      </c>
      <c r="W75" s="29">
        <v>60132975</v>
      </c>
      <c r="X75" s="29"/>
      <c r="Y75" s="28"/>
      <c r="Z75" s="30">
        <v>240531899</v>
      </c>
    </row>
    <row r="76" spans="1:26" ht="13.5" hidden="1">
      <c r="A76" s="41" t="s">
        <v>98</v>
      </c>
      <c r="B76" s="31">
        <v>15897569546</v>
      </c>
      <c r="C76" s="31"/>
      <c r="D76" s="32">
        <v>16888855070</v>
      </c>
      <c r="E76" s="33">
        <v>16888855070</v>
      </c>
      <c r="F76" s="33">
        <v>1364088427</v>
      </c>
      <c r="G76" s="33">
        <v>1599212258</v>
      </c>
      <c r="H76" s="33">
        <v>1492967750</v>
      </c>
      <c r="I76" s="33">
        <v>4456268435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4456268435</v>
      </c>
      <c r="W76" s="33">
        <v>4466409002</v>
      </c>
      <c r="X76" s="33"/>
      <c r="Y76" s="32"/>
      <c r="Z76" s="34">
        <v>16888855070</v>
      </c>
    </row>
    <row r="77" spans="1:26" ht="13.5" hidden="1">
      <c r="A77" s="36" t="s">
        <v>31</v>
      </c>
      <c r="B77" s="18">
        <v>4027428878</v>
      </c>
      <c r="C77" s="18"/>
      <c r="D77" s="19">
        <v>4241026005</v>
      </c>
      <c r="E77" s="20">
        <v>4241026005</v>
      </c>
      <c r="F77" s="20">
        <v>351588702</v>
      </c>
      <c r="G77" s="20">
        <v>367275791</v>
      </c>
      <c r="H77" s="20">
        <v>328127796</v>
      </c>
      <c r="I77" s="20">
        <v>1046992289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1046992289</v>
      </c>
      <c r="W77" s="20">
        <v>1059852345</v>
      </c>
      <c r="X77" s="20"/>
      <c r="Y77" s="19"/>
      <c r="Z77" s="22">
        <v>4241026005</v>
      </c>
    </row>
    <row r="78" spans="1:26" ht="13.5" hidden="1">
      <c r="A78" s="37" t="s">
        <v>32</v>
      </c>
      <c r="B78" s="18">
        <v>11616900383</v>
      </c>
      <c r="C78" s="18"/>
      <c r="D78" s="19">
        <v>12514158666</v>
      </c>
      <c r="E78" s="20">
        <v>12514158666</v>
      </c>
      <c r="F78" s="20">
        <v>989838751</v>
      </c>
      <c r="G78" s="20">
        <v>1203630108</v>
      </c>
      <c r="H78" s="20">
        <v>1141722254</v>
      </c>
      <c r="I78" s="20">
        <v>3335191113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3335191113</v>
      </c>
      <c r="W78" s="20">
        <v>3373099617</v>
      </c>
      <c r="X78" s="20"/>
      <c r="Y78" s="19"/>
      <c r="Z78" s="22">
        <v>12514158666</v>
      </c>
    </row>
    <row r="79" spans="1:26" ht="13.5" hidden="1">
      <c r="A79" s="38" t="s">
        <v>91</v>
      </c>
      <c r="B79" s="18">
        <v>8131655960</v>
      </c>
      <c r="C79" s="18"/>
      <c r="D79" s="19">
        <v>8470299180</v>
      </c>
      <c r="E79" s="20">
        <v>8470299180</v>
      </c>
      <c r="F79" s="20">
        <v>696089349</v>
      </c>
      <c r="G79" s="20">
        <v>839895720</v>
      </c>
      <c r="H79" s="20">
        <v>785448722</v>
      </c>
      <c r="I79" s="20">
        <v>2321433791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2321433791</v>
      </c>
      <c r="W79" s="20">
        <v>2368045987</v>
      </c>
      <c r="X79" s="20"/>
      <c r="Y79" s="19"/>
      <c r="Z79" s="22">
        <v>8470299180</v>
      </c>
    </row>
    <row r="80" spans="1:26" ht="13.5" hidden="1">
      <c r="A80" s="38" t="s">
        <v>92</v>
      </c>
      <c r="B80" s="18">
        <v>2216093742</v>
      </c>
      <c r="C80" s="18"/>
      <c r="D80" s="19">
        <v>2448332840</v>
      </c>
      <c r="E80" s="20">
        <v>2448332840</v>
      </c>
      <c r="F80" s="20">
        <v>182079170</v>
      </c>
      <c r="G80" s="20">
        <v>227776382</v>
      </c>
      <c r="H80" s="20">
        <v>233602114</v>
      </c>
      <c r="I80" s="20">
        <v>643457666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643457666</v>
      </c>
      <c r="W80" s="20">
        <v>610609370</v>
      </c>
      <c r="X80" s="20"/>
      <c r="Y80" s="19"/>
      <c r="Z80" s="22">
        <v>2448332840</v>
      </c>
    </row>
    <row r="81" spans="1:26" ht="13.5" hidden="1">
      <c r="A81" s="38" t="s">
        <v>93</v>
      </c>
      <c r="B81" s="18">
        <v>558846245</v>
      </c>
      <c r="C81" s="18"/>
      <c r="D81" s="19">
        <v>629348003</v>
      </c>
      <c r="E81" s="20">
        <v>629348003</v>
      </c>
      <c r="F81" s="20">
        <v>49954416</v>
      </c>
      <c r="G81" s="20">
        <v>54217990</v>
      </c>
      <c r="H81" s="20">
        <v>52716730</v>
      </c>
      <c r="I81" s="20">
        <v>156889136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156889136</v>
      </c>
      <c r="W81" s="20">
        <v>159924083</v>
      </c>
      <c r="X81" s="20"/>
      <c r="Y81" s="19"/>
      <c r="Z81" s="22">
        <v>629348003</v>
      </c>
    </row>
    <row r="82" spans="1:26" ht="13.5" hidden="1">
      <c r="A82" s="38" t="s">
        <v>94</v>
      </c>
      <c r="B82" s="18">
        <v>597728177</v>
      </c>
      <c r="C82" s="18"/>
      <c r="D82" s="19">
        <v>704422530</v>
      </c>
      <c r="E82" s="20">
        <v>704422530</v>
      </c>
      <c r="F82" s="20">
        <v>61715816</v>
      </c>
      <c r="G82" s="20">
        <v>81740016</v>
      </c>
      <c r="H82" s="20">
        <v>69954688</v>
      </c>
      <c r="I82" s="20">
        <v>213410520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213410520</v>
      </c>
      <c r="W82" s="20">
        <v>175730563</v>
      </c>
      <c r="X82" s="20"/>
      <c r="Y82" s="19"/>
      <c r="Z82" s="22">
        <v>704422530</v>
      </c>
    </row>
    <row r="83" spans="1:26" ht="13.5" hidden="1">
      <c r="A83" s="38" t="s">
        <v>95</v>
      </c>
      <c r="B83" s="18">
        <v>112576259</v>
      </c>
      <c r="C83" s="18"/>
      <c r="D83" s="19">
        <v>261756113</v>
      </c>
      <c r="E83" s="20">
        <v>261756113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58789614</v>
      </c>
      <c r="X83" s="20"/>
      <c r="Y83" s="19"/>
      <c r="Z83" s="22">
        <v>261756113</v>
      </c>
    </row>
    <row r="84" spans="1:26" ht="13.5" hidden="1">
      <c r="A84" s="39" t="s">
        <v>96</v>
      </c>
      <c r="B84" s="27">
        <v>253240285</v>
      </c>
      <c r="C84" s="27"/>
      <c r="D84" s="28">
        <v>133670399</v>
      </c>
      <c r="E84" s="29">
        <v>133670399</v>
      </c>
      <c r="F84" s="29">
        <v>22660974</v>
      </c>
      <c r="G84" s="29">
        <v>28306359</v>
      </c>
      <c r="H84" s="29">
        <v>23117700</v>
      </c>
      <c r="I84" s="29">
        <v>74085033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74085033</v>
      </c>
      <c r="W84" s="29">
        <v>33457040</v>
      </c>
      <c r="X84" s="29"/>
      <c r="Y84" s="28"/>
      <c r="Z84" s="30">
        <v>133670399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5032462719</v>
      </c>
      <c r="C5" s="18">
        <v>0</v>
      </c>
      <c r="D5" s="58">
        <v>5136991000</v>
      </c>
      <c r="E5" s="59">
        <v>5136991000</v>
      </c>
      <c r="F5" s="59">
        <v>433104189</v>
      </c>
      <c r="G5" s="59">
        <v>423712841</v>
      </c>
      <c r="H5" s="59">
        <v>769876178</v>
      </c>
      <c r="I5" s="59">
        <v>1626693208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1626693208</v>
      </c>
      <c r="W5" s="59">
        <v>1284247750</v>
      </c>
      <c r="X5" s="59">
        <v>342445458</v>
      </c>
      <c r="Y5" s="60">
        <v>26.67</v>
      </c>
      <c r="Z5" s="61">
        <v>5136991000</v>
      </c>
    </row>
    <row r="6" spans="1:26" ht="13.5">
      <c r="A6" s="57" t="s">
        <v>32</v>
      </c>
      <c r="B6" s="18">
        <v>12467303818</v>
      </c>
      <c r="C6" s="18">
        <v>0</v>
      </c>
      <c r="D6" s="58">
        <v>14216000560</v>
      </c>
      <c r="E6" s="59">
        <v>14216000560</v>
      </c>
      <c r="F6" s="59">
        <v>1152508955</v>
      </c>
      <c r="G6" s="59">
        <v>1256613832</v>
      </c>
      <c r="H6" s="59">
        <v>1062362787</v>
      </c>
      <c r="I6" s="59">
        <v>3471485574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3471485574</v>
      </c>
      <c r="W6" s="59">
        <v>3554000140</v>
      </c>
      <c r="X6" s="59">
        <v>-82514566</v>
      </c>
      <c r="Y6" s="60">
        <v>-2.32</v>
      </c>
      <c r="Z6" s="61">
        <v>14216000560</v>
      </c>
    </row>
    <row r="7" spans="1:26" ht="13.5">
      <c r="A7" s="57" t="s">
        <v>33</v>
      </c>
      <c r="B7" s="18">
        <v>341625036</v>
      </c>
      <c r="C7" s="18">
        <v>0</v>
      </c>
      <c r="D7" s="58">
        <v>374236600</v>
      </c>
      <c r="E7" s="59">
        <v>374236600</v>
      </c>
      <c r="F7" s="59">
        <v>23670047</v>
      </c>
      <c r="G7" s="59">
        <v>21997891</v>
      </c>
      <c r="H7" s="59">
        <v>27204649</v>
      </c>
      <c r="I7" s="59">
        <v>72872587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72872587</v>
      </c>
      <c r="W7" s="59">
        <v>93559150</v>
      </c>
      <c r="X7" s="59">
        <v>-20686563</v>
      </c>
      <c r="Y7" s="60">
        <v>-22.11</v>
      </c>
      <c r="Z7" s="61">
        <v>374236600</v>
      </c>
    </row>
    <row r="8" spans="1:26" ht="13.5">
      <c r="A8" s="57" t="s">
        <v>34</v>
      </c>
      <c r="B8" s="18">
        <v>2022728137</v>
      </c>
      <c r="C8" s="18">
        <v>0</v>
      </c>
      <c r="D8" s="58">
        <v>2359637010</v>
      </c>
      <c r="E8" s="59">
        <v>2359637010</v>
      </c>
      <c r="F8" s="59">
        <v>780706715</v>
      </c>
      <c r="G8" s="59">
        <v>2747618</v>
      </c>
      <c r="H8" s="59">
        <v>1906179</v>
      </c>
      <c r="I8" s="59">
        <v>785360512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785360512</v>
      </c>
      <c r="W8" s="59">
        <v>589909253</v>
      </c>
      <c r="X8" s="59">
        <v>195451259</v>
      </c>
      <c r="Y8" s="60">
        <v>33.13</v>
      </c>
      <c r="Z8" s="61">
        <v>2359637010</v>
      </c>
    </row>
    <row r="9" spans="1:26" ht="13.5">
      <c r="A9" s="57" t="s">
        <v>35</v>
      </c>
      <c r="B9" s="18">
        <v>3103186144</v>
      </c>
      <c r="C9" s="18">
        <v>0</v>
      </c>
      <c r="D9" s="58">
        <v>3110884887</v>
      </c>
      <c r="E9" s="59">
        <v>3110884887</v>
      </c>
      <c r="F9" s="59">
        <v>86478576</v>
      </c>
      <c r="G9" s="59">
        <v>652305069</v>
      </c>
      <c r="H9" s="59">
        <v>-24955552</v>
      </c>
      <c r="I9" s="59">
        <v>713828093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713828093</v>
      </c>
      <c r="W9" s="59">
        <v>777721222</v>
      </c>
      <c r="X9" s="59">
        <v>-63893129</v>
      </c>
      <c r="Y9" s="60">
        <v>-8.22</v>
      </c>
      <c r="Z9" s="61">
        <v>3110884887</v>
      </c>
    </row>
    <row r="10" spans="1:26" ht="25.5">
      <c r="A10" s="62" t="s">
        <v>83</v>
      </c>
      <c r="B10" s="63">
        <f>SUM(B5:B9)</f>
        <v>22967305854</v>
      </c>
      <c r="C10" s="63">
        <f>SUM(C5:C9)</f>
        <v>0</v>
      </c>
      <c r="D10" s="64">
        <f aca="true" t="shared" si="0" ref="D10:Z10">SUM(D5:D9)</f>
        <v>25197750057</v>
      </c>
      <c r="E10" s="65">
        <f t="shared" si="0"/>
        <v>25197750057</v>
      </c>
      <c r="F10" s="65">
        <f t="shared" si="0"/>
        <v>2476468482</v>
      </c>
      <c r="G10" s="65">
        <f t="shared" si="0"/>
        <v>2357377251</v>
      </c>
      <c r="H10" s="65">
        <f t="shared" si="0"/>
        <v>1836394241</v>
      </c>
      <c r="I10" s="65">
        <f t="shared" si="0"/>
        <v>6670239974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6670239974</v>
      </c>
      <c r="W10" s="65">
        <f t="shared" si="0"/>
        <v>6299437515</v>
      </c>
      <c r="X10" s="65">
        <f t="shared" si="0"/>
        <v>370802459</v>
      </c>
      <c r="Y10" s="66">
        <f>+IF(W10&lt;&gt;0,(X10/W10)*100,0)</f>
        <v>5.88627886405823</v>
      </c>
      <c r="Z10" s="67">
        <f t="shared" si="0"/>
        <v>25197750057</v>
      </c>
    </row>
    <row r="11" spans="1:26" ht="13.5">
      <c r="A11" s="57" t="s">
        <v>36</v>
      </c>
      <c r="B11" s="18">
        <v>5993036358</v>
      </c>
      <c r="C11" s="18">
        <v>0</v>
      </c>
      <c r="D11" s="58">
        <v>6681851628</v>
      </c>
      <c r="E11" s="59">
        <v>6681851628</v>
      </c>
      <c r="F11" s="59">
        <v>498032111</v>
      </c>
      <c r="G11" s="59">
        <v>469710657</v>
      </c>
      <c r="H11" s="59">
        <v>493058035</v>
      </c>
      <c r="I11" s="59">
        <v>1460800803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1460800803</v>
      </c>
      <c r="W11" s="59">
        <v>1670462907</v>
      </c>
      <c r="X11" s="59">
        <v>-209662104</v>
      </c>
      <c r="Y11" s="60">
        <v>-12.55</v>
      </c>
      <c r="Z11" s="61">
        <v>6681851628</v>
      </c>
    </row>
    <row r="12" spans="1:26" ht="13.5">
      <c r="A12" s="57" t="s">
        <v>37</v>
      </c>
      <c r="B12" s="18">
        <v>88537813</v>
      </c>
      <c r="C12" s="18">
        <v>0</v>
      </c>
      <c r="D12" s="58">
        <v>104515660</v>
      </c>
      <c r="E12" s="59">
        <v>104515660</v>
      </c>
      <c r="F12" s="59">
        <v>7391904</v>
      </c>
      <c r="G12" s="59">
        <v>9339943</v>
      </c>
      <c r="H12" s="59">
        <v>8356014</v>
      </c>
      <c r="I12" s="59">
        <v>25087861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25087861</v>
      </c>
      <c r="W12" s="59">
        <v>26128915</v>
      </c>
      <c r="X12" s="59">
        <v>-1041054</v>
      </c>
      <c r="Y12" s="60">
        <v>-3.98</v>
      </c>
      <c r="Z12" s="61">
        <v>104515660</v>
      </c>
    </row>
    <row r="13" spans="1:26" ht="13.5">
      <c r="A13" s="57" t="s">
        <v>84</v>
      </c>
      <c r="B13" s="18">
        <v>1590586380</v>
      </c>
      <c r="C13" s="18">
        <v>0</v>
      </c>
      <c r="D13" s="58">
        <v>1842044530</v>
      </c>
      <c r="E13" s="59">
        <v>1842044530</v>
      </c>
      <c r="F13" s="59">
        <v>159116601</v>
      </c>
      <c r="G13" s="59">
        <v>155356582</v>
      </c>
      <c r="H13" s="59">
        <v>146188590</v>
      </c>
      <c r="I13" s="59">
        <v>460661773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460661773</v>
      </c>
      <c r="W13" s="59">
        <v>460511133</v>
      </c>
      <c r="X13" s="59">
        <v>150640</v>
      </c>
      <c r="Y13" s="60">
        <v>0.03</v>
      </c>
      <c r="Z13" s="61">
        <v>1842044530</v>
      </c>
    </row>
    <row r="14" spans="1:26" ht="13.5">
      <c r="A14" s="57" t="s">
        <v>38</v>
      </c>
      <c r="B14" s="18">
        <v>2718516975</v>
      </c>
      <c r="C14" s="18">
        <v>0</v>
      </c>
      <c r="D14" s="58">
        <v>1168516300</v>
      </c>
      <c r="E14" s="59">
        <v>1168516300</v>
      </c>
      <c r="F14" s="59">
        <v>99930609</v>
      </c>
      <c r="G14" s="59">
        <v>99930609</v>
      </c>
      <c r="H14" s="59">
        <v>104396004</v>
      </c>
      <c r="I14" s="59">
        <v>304257222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304257222</v>
      </c>
      <c r="W14" s="59">
        <v>292129075</v>
      </c>
      <c r="X14" s="59">
        <v>12128147</v>
      </c>
      <c r="Y14" s="60">
        <v>4.15</v>
      </c>
      <c r="Z14" s="61">
        <v>1168516300</v>
      </c>
    </row>
    <row r="15" spans="1:26" ht="13.5">
      <c r="A15" s="57" t="s">
        <v>39</v>
      </c>
      <c r="B15" s="18">
        <v>7557474199</v>
      </c>
      <c r="C15" s="18">
        <v>0</v>
      </c>
      <c r="D15" s="58">
        <v>8051963400</v>
      </c>
      <c r="E15" s="59">
        <v>8051963400</v>
      </c>
      <c r="F15" s="59">
        <v>850196738</v>
      </c>
      <c r="G15" s="59">
        <v>976119812</v>
      </c>
      <c r="H15" s="59">
        <v>525399040</v>
      </c>
      <c r="I15" s="59">
        <v>2351715590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2351715590</v>
      </c>
      <c r="W15" s="59">
        <v>2012990850</v>
      </c>
      <c r="X15" s="59">
        <v>338724740</v>
      </c>
      <c r="Y15" s="60">
        <v>16.83</v>
      </c>
      <c r="Z15" s="61">
        <v>8051963400</v>
      </c>
    </row>
    <row r="16" spans="1:26" ht="13.5">
      <c r="A16" s="68" t="s">
        <v>40</v>
      </c>
      <c r="B16" s="18">
        <v>171260949</v>
      </c>
      <c r="C16" s="18">
        <v>0</v>
      </c>
      <c r="D16" s="58">
        <v>203713010</v>
      </c>
      <c r="E16" s="59">
        <v>203713010</v>
      </c>
      <c r="F16" s="59">
        <v>19758901</v>
      </c>
      <c r="G16" s="59">
        <v>14405933</v>
      </c>
      <c r="H16" s="59">
        <v>12648376</v>
      </c>
      <c r="I16" s="59">
        <v>46813210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46813210</v>
      </c>
      <c r="W16" s="59">
        <v>50928253</v>
      </c>
      <c r="X16" s="59">
        <v>-4115043</v>
      </c>
      <c r="Y16" s="60">
        <v>-8.08</v>
      </c>
      <c r="Z16" s="61">
        <v>203713010</v>
      </c>
    </row>
    <row r="17" spans="1:26" ht="13.5">
      <c r="A17" s="57" t="s">
        <v>41</v>
      </c>
      <c r="B17" s="18">
        <v>3620157702</v>
      </c>
      <c r="C17" s="18">
        <v>0</v>
      </c>
      <c r="D17" s="58">
        <v>6923469380</v>
      </c>
      <c r="E17" s="59">
        <v>6923469380</v>
      </c>
      <c r="F17" s="59">
        <v>388823424</v>
      </c>
      <c r="G17" s="59">
        <v>369544853</v>
      </c>
      <c r="H17" s="59">
        <v>520816985</v>
      </c>
      <c r="I17" s="59">
        <v>1279185262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1279185262</v>
      </c>
      <c r="W17" s="59">
        <v>1730867345</v>
      </c>
      <c r="X17" s="59">
        <v>-451682083</v>
      </c>
      <c r="Y17" s="60">
        <v>-26.1</v>
      </c>
      <c r="Z17" s="61">
        <v>6923469380</v>
      </c>
    </row>
    <row r="18" spans="1:26" ht="13.5">
      <c r="A18" s="69" t="s">
        <v>42</v>
      </c>
      <c r="B18" s="70">
        <f>SUM(B11:B17)</f>
        <v>21739570376</v>
      </c>
      <c r="C18" s="70">
        <f>SUM(C11:C17)</f>
        <v>0</v>
      </c>
      <c r="D18" s="71">
        <f aca="true" t="shared" si="1" ref="D18:Z18">SUM(D11:D17)</f>
        <v>24976073908</v>
      </c>
      <c r="E18" s="72">
        <f t="shared" si="1"/>
        <v>24976073908</v>
      </c>
      <c r="F18" s="72">
        <f t="shared" si="1"/>
        <v>2023250288</v>
      </c>
      <c r="G18" s="72">
        <f t="shared" si="1"/>
        <v>2094408389</v>
      </c>
      <c r="H18" s="72">
        <f t="shared" si="1"/>
        <v>1810863044</v>
      </c>
      <c r="I18" s="72">
        <f t="shared" si="1"/>
        <v>5928521721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5928521721</v>
      </c>
      <c r="W18" s="72">
        <f t="shared" si="1"/>
        <v>6244018478</v>
      </c>
      <c r="X18" s="72">
        <f t="shared" si="1"/>
        <v>-315496757</v>
      </c>
      <c r="Y18" s="66">
        <f>+IF(W18&lt;&gt;0,(X18/W18)*100,0)</f>
        <v>-5.052783846037811</v>
      </c>
      <c r="Z18" s="73">
        <f t="shared" si="1"/>
        <v>24976073908</v>
      </c>
    </row>
    <row r="19" spans="1:26" ht="13.5">
      <c r="A19" s="69" t="s">
        <v>43</v>
      </c>
      <c r="B19" s="74">
        <f>+B10-B18</f>
        <v>1227735478</v>
      </c>
      <c r="C19" s="74">
        <f>+C10-C18</f>
        <v>0</v>
      </c>
      <c r="D19" s="75">
        <f aca="true" t="shared" si="2" ref="D19:Z19">+D10-D18</f>
        <v>221676149</v>
      </c>
      <c r="E19" s="76">
        <f t="shared" si="2"/>
        <v>221676149</v>
      </c>
      <c r="F19" s="76">
        <f t="shared" si="2"/>
        <v>453218194</v>
      </c>
      <c r="G19" s="76">
        <f t="shared" si="2"/>
        <v>262968862</v>
      </c>
      <c r="H19" s="76">
        <f t="shared" si="2"/>
        <v>25531197</v>
      </c>
      <c r="I19" s="76">
        <f t="shared" si="2"/>
        <v>741718253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741718253</v>
      </c>
      <c r="W19" s="76">
        <f>IF(E10=E18,0,W10-W18)</f>
        <v>55419037</v>
      </c>
      <c r="X19" s="76">
        <f t="shared" si="2"/>
        <v>686299216</v>
      </c>
      <c r="Y19" s="77">
        <f>+IF(W19&lt;&gt;0,(X19/W19)*100,0)</f>
        <v>1238.3817062717997</v>
      </c>
      <c r="Z19" s="78">
        <f t="shared" si="2"/>
        <v>221676149</v>
      </c>
    </row>
    <row r="20" spans="1:26" ht="13.5">
      <c r="A20" s="57" t="s">
        <v>44</v>
      </c>
      <c r="B20" s="18">
        <v>1635022119</v>
      </c>
      <c r="C20" s="18">
        <v>0</v>
      </c>
      <c r="D20" s="58">
        <v>3183431940</v>
      </c>
      <c r="E20" s="59">
        <v>3183431940</v>
      </c>
      <c r="F20" s="59">
        <v>0</v>
      </c>
      <c r="G20" s="59">
        <v>0</v>
      </c>
      <c r="H20" s="59">
        <v>580138241</v>
      </c>
      <c r="I20" s="59">
        <v>580138241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580138241</v>
      </c>
      <c r="W20" s="59">
        <v>795857985</v>
      </c>
      <c r="X20" s="59">
        <v>-215719744</v>
      </c>
      <c r="Y20" s="60">
        <v>-27.11</v>
      </c>
      <c r="Z20" s="61">
        <v>3183431940</v>
      </c>
    </row>
    <row r="21" spans="1:26" ht="13.5">
      <c r="A21" s="57" t="s">
        <v>85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86</v>
      </c>
      <c r="B22" s="85">
        <f>SUM(B19:B21)</f>
        <v>2862757597</v>
      </c>
      <c r="C22" s="85">
        <f>SUM(C19:C21)</f>
        <v>0</v>
      </c>
      <c r="D22" s="86">
        <f aca="true" t="shared" si="3" ref="D22:Z22">SUM(D19:D21)</f>
        <v>3405108089</v>
      </c>
      <c r="E22" s="87">
        <f t="shared" si="3"/>
        <v>3405108089</v>
      </c>
      <c r="F22" s="87">
        <f t="shared" si="3"/>
        <v>453218194</v>
      </c>
      <c r="G22" s="87">
        <f t="shared" si="3"/>
        <v>262968862</v>
      </c>
      <c r="H22" s="87">
        <f t="shared" si="3"/>
        <v>605669438</v>
      </c>
      <c r="I22" s="87">
        <f t="shared" si="3"/>
        <v>1321856494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1321856494</v>
      </c>
      <c r="W22" s="87">
        <f t="shared" si="3"/>
        <v>851277022</v>
      </c>
      <c r="X22" s="87">
        <f t="shared" si="3"/>
        <v>470579472</v>
      </c>
      <c r="Y22" s="88">
        <f>+IF(W22&lt;&gt;0,(X22/W22)*100,0)</f>
        <v>55.279240463276594</v>
      </c>
      <c r="Z22" s="89">
        <f t="shared" si="3"/>
        <v>3405108089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-1</v>
      </c>
      <c r="H23" s="59">
        <v>0</v>
      </c>
      <c r="I23" s="59">
        <v>-1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-1</v>
      </c>
      <c r="W23" s="59">
        <v>0</v>
      </c>
      <c r="X23" s="59">
        <v>-1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2862757597</v>
      </c>
      <c r="C24" s="74">
        <f>SUM(C22:C23)</f>
        <v>0</v>
      </c>
      <c r="D24" s="75">
        <f aca="true" t="shared" si="4" ref="D24:Z24">SUM(D22:D23)</f>
        <v>3405108089</v>
      </c>
      <c r="E24" s="76">
        <f t="shared" si="4"/>
        <v>3405108089</v>
      </c>
      <c r="F24" s="76">
        <f t="shared" si="4"/>
        <v>453218194</v>
      </c>
      <c r="G24" s="76">
        <f t="shared" si="4"/>
        <v>262968861</v>
      </c>
      <c r="H24" s="76">
        <f t="shared" si="4"/>
        <v>605669438</v>
      </c>
      <c r="I24" s="76">
        <f t="shared" si="4"/>
        <v>1321856493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1321856493</v>
      </c>
      <c r="W24" s="76">
        <f t="shared" si="4"/>
        <v>851277022</v>
      </c>
      <c r="X24" s="76">
        <f t="shared" si="4"/>
        <v>470579471</v>
      </c>
      <c r="Y24" s="77">
        <f>+IF(W24&lt;&gt;0,(X24/W24)*100,0)</f>
        <v>55.27924034580602</v>
      </c>
      <c r="Z24" s="78">
        <f t="shared" si="4"/>
        <v>3405108089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3494715668</v>
      </c>
      <c r="C27" s="21">
        <v>0</v>
      </c>
      <c r="D27" s="98">
        <v>5466767000</v>
      </c>
      <c r="E27" s="99">
        <v>5466767000</v>
      </c>
      <c r="F27" s="99">
        <v>212942000</v>
      </c>
      <c r="G27" s="99">
        <v>259735000</v>
      </c>
      <c r="H27" s="99">
        <v>341576000</v>
      </c>
      <c r="I27" s="99">
        <v>814253000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814253000</v>
      </c>
      <c r="W27" s="99">
        <v>1366691750</v>
      </c>
      <c r="X27" s="99">
        <v>-552438750</v>
      </c>
      <c r="Y27" s="100">
        <v>-40.42</v>
      </c>
      <c r="Z27" s="101">
        <v>5466767000</v>
      </c>
    </row>
    <row r="28" spans="1:26" ht="13.5">
      <c r="A28" s="102" t="s">
        <v>44</v>
      </c>
      <c r="B28" s="18">
        <v>1857428756</v>
      </c>
      <c r="C28" s="18">
        <v>0</v>
      </c>
      <c r="D28" s="58">
        <v>3183432000</v>
      </c>
      <c r="E28" s="59">
        <v>3183432000</v>
      </c>
      <c r="F28" s="59">
        <v>165110000</v>
      </c>
      <c r="G28" s="59">
        <v>169492000</v>
      </c>
      <c r="H28" s="59">
        <v>253358000</v>
      </c>
      <c r="I28" s="59">
        <v>587960000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587960000</v>
      </c>
      <c r="W28" s="59">
        <v>795858000</v>
      </c>
      <c r="X28" s="59">
        <v>-207898000</v>
      </c>
      <c r="Y28" s="60">
        <v>-26.12</v>
      </c>
      <c r="Z28" s="61">
        <v>3183432000</v>
      </c>
    </row>
    <row r="29" spans="1:26" ht="13.5">
      <c r="A29" s="57" t="s">
        <v>88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1000000000</v>
      </c>
      <c r="E30" s="59">
        <v>1000000000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250000000</v>
      </c>
      <c r="X30" s="59">
        <v>-250000000</v>
      </c>
      <c r="Y30" s="60">
        <v>-100</v>
      </c>
      <c r="Z30" s="61">
        <v>1000000000</v>
      </c>
    </row>
    <row r="31" spans="1:26" ht="13.5">
      <c r="A31" s="57" t="s">
        <v>49</v>
      </c>
      <c r="B31" s="18">
        <v>1637286912</v>
      </c>
      <c r="C31" s="18">
        <v>0</v>
      </c>
      <c r="D31" s="58">
        <v>1283335000</v>
      </c>
      <c r="E31" s="59">
        <v>1283335000</v>
      </c>
      <c r="F31" s="59">
        <v>47832000</v>
      </c>
      <c r="G31" s="59">
        <v>90243000</v>
      </c>
      <c r="H31" s="59">
        <v>88218000</v>
      </c>
      <c r="I31" s="59">
        <v>226293000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226293000</v>
      </c>
      <c r="W31" s="59">
        <v>320833750</v>
      </c>
      <c r="X31" s="59">
        <v>-94540750</v>
      </c>
      <c r="Y31" s="60">
        <v>-29.47</v>
      </c>
      <c r="Z31" s="61">
        <v>1283335000</v>
      </c>
    </row>
    <row r="32" spans="1:26" ht="13.5">
      <c r="A32" s="69" t="s">
        <v>50</v>
      </c>
      <c r="B32" s="21">
        <f>SUM(B28:B31)</f>
        <v>3494715668</v>
      </c>
      <c r="C32" s="21">
        <f>SUM(C28:C31)</f>
        <v>0</v>
      </c>
      <c r="D32" s="98">
        <f aca="true" t="shared" si="5" ref="D32:Z32">SUM(D28:D31)</f>
        <v>5466767000</v>
      </c>
      <c r="E32" s="99">
        <f t="shared" si="5"/>
        <v>5466767000</v>
      </c>
      <c r="F32" s="99">
        <f t="shared" si="5"/>
        <v>212942000</v>
      </c>
      <c r="G32" s="99">
        <f t="shared" si="5"/>
        <v>259735000</v>
      </c>
      <c r="H32" s="99">
        <f t="shared" si="5"/>
        <v>341576000</v>
      </c>
      <c r="I32" s="99">
        <f t="shared" si="5"/>
        <v>814253000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814253000</v>
      </c>
      <c r="W32" s="99">
        <f t="shared" si="5"/>
        <v>1366691750</v>
      </c>
      <c r="X32" s="99">
        <f t="shared" si="5"/>
        <v>-552438750</v>
      </c>
      <c r="Y32" s="100">
        <f>+IF(W32&lt;&gt;0,(X32/W32)*100,0)</f>
        <v>-40.42160567662752</v>
      </c>
      <c r="Z32" s="101">
        <f t="shared" si="5"/>
        <v>5466767000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11933309000</v>
      </c>
      <c r="C35" s="18">
        <v>0</v>
      </c>
      <c r="D35" s="58">
        <v>12612193000</v>
      </c>
      <c r="E35" s="59">
        <v>12612193000</v>
      </c>
      <c r="F35" s="59">
        <v>14586709</v>
      </c>
      <c r="G35" s="59">
        <v>11564349</v>
      </c>
      <c r="H35" s="59">
        <v>11109576</v>
      </c>
      <c r="I35" s="59">
        <v>11109576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11109576</v>
      </c>
      <c r="W35" s="59">
        <v>3153048250</v>
      </c>
      <c r="X35" s="59">
        <v>-3141938674</v>
      </c>
      <c r="Y35" s="60">
        <v>-99.65</v>
      </c>
      <c r="Z35" s="61">
        <v>12612193000</v>
      </c>
    </row>
    <row r="36" spans="1:26" ht="13.5">
      <c r="A36" s="57" t="s">
        <v>53</v>
      </c>
      <c r="B36" s="18">
        <v>37363735000</v>
      </c>
      <c r="C36" s="18">
        <v>0</v>
      </c>
      <c r="D36" s="58">
        <v>42024408000</v>
      </c>
      <c r="E36" s="59">
        <v>42024408000</v>
      </c>
      <c r="F36" s="59">
        <v>35639735</v>
      </c>
      <c r="G36" s="59">
        <v>37576486</v>
      </c>
      <c r="H36" s="59">
        <v>37679766</v>
      </c>
      <c r="I36" s="59">
        <v>37679766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37679766</v>
      </c>
      <c r="W36" s="59">
        <v>10506102000</v>
      </c>
      <c r="X36" s="59">
        <v>-10468422234</v>
      </c>
      <c r="Y36" s="60">
        <v>-99.64</v>
      </c>
      <c r="Z36" s="61">
        <v>42024408000</v>
      </c>
    </row>
    <row r="37" spans="1:26" ht="13.5">
      <c r="A37" s="57" t="s">
        <v>54</v>
      </c>
      <c r="B37" s="18">
        <v>9149369000</v>
      </c>
      <c r="C37" s="18">
        <v>0</v>
      </c>
      <c r="D37" s="58">
        <v>8718510000</v>
      </c>
      <c r="E37" s="59">
        <v>8718510000</v>
      </c>
      <c r="F37" s="59">
        <v>9248679</v>
      </c>
      <c r="G37" s="59">
        <v>9057257</v>
      </c>
      <c r="H37" s="59">
        <v>8220174</v>
      </c>
      <c r="I37" s="59">
        <v>8220174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8220174</v>
      </c>
      <c r="W37" s="59">
        <v>2179627500</v>
      </c>
      <c r="X37" s="59">
        <v>-2171407326</v>
      </c>
      <c r="Y37" s="60">
        <v>-99.62</v>
      </c>
      <c r="Z37" s="61">
        <v>8718510000</v>
      </c>
    </row>
    <row r="38" spans="1:26" ht="13.5">
      <c r="A38" s="57" t="s">
        <v>55</v>
      </c>
      <c r="B38" s="18">
        <v>12038708000</v>
      </c>
      <c r="C38" s="18">
        <v>0</v>
      </c>
      <c r="D38" s="58">
        <v>12354132000</v>
      </c>
      <c r="E38" s="59">
        <v>12354132000</v>
      </c>
      <c r="F38" s="59">
        <v>13083360</v>
      </c>
      <c r="G38" s="59">
        <v>11612010</v>
      </c>
      <c r="H38" s="59">
        <v>12253995</v>
      </c>
      <c r="I38" s="59">
        <v>12253995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12253995</v>
      </c>
      <c r="W38" s="59">
        <v>3088533000</v>
      </c>
      <c r="X38" s="59">
        <v>-3076279005</v>
      </c>
      <c r="Y38" s="60">
        <v>-99.6</v>
      </c>
      <c r="Z38" s="61">
        <v>12354132000</v>
      </c>
    </row>
    <row r="39" spans="1:26" ht="13.5">
      <c r="A39" s="57" t="s">
        <v>56</v>
      </c>
      <c r="B39" s="18">
        <v>28108967000</v>
      </c>
      <c r="C39" s="18">
        <v>0</v>
      </c>
      <c r="D39" s="58">
        <v>33563959000</v>
      </c>
      <c r="E39" s="59">
        <v>33563959000</v>
      </c>
      <c r="F39" s="59">
        <v>27894405</v>
      </c>
      <c r="G39" s="59">
        <v>28471568</v>
      </c>
      <c r="H39" s="59">
        <v>28315173</v>
      </c>
      <c r="I39" s="59">
        <v>28315173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28315173</v>
      </c>
      <c r="W39" s="59">
        <v>8390989750</v>
      </c>
      <c r="X39" s="59">
        <v>-8362674577</v>
      </c>
      <c r="Y39" s="60">
        <v>-99.66</v>
      </c>
      <c r="Z39" s="61">
        <v>33563959000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3995445000</v>
      </c>
      <c r="C42" s="18">
        <v>0</v>
      </c>
      <c r="D42" s="58">
        <v>5546506449</v>
      </c>
      <c r="E42" s="59">
        <v>5546506449</v>
      </c>
      <c r="F42" s="59">
        <v>-419704152</v>
      </c>
      <c r="G42" s="59">
        <v>-246404584</v>
      </c>
      <c r="H42" s="59">
        <v>1367647762</v>
      </c>
      <c r="I42" s="59">
        <v>701539026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701539026</v>
      </c>
      <c r="W42" s="59">
        <v>1321495784</v>
      </c>
      <c r="X42" s="59">
        <v>-619956758</v>
      </c>
      <c r="Y42" s="60">
        <v>-46.91</v>
      </c>
      <c r="Z42" s="61">
        <v>5546506449</v>
      </c>
    </row>
    <row r="43" spans="1:26" ht="13.5">
      <c r="A43" s="57" t="s">
        <v>59</v>
      </c>
      <c r="B43" s="18">
        <v>-2916151000</v>
      </c>
      <c r="C43" s="18">
        <v>0</v>
      </c>
      <c r="D43" s="58">
        <v>-4925758000</v>
      </c>
      <c r="E43" s="59">
        <v>-4925758000</v>
      </c>
      <c r="F43" s="59">
        <v>288158852</v>
      </c>
      <c r="G43" s="59">
        <v>389305497</v>
      </c>
      <c r="H43" s="59">
        <v>-1879221327</v>
      </c>
      <c r="I43" s="59">
        <v>-1201756978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-1201756978</v>
      </c>
      <c r="W43" s="59">
        <v>0</v>
      </c>
      <c r="X43" s="59">
        <v>-1201756978</v>
      </c>
      <c r="Y43" s="60">
        <v>0</v>
      </c>
      <c r="Z43" s="61">
        <v>-4925758000</v>
      </c>
    </row>
    <row r="44" spans="1:26" ht="13.5">
      <c r="A44" s="57" t="s">
        <v>60</v>
      </c>
      <c r="B44" s="18">
        <v>-653251000</v>
      </c>
      <c r="C44" s="18">
        <v>0</v>
      </c>
      <c r="D44" s="58">
        <v>-101872000</v>
      </c>
      <c r="E44" s="59">
        <v>-101872000</v>
      </c>
      <c r="F44" s="59">
        <v>-100693459</v>
      </c>
      <c r="G44" s="59">
        <v>-34169606</v>
      </c>
      <c r="H44" s="59">
        <v>-186420987</v>
      </c>
      <c r="I44" s="59">
        <v>-321284052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-321284052</v>
      </c>
      <c r="W44" s="59">
        <v>0</v>
      </c>
      <c r="X44" s="59">
        <v>-321284052</v>
      </c>
      <c r="Y44" s="60">
        <v>0</v>
      </c>
      <c r="Z44" s="61">
        <v>-101872000</v>
      </c>
    </row>
    <row r="45" spans="1:26" ht="13.5">
      <c r="A45" s="69" t="s">
        <v>61</v>
      </c>
      <c r="B45" s="21">
        <v>5451526000</v>
      </c>
      <c r="C45" s="21">
        <v>0</v>
      </c>
      <c r="D45" s="98">
        <v>5305723869</v>
      </c>
      <c r="E45" s="99">
        <v>5305723869</v>
      </c>
      <c r="F45" s="99">
        <v>5063021655</v>
      </c>
      <c r="G45" s="99">
        <v>5171752962</v>
      </c>
      <c r="H45" s="99">
        <v>4473758410</v>
      </c>
      <c r="I45" s="99">
        <v>4473758410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4473758410</v>
      </c>
      <c r="W45" s="99">
        <v>6108343204</v>
      </c>
      <c r="X45" s="99">
        <v>-1634584794</v>
      </c>
      <c r="Y45" s="100">
        <v>-26.76</v>
      </c>
      <c r="Z45" s="101">
        <v>5305723869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78</v>
      </c>
      <c r="W47" s="118" t="s">
        <v>79</v>
      </c>
      <c r="X47" s="118" t="s">
        <v>80</v>
      </c>
      <c r="Y47" s="118" t="s">
        <v>81</v>
      </c>
      <c r="Z47" s="120" t="s">
        <v>82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638716536</v>
      </c>
      <c r="C49" s="51">
        <v>0</v>
      </c>
      <c r="D49" s="128">
        <v>295645573</v>
      </c>
      <c r="E49" s="53">
        <v>176749346</v>
      </c>
      <c r="F49" s="53">
        <v>0</v>
      </c>
      <c r="G49" s="53">
        <v>0</v>
      </c>
      <c r="H49" s="53">
        <v>0</v>
      </c>
      <c r="I49" s="53">
        <v>505003724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106763610</v>
      </c>
      <c r="W49" s="53">
        <v>116624772</v>
      </c>
      <c r="X49" s="53">
        <v>684765608</v>
      </c>
      <c r="Y49" s="53">
        <v>3232869464</v>
      </c>
      <c r="Z49" s="129">
        <v>5757138633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916225443</v>
      </c>
      <c r="C51" s="51">
        <v>0</v>
      </c>
      <c r="D51" s="128">
        <v>25886220</v>
      </c>
      <c r="E51" s="53">
        <v>209110073</v>
      </c>
      <c r="F51" s="53">
        <v>0</v>
      </c>
      <c r="G51" s="53">
        <v>0</v>
      </c>
      <c r="H51" s="53">
        <v>0</v>
      </c>
      <c r="I51" s="53">
        <v>6254496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38596856</v>
      </c>
      <c r="W51" s="53">
        <v>171240498</v>
      </c>
      <c r="X51" s="53">
        <v>450441303</v>
      </c>
      <c r="Y51" s="53">
        <v>0</v>
      </c>
      <c r="Z51" s="129">
        <v>1817754889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99.35763378124459</v>
      </c>
      <c r="C58" s="5">
        <f>IF(C67=0,0,+(C76/C67)*100)</f>
        <v>0</v>
      </c>
      <c r="D58" s="6">
        <f aca="true" t="shared" si="6" ref="D58:Z58">IF(D67=0,0,+(D76/D67)*100)</f>
        <v>99.9999999844783</v>
      </c>
      <c r="E58" s="7">
        <f t="shared" si="6"/>
        <v>99.9999999844783</v>
      </c>
      <c r="F58" s="7">
        <f t="shared" si="6"/>
        <v>64.7308627133325</v>
      </c>
      <c r="G58" s="7">
        <f t="shared" si="6"/>
        <v>75.68139928063698</v>
      </c>
      <c r="H58" s="7">
        <f t="shared" si="6"/>
        <v>80.67133219211068</v>
      </c>
      <c r="I58" s="7">
        <f t="shared" si="6"/>
        <v>74.06998051633053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74.06998051633053</v>
      </c>
      <c r="W58" s="7">
        <f t="shared" si="6"/>
        <v>97.46648868661083</v>
      </c>
      <c r="X58" s="7">
        <f t="shared" si="6"/>
        <v>0</v>
      </c>
      <c r="Y58" s="7">
        <f t="shared" si="6"/>
        <v>0</v>
      </c>
      <c r="Z58" s="8">
        <f t="shared" si="6"/>
        <v>99.9999999844783</v>
      </c>
    </row>
    <row r="59" spans="1:26" ht="13.5">
      <c r="A59" s="36" t="s">
        <v>31</v>
      </c>
      <c r="B59" s="9">
        <f aca="true" t="shared" si="7" ref="B59:Z66">IF(B68=0,0,+(B77/B68)*100)</f>
        <v>100.0000072932985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8.62361139546882</v>
      </c>
      <c r="G59" s="10">
        <f t="shared" si="7"/>
        <v>90.08544702547232</v>
      </c>
      <c r="H59" s="10">
        <f t="shared" si="7"/>
        <v>74.47472923243588</v>
      </c>
      <c r="I59" s="10">
        <f t="shared" si="7"/>
        <v>61.022287378297655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61.022287378297655</v>
      </c>
      <c r="W59" s="10">
        <f t="shared" si="7"/>
        <v>84.79101900075601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99.99997739687714</v>
      </c>
      <c r="C60" s="12">
        <f t="shared" si="7"/>
        <v>0</v>
      </c>
      <c r="D60" s="3">
        <f t="shared" si="7"/>
        <v>99.99999997186269</v>
      </c>
      <c r="E60" s="13">
        <f t="shared" si="7"/>
        <v>99.99999997186269</v>
      </c>
      <c r="F60" s="13">
        <f t="shared" si="7"/>
        <v>80.32963934757453</v>
      </c>
      <c r="G60" s="13">
        <f t="shared" si="7"/>
        <v>69.17163211681088</v>
      </c>
      <c r="H60" s="13">
        <f t="shared" si="7"/>
        <v>81.05712328570108</v>
      </c>
      <c r="I60" s="13">
        <f t="shared" si="7"/>
        <v>76.51327483234992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76.51327483234992</v>
      </c>
      <c r="W60" s="13">
        <f t="shared" si="7"/>
        <v>101.78807187616259</v>
      </c>
      <c r="X60" s="13">
        <f t="shared" si="7"/>
        <v>0</v>
      </c>
      <c r="Y60" s="13">
        <f t="shared" si="7"/>
        <v>0</v>
      </c>
      <c r="Z60" s="14">
        <f t="shared" si="7"/>
        <v>99.99999997186269</v>
      </c>
    </row>
    <row r="61" spans="1:26" ht="13.5">
      <c r="A61" s="38" t="s">
        <v>91</v>
      </c>
      <c r="B61" s="12">
        <f t="shared" si="7"/>
        <v>99.41122500523969</v>
      </c>
      <c r="C61" s="12">
        <f t="shared" si="7"/>
        <v>0</v>
      </c>
      <c r="D61" s="3">
        <f t="shared" si="7"/>
        <v>99.47223776579713</v>
      </c>
      <c r="E61" s="13">
        <f t="shared" si="7"/>
        <v>99.47223776579713</v>
      </c>
      <c r="F61" s="13">
        <f t="shared" si="7"/>
        <v>62.647964623091056</v>
      </c>
      <c r="G61" s="13">
        <f t="shared" si="7"/>
        <v>56.04320054192389</v>
      </c>
      <c r="H61" s="13">
        <f t="shared" si="7"/>
        <v>71.22802239281008</v>
      </c>
      <c r="I61" s="13">
        <f t="shared" si="7"/>
        <v>62.66929355442454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62.66929355442454</v>
      </c>
      <c r="W61" s="13">
        <f t="shared" si="7"/>
        <v>106.5341640256099</v>
      </c>
      <c r="X61" s="13">
        <f t="shared" si="7"/>
        <v>0</v>
      </c>
      <c r="Y61" s="13">
        <f t="shared" si="7"/>
        <v>0</v>
      </c>
      <c r="Z61" s="14">
        <f t="shared" si="7"/>
        <v>99.47223776579713</v>
      </c>
    </row>
    <row r="62" spans="1:26" ht="13.5">
      <c r="A62" s="38" t="s">
        <v>92</v>
      </c>
      <c r="B62" s="12">
        <f t="shared" si="7"/>
        <v>101.32008389498088</v>
      </c>
      <c r="C62" s="12">
        <f t="shared" si="7"/>
        <v>0</v>
      </c>
      <c r="D62" s="3">
        <f t="shared" si="7"/>
        <v>99.98456591565197</v>
      </c>
      <c r="E62" s="13">
        <f t="shared" si="7"/>
        <v>99.98456591565197</v>
      </c>
      <c r="F62" s="13">
        <f t="shared" si="7"/>
        <v>126.93897703983963</v>
      </c>
      <c r="G62" s="13">
        <f t="shared" si="7"/>
        <v>97.31223838592871</v>
      </c>
      <c r="H62" s="13">
        <f t="shared" si="7"/>
        <v>89.91125535300341</v>
      </c>
      <c r="I62" s="13">
        <f t="shared" si="7"/>
        <v>103.04473914022975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103.04473914022975</v>
      </c>
      <c r="W62" s="13">
        <f t="shared" si="7"/>
        <v>86.19146044578846</v>
      </c>
      <c r="X62" s="13">
        <f t="shared" si="7"/>
        <v>0</v>
      </c>
      <c r="Y62" s="13">
        <f t="shared" si="7"/>
        <v>0</v>
      </c>
      <c r="Z62" s="14">
        <f t="shared" si="7"/>
        <v>99.98456591565197</v>
      </c>
    </row>
    <row r="63" spans="1:26" ht="13.5">
      <c r="A63" s="38" t="s">
        <v>93</v>
      </c>
      <c r="B63" s="12">
        <f t="shared" si="7"/>
        <v>100.24452440617367</v>
      </c>
      <c r="C63" s="12">
        <f t="shared" si="7"/>
        <v>0</v>
      </c>
      <c r="D63" s="3">
        <f t="shared" si="7"/>
        <v>99.99863250652746</v>
      </c>
      <c r="E63" s="13">
        <f t="shared" si="7"/>
        <v>99.99863250652746</v>
      </c>
      <c r="F63" s="13">
        <f t="shared" si="7"/>
        <v>113.30047105192418</v>
      </c>
      <c r="G63" s="13">
        <f t="shared" si="7"/>
        <v>84.80541573520216</v>
      </c>
      <c r="H63" s="13">
        <f t="shared" si="7"/>
        <v>87.63143516194573</v>
      </c>
      <c r="I63" s="13">
        <f t="shared" si="7"/>
        <v>93.55555206082012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93.55555206082012</v>
      </c>
      <c r="W63" s="13">
        <f t="shared" si="7"/>
        <v>95.16932980013539</v>
      </c>
      <c r="X63" s="13">
        <f t="shared" si="7"/>
        <v>0</v>
      </c>
      <c r="Y63" s="13">
        <f t="shared" si="7"/>
        <v>0</v>
      </c>
      <c r="Z63" s="14">
        <f t="shared" si="7"/>
        <v>99.99863250652746</v>
      </c>
    </row>
    <row r="64" spans="1:26" ht="13.5">
      <c r="A64" s="38" t="s">
        <v>94</v>
      </c>
      <c r="B64" s="12">
        <f t="shared" si="7"/>
        <v>99.49867762959674</v>
      </c>
      <c r="C64" s="12">
        <f t="shared" si="7"/>
        <v>0</v>
      </c>
      <c r="D64" s="3">
        <f t="shared" si="7"/>
        <v>99.91366941359526</v>
      </c>
      <c r="E64" s="13">
        <f t="shared" si="7"/>
        <v>99.91366941359526</v>
      </c>
      <c r="F64" s="13">
        <f t="shared" si="7"/>
        <v>80.11389950860325</v>
      </c>
      <c r="G64" s="13">
        <f t="shared" si="7"/>
        <v>86.3077423834541</v>
      </c>
      <c r="H64" s="13">
        <f t="shared" si="7"/>
        <v>77.3492954504865</v>
      </c>
      <c r="I64" s="13">
        <f t="shared" si="7"/>
        <v>81.15107300818748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81.15107300818748</v>
      </c>
      <c r="W64" s="13">
        <f t="shared" si="7"/>
        <v>99.95182832534856</v>
      </c>
      <c r="X64" s="13">
        <f t="shared" si="7"/>
        <v>0</v>
      </c>
      <c r="Y64" s="13">
        <f t="shared" si="7"/>
        <v>0</v>
      </c>
      <c r="Z64" s="14">
        <f t="shared" si="7"/>
        <v>99.91366941359526</v>
      </c>
    </row>
    <row r="65" spans="1:26" ht="13.5">
      <c r="A65" s="38" t="s">
        <v>95</v>
      </c>
      <c r="B65" s="12">
        <f t="shared" si="7"/>
        <v>122.38559096624762</v>
      </c>
      <c r="C65" s="12">
        <f t="shared" si="7"/>
        <v>0</v>
      </c>
      <c r="D65" s="3">
        <f t="shared" si="7"/>
        <v>140.58975838533254</v>
      </c>
      <c r="E65" s="13">
        <f t="shared" si="7"/>
        <v>140.58975838533254</v>
      </c>
      <c r="F65" s="13">
        <f t="shared" si="7"/>
        <v>921.8886382218652</v>
      </c>
      <c r="G65" s="13">
        <f t="shared" si="7"/>
        <v>581.5247904489702</v>
      </c>
      <c r="H65" s="13">
        <f t="shared" si="7"/>
        <v>389.79979671037415</v>
      </c>
      <c r="I65" s="13">
        <f t="shared" si="7"/>
        <v>565.7996178538949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565.7996178538949</v>
      </c>
      <c r="W65" s="13">
        <f t="shared" si="7"/>
        <v>116.60610680914063</v>
      </c>
      <c r="X65" s="13">
        <f t="shared" si="7"/>
        <v>0</v>
      </c>
      <c r="Y65" s="13">
        <f t="shared" si="7"/>
        <v>0</v>
      </c>
      <c r="Z65" s="14">
        <f t="shared" si="7"/>
        <v>140.58975838533254</v>
      </c>
    </row>
    <row r="66" spans="1:26" ht="13.5">
      <c r="A66" s="39" t="s">
        <v>96</v>
      </c>
      <c r="B66" s="15">
        <f t="shared" si="7"/>
        <v>0</v>
      </c>
      <c r="C66" s="15">
        <f t="shared" si="7"/>
        <v>0</v>
      </c>
      <c r="D66" s="4">
        <f t="shared" si="7"/>
        <v>100.00000096284359</v>
      </c>
      <c r="E66" s="16">
        <f t="shared" si="7"/>
        <v>100.00000096284359</v>
      </c>
      <c r="F66" s="16">
        <f t="shared" si="7"/>
        <v>698.3122237456198</v>
      </c>
      <c r="G66" s="16">
        <f t="shared" si="7"/>
        <v>260.2325596998468</v>
      </c>
      <c r="H66" s="16">
        <f t="shared" si="7"/>
        <v>449.3694023434287</v>
      </c>
      <c r="I66" s="16">
        <f t="shared" si="7"/>
        <v>456.9482244199918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456.9482244199918</v>
      </c>
      <c r="W66" s="16">
        <f t="shared" si="7"/>
        <v>117.12709588897381</v>
      </c>
      <c r="X66" s="16">
        <f t="shared" si="7"/>
        <v>0</v>
      </c>
      <c r="Y66" s="16">
        <f t="shared" si="7"/>
        <v>0</v>
      </c>
      <c r="Z66" s="17">
        <f t="shared" si="7"/>
        <v>100.00000096284359</v>
      </c>
    </row>
    <row r="67" spans="1:26" ht="13.5" hidden="1">
      <c r="A67" s="40" t="s">
        <v>97</v>
      </c>
      <c r="B67" s="23">
        <v>17543455230</v>
      </c>
      <c r="C67" s="23"/>
      <c r="D67" s="24">
        <v>19327765590</v>
      </c>
      <c r="E67" s="25">
        <v>19327765590</v>
      </c>
      <c r="F67" s="25">
        <v>1592446295</v>
      </c>
      <c r="G67" s="25">
        <v>1688962012</v>
      </c>
      <c r="H67" s="25">
        <v>1840595542</v>
      </c>
      <c r="I67" s="25">
        <v>5122003849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5122003849</v>
      </c>
      <c r="W67" s="25">
        <v>4831941399</v>
      </c>
      <c r="X67" s="25"/>
      <c r="Y67" s="24"/>
      <c r="Z67" s="26">
        <v>19327765590</v>
      </c>
    </row>
    <row r="68" spans="1:26" ht="13.5" hidden="1">
      <c r="A68" s="36" t="s">
        <v>31</v>
      </c>
      <c r="B68" s="18">
        <v>4963460638</v>
      </c>
      <c r="C68" s="18"/>
      <c r="D68" s="19">
        <v>5007906000</v>
      </c>
      <c r="E68" s="20">
        <v>5007906000</v>
      </c>
      <c r="F68" s="20">
        <v>430214191</v>
      </c>
      <c r="G68" s="20">
        <v>420871643</v>
      </c>
      <c r="H68" s="20">
        <v>766462651</v>
      </c>
      <c r="I68" s="20">
        <v>1617548485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1617548485</v>
      </c>
      <c r="W68" s="20">
        <v>1251976500</v>
      </c>
      <c r="X68" s="20"/>
      <c r="Y68" s="19"/>
      <c r="Z68" s="22">
        <v>5007906000</v>
      </c>
    </row>
    <row r="69" spans="1:26" ht="13.5" hidden="1">
      <c r="A69" s="37" t="s">
        <v>32</v>
      </c>
      <c r="B69" s="18">
        <v>12467303818</v>
      </c>
      <c r="C69" s="18"/>
      <c r="D69" s="19">
        <v>14216000560</v>
      </c>
      <c r="E69" s="20">
        <v>14216000560</v>
      </c>
      <c r="F69" s="20">
        <v>1152508955</v>
      </c>
      <c r="G69" s="20">
        <v>1256613832</v>
      </c>
      <c r="H69" s="20">
        <v>1062362787</v>
      </c>
      <c r="I69" s="20">
        <v>3471485574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3471485574</v>
      </c>
      <c r="W69" s="20">
        <v>3554000141</v>
      </c>
      <c r="X69" s="20"/>
      <c r="Y69" s="19"/>
      <c r="Z69" s="22">
        <v>14216000560</v>
      </c>
    </row>
    <row r="70" spans="1:26" ht="13.5" hidden="1">
      <c r="A70" s="38" t="s">
        <v>91</v>
      </c>
      <c r="B70" s="18">
        <v>9203189076</v>
      </c>
      <c r="C70" s="18"/>
      <c r="D70" s="19">
        <v>10065627390</v>
      </c>
      <c r="E70" s="20">
        <v>10065627390</v>
      </c>
      <c r="F70" s="20">
        <v>891192163</v>
      </c>
      <c r="G70" s="20">
        <v>943477146</v>
      </c>
      <c r="H70" s="20">
        <v>732652666</v>
      </c>
      <c r="I70" s="20">
        <v>2567321975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2567321975</v>
      </c>
      <c r="W70" s="20">
        <v>2516406848</v>
      </c>
      <c r="X70" s="20"/>
      <c r="Y70" s="19"/>
      <c r="Z70" s="22">
        <v>10065627390</v>
      </c>
    </row>
    <row r="71" spans="1:26" ht="13.5" hidden="1">
      <c r="A71" s="38" t="s">
        <v>92</v>
      </c>
      <c r="B71" s="18">
        <v>2035031872</v>
      </c>
      <c r="C71" s="18"/>
      <c r="D71" s="19">
        <v>2824683280</v>
      </c>
      <c r="E71" s="20">
        <v>2824683280</v>
      </c>
      <c r="F71" s="20">
        <v>167291950</v>
      </c>
      <c r="G71" s="20">
        <v>201509612</v>
      </c>
      <c r="H71" s="20">
        <v>216405616</v>
      </c>
      <c r="I71" s="20">
        <v>585207178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585207178</v>
      </c>
      <c r="W71" s="20">
        <v>706170820</v>
      </c>
      <c r="X71" s="20"/>
      <c r="Y71" s="19"/>
      <c r="Z71" s="22">
        <v>2824683280</v>
      </c>
    </row>
    <row r="72" spans="1:26" ht="13.5" hidden="1">
      <c r="A72" s="38" t="s">
        <v>93</v>
      </c>
      <c r="B72" s="18">
        <v>661411687</v>
      </c>
      <c r="C72" s="18"/>
      <c r="D72" s="19">
        <v>731191790</v>
      </c>
      <c r="E72" s="20">
        <v>731191790</v>
      </c>
      <c r="F72" s="20">
        <v>47207110</v>
      </c>
      <c r="G72" s="20">
        <v>66218304</v>
      </c>
      <c r="H72" s="20">
        <v>59533156</v>
      </c>
      <c r="I72" s="20">
        <v>172958570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172958570</v>
      </c>
      <c r="W72" s="20">
        <v>182797948</v>
      </c>
      <c r="X72" s="20"/>
      <c r="Y72" s="19"/>
      <c r="Z72" s="22">
        <v>731191790</v>
      </c>
    </row>
    <row r="73" spans="1:26" ht="13.5" hidden="1">
      <c r="A73" s="38" t="s">
        <v>94</v>
      </c>
      <c r="B73" s="18">
        <v>442937545</v>
      </c>
      <c r="C73" s="18"/>
      <c r="D73" s="19">
        <v>461540940</v>
      </c>
      <c r="E73" s="20">
        <v>461540940</v>
      </c>
      <c r="F73" s="20">
        <v>39198062</v>
      </c>
      <c r="G73" s="20">
        <v>35509272</v>
      </c>
      <c r="H73" s="20">
        <v>37470468</v>
      </c>
      <c r="I73" s="20">
        <v>112177802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112177802</v>
      </c>
      <c r="W73" s="20">
        <v>115385235</v>
      </c>
      <c r="X73" s="20"/>
      <c r="Y73" s="19"/>
      <c r="Z73" s="22">
        <v>461540940</v>
      </c>
    </row>
    <row r="74" spans="1:26" ht="13.5" hidden="1">
      <c r="A74" s="38" t="s">
        <v>95</v>
      </c>
      <c r="B74" s="18">
        <v>124733638</v>
      </c>
      <c r="C74" s="18"/>
      <c r="D74" s="19">
        <v>132957160</v>
      </c>
      <c r="E74" s="20">
        <v>132957160</v>
      </c>
      <c r="F74" s="20">
        <v>7619670</v>
      </c>
      <c r="G74" s="20">
        <v>9899498</v>
      </c>
      <c r="H74" s="20">
        <v>16300881</v>
      </c>
      <c r="I74" s="20">
        <v>33820049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33820049</v>
      </c>
      <c r="W74" s="20">
        <v>33239290</v>
      </c>
      <c r="X74" s="20"/>
      <c r="Y74" s="19"/>
      <c r="Z74" s="22">
        <v>132957160</v>
      </c>
    </row>
    <row r="75" spans="1:26" ht="13.5" hidden="1">
      <c r="A75" s="39" t="s">
        <v>96</v>
      </c>
      <c r="B75" s="27">
        <v>112690774</v>
      </c>
      <c r="C75" s="27"/>
      <c r="D75" s="28">
        <v>103859030</v>
      </c>
      <c r="E75" s="29">
        <v>103859030</v>
      </c>
      <c r="F75" s="29">
        <v>9723149</v>
      </c>
      <c r="G75" s="29">
        <v>11476537</v>
      </c>
      <c r="H75" s="29">
        <v>11770104</v>
      </c>
      <c r="I75" s="29">
        <v>32969790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32969790</v>
      </c>
      <c r="W75" s="29">
        <v>25964758</v>
      </c>
      <c r="X75" s="29"/>
      <c r="Y75" s="28"/>
      <c r="Z75" s="30">
        <v>103859030</v>
      </c>
    </row>
    <row r="76" spans="1:26" ht="13.5" hidden="1">
      <c r="A76" s="41" t="s">
        <v>98</v>
      </c>
      <c r="B76" s="31">
        <v>17430762000</v>
      </c>
      <c r="C76" s="31"/>
      <c r="D76" s="32">
        <v>19327765587</v>
      </c>
      <c r="E76" s="33">
        <v>19327765587</v>
      </c>
      <c r="F76" s="33">
        <v>1030804225</v>
      </c>
      <c r="G76" s="33">
        <v>1278230084</v>
      </c>
      <c r="H76" s="33">
        <v>1484832944</v>
      </c>
      <c r="I76" s="33">
        <v>3793867253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3793867253</v>
      </c>
      <c r="W76" s="33">
        <v>4709523617</v>
      </c>
      <c r="X76" s="33"/>
      <c r="Y76" s="32"/>
      <c r="Z76" s="34">
        <v>19327765587</v>
      </c>
    </row>
    <row r="77" spans="1:26" ht="13.5" hidden="1">
      <c r="A77" s="36" t="s">
        <v>31</v>
      </c>
      <c r="B77" s="18">
        <v>4963461000</v>
      </c>
      <c r="C77" s="18"/>
      <c r="D77" s="19">
        <v>5007906000</v>
      </c>
      <c r="E77" s="20">
        <v>5007906000</v>
      </c>
      <c r="F77" s="20">
        <v>37100000</v>
      </c>
      <c r="G77" s="20">
        <v>379144101</v>
      </c>
      <c r="H77" s="20">
        <v>570820984</v>
      </c>
      <c r="I77" s="20">
        <v>987065085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987065085</v>
      </c>
      <c r="W77" s="20">
        <v>1061563632</v>
      </c>
      <c r="X77" s="20"/>
      <c r="Y77" s="19"/>
      <c r="Z77" s="22">
        <v>5007906000</v>
      </c>
    </row>
    <row r="78" spans="1:26" ht="13.5" hidden="1">
      <c r="A78" s="37" t="s">
        <v>32</v>
      </c>
      <c r="B78" s="18">
        <v>12467301000</v>
      </c>
      <c r="C78" s="18"/>
      <c r="D78" s="19">
        <v>14216000556</v>
      </c>
      <c r="E78" s="20">
        <v>14216000556</v>
      </c>
      <c r="F78" s="20">
        <v>925806287</v>
      </c>
      <c r="G78" s="20">
        <v>869220297</v>
      </c>
      <c r="H78" s="20">
        <v>861120714</v>
      </c>
      <c r="I78" s="20">
        <v>2656147298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2656147298</v>
      </c>
      <c r="W78" s="20">
        <v>3617548218</v>
      </c>
      <c r="X78" s="20"/>
      <c r="Y78" s="19"/>
      <c r="Z78" s="22">
        <v>14216000556</v>
      </c>
    </row>
    <row r="79" spans="1:26" ht="13.5" hidden="1">
      <c r="A79" s="38" t="s">
        <v>91</v>
      </c>
      <c r="B79" s="18">
        <v>9149003000</v>
      </c>
      <c r="C79" s="18"/>
      <c r="D79" s="19">
        <v>10012504810</v>
      </c>
      <c r="E79" s="20">
        <v>10012504810</v>
      </c>
      <c r="F79" s="20">
        <v>558313751</v>
      </c>
      <c r="G79" s="20">
        <v>528754789</v>
      </c>
      <c r="H79" s="20">
        <v>521854005</v>
      </c>
      <c r="I79" s="20">
        <v>1608922545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1608922545</v>
      </c>
      <c r="W79" s="20">
        <v>2680832999</v>
      </c>
      <c r="X79" s="20"/>
      <c r="Y79" s="19"/>
      <c r="Z79" s="22">
        <v>10012504810</v>
      </c>
    </row>
    <row r="80" spans="1:26" ht="13.5" hidden="1">
      <c r="A80" s="38" t="s">
        <v>92</v>
      </c>
      <c r="B80" s="18">
        <v>2061896000</v>
      </c>
      <c r="C80" s="18"/>
      <c r="D80" s="19">
        <v>2824247316</v>
      </c>
      <c r="E80" s="20">
        <v>2824247316</v>
      </c>
      <c r="F80" s="20">
        <v>212358690</v>
      </c>
      <c r="G80" s="20">
        <v>196093514</v>
      </c>
      <c r="H80" s="20">
        <v>194573006</v>
      </c>
      <c r="I80" s="20">
        <v>603025210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603025210</v>
      </c>
      <c r="W80" s="20">
        <v>608658943</v>
      </c>
      <c r="X80" s="20"/>
      <c r="Y80" s="19"/>
      <c r="Z80" s="22">
        <v>2824247316</v>
      </c>
    </row>
    <row r="81" spans="1:26" ht="13.5" hidden="1">
      <c r="A81" s="38" t="s">
        <v>93</v>
      </c>
      <c r="B81" s="18">
        <v>663029000</v>
      </c>
      <c r="C81" s="18"/>
      <c r="D81" s="19">
        <v>731181791</v>
      </c>
      <c r="E81" s="20">
        <v>731181791</v>
      </c>
      <c r="F81" s="20">
        <v>53485878</v>
      </c>
      <c r="G81" s="20">
        <v>56156708</v>
      </c>
      <c r="H81" s="20">
        <v>52169759</v>
      </c>
      <c r="I81" s="20">
        <v>161812345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161812345</v>
      </c>
      <c r="W81" s="20">
        <v>173967582</v>
      </c>
      <c r="X81" s="20"/>
      <c r="Y81" s="19"/>
      <c r="Z81" s="22">
        <v>731181791</v>
      </c>
    </row>
    <row r="82" spans="1:26" ht="13.5" hidden="1">
      <c r="A82" s="38" t="s">
        <v>94</v>
      </c>
      <c r="B82" s="18">
        <v>440717000</v>
      </c>
      <c r="C82" s="18"/>
      <c r="D82" s="19">
        <v>461142489</v>
      </c>
      <c r="E82" s="20">
        <v>461142489</v>
      </c>
      <c r="F82" s="20">
        <v>31403096</v>
      </c>
      <c r="G82" s="20">
        <v>30647251</v>
      </c>
      <c r="H82" s="20">
        <v>28983143</v>
      </c>
      <c r="I82" s="20">
        <v>91033490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91033490</v>
      </c>
      <c r="W82" s="20">
        <v>115329652</v>
      </c>
      <c r="X82" s="20"/>
      <c r="Y82" s="19"/>
      <c r="Z82" s="22">
        <v>461142489</v>
      </c>
    </row>
    <row r="83" spans="1:26" ht="13.5" hidden="1">
      <c r="A83" s="38" t="s">
        <v>95</v>
      </c>
      <c r="B83" s="18">
        <v>152656000</v>
      </c>
      <c r="C83" s="18"/>
      <c r="D83" s="19">
        <v>186924150</v>
      </c>
      <c r="E83" s="20">
        <v>186924150</v>
      </c>
      <c r="F83" s="20">
        <v>70244872</v>
      </c>
      <c r="G83" s="20">
        <v>57568035</v>
      </c>
      <c r="H83" s="20">
        <v>63540801</v>
      </c>
      <c r="I83" s="20">
        <v>191353708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191353708</v>
      </c>
      <c r="W83" s="20">
        <v>38759042</v>
      </c>
      <c r="X83" s="20"/>
      <c r="Y83" s="19"/>
      <c r="Z83" s="22">
        <v>186924150</v>
      </c>
    </row>
    <row r="84" spans="1:26" ht="13.5" hidden="1">
      <c r="A84" s="39" t="s">
        <v>96</v>
      </c>
      <c r="B84" s="27"/>
      <c r="C84" s="27"/>
      <c r="D84" s="28">
        <v>103859031</v>
      </c>
      <c r="E84" s="29">
        <v>103859031</v>
      </c>
      <c r="F84" s="29">
        <v>67897938</v>
      </c>
      <c r="G84" s="29">
        <v>29865686</v>
      </c>
      <c r="H84" s="29">
        <v>52891246</v>
      </c>
      <c r="I84" s="29">
        <v>150654870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150654870</v>
      </c>
      <c r="W84" s="29">
        <v>30411767</v>
      </c>
      <c r="X84" s="29"/>
      <c r="Y84" s="28"/>
      <c r="Z84" s="30">
        <v>103859031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5127619083</v>
      </c>
      <c r="C5" s="18">
        <v>0</v>
      </c>
      <c r="D5" s="58">
        <v>5488875696</v>
      </c>
      <c r="E5" s="59">
        <v>5527108506</v>
      </c>
      <c r="F5" s="59">
        <v>367489721</v>
      </c>
      <c r="G5" s="59">
        <v>529969568</v>
      </c>
      <c r="H5" s="59">
        <v>511259962</v>
      </c>
      <c r="I5" s="59">
        <v>1408719251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1408719251</v>
      </c>
      <c r="W5" s="59">
        <v>1381777127</v>
      </c>
      <c r="X5" s="59">
        <v>26942124</v>
      </c>
      <c r="Y5" s="60">
        <v>1.95</v>
      </c>
      <c r="Z5" s="61">
        <v>5527108506</v>
      </c>
    </row>
    <row r="6" spans="1:26" ht="13.5">
      <c r="A6" s="57" t="s">
        <v>32</v>
      </c>
      <c r="B6" s="18">
        <v>13099799929</v>
      </c>
      <c r="C6" s="18">
        <v>0</v>
      </c>
      <c r="D6" s="58">
        <v>14442391019</v>
      </c>
      <c r="E6" s="59">
        <v>14442391019</v>
      </c>
      <c r="F6" s="59">
        <v>1050512404</v>
      </c>
      <c r="G6" s="59">
        <v>1190872985</v>
      </c>
      <c r="H6" s="59">
        <v>1197159859</v>
      </c>
      <c r="I6" s="59">
        <v>3438545248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3438545248</v>
      </c>
      <c r="W6" s="59">
        <v>3610597755</v>
      </c>
      <c r="X6" s="59">
        <v>-172052507</v>
      </c>
      <c r="Y6" s="60">
        <v>-4.77</v>
      </c>
      <c r="Z6" s="61">
        <v>14442391019</v>
      </c>
    </row>
    <row r="7" spans="1:26" ht="13.5">
      <c r="A7" s="57" t="s">
        <v>33</v>
      </c>
      <c r="B7" s="18">
        <v>368323963</v>
      </c>
      <c r="C7" s="18">
        <v>0</v>
      </c>
      <c r="D7" s="58">
        <v>284617753</v>
      </c>
      <c r="E7" s="59">
        <v>284617753</v>
      </c>
      <c r="F7" s="59">
        <v>12321815</v>
      </c>
      <c r="G7" s="59">
        <v>34551593</v>
      </c>
      <c r="H7" s="59">
        <v>32514823</v>
      </c>
      <c r="I7" s="59">
        <v>79388231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79388231</v>
      </c>
      <c r="W7" s="59">
        <v>71154438</v>
      </c>
      <c r="X7" s="59">
        <v>8233793</v>
      </c>
      <c r="Y7" s="60">
        <v>11.57</v>
      </c>
      <c r="Z7" s="61">
        <v>284617753</v>
      </c>
    </row>
    <row r="8" spans="1:26" ht="13.5">
      <c r="A8" s="57" t="s">
        <v>34</v>
      </c>
      <c r="B8" s="18">
        <v>1985808636</v>
      </c>
      <c r="C8" s="18">
        <v>0</v>
      </c>
      <c r="D8" s="58">
        <v>2595903897</v>
      </c>
      <c r="E8" s="59">
        <v>2581300737</v>
      </c>
      <c r="F8" s="59">
        <v>557737028</v>
      </c>
      <c r="G8" s="59">
        <v>36663661</v>
      </c>
      <c r="H8" s="59">
        <v>74390402</v>
      </c>
      <c r="I8" s="59">
        <v>668791091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668791091</v>
      </c>
      <c r="W8" s="59">
        <v>645325184</v>
      </c>
      <c r="X8" s="59">
        <v>23465907</v>
      </c>
      <c r="Y8" s="60">
        <v>3.64</v>
      </c>
      <c r="Z8" s="61">
        <v>2581300737</v>
      </c>
    </row>
    <row r="9" spans="1:26" ht="13.5">
      <c r="A9" s="57" t="s">
        <v>35</v>
      </c>
      <c r="B9" s="18">
        <v>3330645976</v>
      </c>
      <c r="C9" s="18">
        <v>0</v>
      </c>
      <c r="D9" s="58">
        <v>3131550804</v>
      </c>
      <c r="E9" s="59">
        <v>3094887651</v>
      </c>
      <c r="F9" s="59">
        <v>82689332</v>
      </c>
      <c r="G9" s="59">
        <v>714751131</v>
      </c>
      <c r="H9" s="59">
        <v>95345093</v>
      </c>
      <c r="I9" s="59">
        <v>892785556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892785556</v>
      </c>
      <c r="W9" s="59">
        <v>773721913</v>
      </c>
      <c r="X9" s="59">
        <v>119063643</v>
      </c>
      <c r="Y9" s="60">
        <v>15.39</v>
      </c>
      <c r="Z9" s="61">
        <v>3094887651</v>
      </c>
    </row>
    <row r="10" spans="1:26" ht="25.5">
      <c r="A10" s="62" t="s">
        <v>83</v>
      </c>
      <c r="B10" s="63">
        <f>SUM(B5:B9)</f>
        <v>23912197587</v>
      </c>
      <c r="C10" s="63">
        <f>SUM(C5:C9)</f>
        <v>0</v>
      </c>
      <c r="D10" s="64">
        <f aca="true" t="shared" si="0" ref="D10:Z10">SUM(D5:D9)</f>
        <v>25943339169</v>
      </c>
      <c r="E10" s="65">
        <f t="shared" si="0"/>
        <v>25930305666</v>
      </c>
      <c r="F10" s="65">
        <f t="shared" si="0"/>
        <v>2070750300</v>
      </c>
      <c r="G10" s="65">
        <f t="shared" si="0"/>
        <v>2506808938</v>
      </c>
      <c r="H10" s="65">
        <f t="shared" si="0"/>
        <v>1910670139</v>
      </c>
      <c r="I10" s="65">
        <f t="shared" si="0"/>
        <v>6488229377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6488229377</v>
      </c>
      <c r="W10" s="65">
        <f t="shared" si="0"/>
        <v>6482576417</v>
      </c>
      <c r="X10" s="65">
        <f t="shared" si="0"/>
        <v>5652960</v>
      </c>
      <c r="Y10" s="66">
        <f>+IF(W10&lt;&gt;0,(X10/W10)*100,0)</f>
        <v>0.08720236579356933</v>
      </c>
      <c r="Z10" s="67">
        <f t="shared" si="0"/>
        <v>25930305666</v>
      </c>
    </row>
    <row r="11" spans="1:26" ht="13.5">
      <c r="A11" s="57" t="s">
        <v>36</v>
      </c>
      <c r="B11" s="18">
        <v>7433446773</v>
      </c>
      <c r="C11" s="18">
        <v>0</v>
      </c>
      <c r="D11" s="58">
        <v>8253457949</v>
      </c>
      <c r="E11" s="59">
        <v>8257526187</v>
      </c>
      <c r="F11" s="59">
        <v>587623244</v>
      </c>
      <c r="G11" s="59">
        <v>673432052</v>
      </c>
      <c r="H11" s="59">
        <v>660621891</v>
      </c>
      <c r="I11" s="59">
        <v>1921677187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1921677187</v>
      </c>
      <c r="W11" s="59">
        <v>2064381547</v>
      </c>
      <c r="X11" s="59">
        <v>-142704360</v>
      </c>
      <c r="Y11" s="60">
        <v>-6.91</v>
      </c>
      <c r="Z11" s="61">
        <v>8257526187</v>
      </c>
    </row>
    <row r="12" spans="1:26" ht="13.5">
      <c r="A12" s="57" t="s">
        <v>37</v>
      </c>
      <c r="B12" s="18">
        <v>111673236</v>
      </c>
      <c r="C12" s="18">
        <v>0</v>
      </c>
      <c r="D12" s="58">
        <v>123721024</v>
      </c>
      <c r="E12" s="59">
        <v>123721024</v>
      </c>
      <c r="F12" s="59">
        <v>9391713</v>
      </c>
      <c r="G12" s="59">
        <v>9436000</v>
      </c>
      <c r="H12" s="59">
        <v>9502948</v>
      </c>
      <c r="I12" s="59">
        <v>28330661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28330661</v>
      </c>
      <c r="W12" s="59">
        <v>30930256</v>
      </c>
      <c r="X12" s="59">
        <v>-2599595</v>
      </c>
      <c r="Y12" s="60">
        <v>-8.4</v>
      </c>
      <c r="Z12" s="61">
        <v>123721024</v>
      </c>
    </row>
    <row r="13" spans="1:26" ht="13.5">
      <c r="A13" s="57" t="s">
        <v>84</v>
      </c>
      <c r="B13" s="18">
        <v>1627385222</v>
      </c>
      <c r="C13" s="18">
        <v>0</v>
      </c>
      <c r="D13" s="58">
        <v>1934740570</v>
      </c>
      <c r="E13" s="59">
        <v>1934740570</v>
      </c>
      <c r="F13" s="59">
        <v>163574740</v>
      </c>
      <c r="G13" s="59">
        <v>156931324</v>
      </c>
      <c r="H13" s="59">
        <v>159814108</v>
      </c>
      <c r="I13" s="59">
        <v>480320172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480320172</v>
      </c>
      <c r="W13" s="59">
        <v>483685143</v>
      </c>
      <c r="X13" s="59">
        <v>-3364971</v>
      </c>
      <c r="Y13" s="60">
        <v>-0.7</v>
      </c>
      <c r="Z13" s="61">
        <v>1934740570</v>
      </c>
    </row>
    <row r="14" spans="1:26" ht="13.5">
      <c r="A14" s="57" t="s">
        <v>38</v>
      </c>
      <c r="B14" s="18">
        <v>720766039</v>
      </c>
      <c r="C14" s="18">
        <v>0</v>
      </c>
      <c r="D14" s="58">
        <v>863894265</v>
      </c>
      <c r="E14" s="59">
        <v>863894265</v>
      </c>
      <c r="F14" s="59">
        <v>64181168</v>
      </c>
      <c r="G14" s="59">
        <v>64181734</v>
      </c>
      <c r="H14" s="59">
        <v>64181589</v>
      </c>
      <c r="I14" s="59">
        <v>192544491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192544491</v>
      </c>
      <c r="W14" s="59">
        <v>215973566</v>
      </c>
      <c r="X14" s="59">
        <v>-23429075</v>
      </c>
      <c r="Y14" s="60">
        <v>-10.85</v>
      </c>
      <c r="Z14" s="61">
        <v>863894265</v>
      </c>
    </row>
    <row r="15" spans="1:26" ht="13.5">
      <c r="A15" s="57" t="s">
        <v>39</v>
      </c>
      <c r="B15" s="18">
        <v>6675378695</v>
      </c>
      <c r="C15" s="18">
        <v>0</v>
      </c>
      <c r="D15" s="58">
        <v>7257561634</v>
      </c>
      <c r="E15" s="59">
        <v>7257561634</v>
      </c>
      <c r="F15" s="59">
        <v>42156101</v>
      </c>
      <c r="G15" s="59">
        <v>855381577</v>
      </c>
      <c r="H15" s="59">
        <v>863631448</v>
      </c>
      <c r="I15" s="59">
        <v>1761169126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1761169126</v>
      </c>
      <c r="W15" s="59">
        <v>1814390409</v>
      </c>
      <c r="X15" s="59">
        <v>-53221283</v>
      </c>
      <c r="Y15" s="60">
        <v>-2.93</v>
      </c>
      <c r="Z15" s="61">
        <v>7257561634</v>
      </c>
    </row>
    <row r="16" spans="1:26" ht="13.5">
      <c r="A16" s="68" t="s">
        <v>40</v>
      </c>
      <c r="B16" s="18">
        <v>103143847</v>
      </c>
      <c r="C16" s="18">
        <v>0</v>
      </c>
      <c r="D16" s="58">
        <v>39544059</v>
      </c>
      <c r="E16" s="59">
        <v>39544059</v>
      </c>
      <c r="F16" s="59">
        <v>10297293</v>
      </c>
      <c r="G16" s="59">
        <v>6502425</v>
      </c>
      <c r="H16" s="59">
        <v>15906716</v>
      </c>
      <c r="I16" s="59">
        <v>32706434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32706434</v>
      </c>
      <c r="W16" s="59">
        <v>9886015</v>
      </c>
      <c r="X16" s="59">
        <v>22820419</v>
      </c>
      <c r="Y16" s="60">
        <v>230.84</v>
      </c>
      <c r="Z16" s="61">
        <v>39544059</v>
      </c>
    </row>
    <row r="17" spans="1:26" ht="13.5">
      <c r="A17" s="57" t="s">
        <v>41</v>
      </c>
      <c r="B17" s="18">
        <v>7235636778</v>
      </c>
      <c r="C17" s="18">
        <v>0</v>
      </c>
      <c r="D17" s="58">
        <v>7671162707</v>
      </c>
      <c r="E17" s="59">
        <v>7652491309</v>
      </c>
      <c r="F17" s="59">
        <v>331571953</v>
      </c>
      <c r="G17" s="59">
        <v>591145765</v>
      </c>
      <c r="H17" s="59">
        <v>537954311</v>
      </c>
      <c r="I17" s="59">
        <v>1460672029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1460672029</v>
      </c>
      <c r="W17" s="59">
        <v>1913122827</v>
      </c>
      <c r="X17" s="59">
        <v>-452450798</v>
      </c>
      <c r="Y17" s="60">
        <v>-23.65</v>
      </c>
      <c r="Z17" s="61">
        <v>7652491309</v>
      </c>
    </row>
    <row r="18" spans="1:26" ht="13.5">
      <c r="A18" s="69" t="s">
        <v>42</v>
      </c>
      <c r="B18" s="70">
        <f>SUM(B11:B17)</f>
        <v>23907430590</v>
      </c>
      <c r="C18" s="70">
        <f>SUM(C11:C17)</f>
        <v>0</v>
      </c>
      <c r="D18" s="71">
        <f aca="true" t="shared" si="1" ref="D18:Z18">SUM(D11:D17)</f>
        <v>26144082208</v>
      </c>
      <c r="E18" s="72">
        <f t="shared" si="1"/>
        <v>26129479048</v>
      </c>
      <c r="F18" s="72">
        <f t="shared" si="1"/>
        <v>1208796212</v>
      </c>
      <c r="G18" s="72">
        <f t="shared" si="1"/>
        <v>2357010877</v>
      </c>
      <c r="H18" s="72">
        <f t="shared" si="1"/>
        <v>2311613011</v>
      </c>
      <c r="I18" s="72">
        <f t="shared" si="1"/>
        <v>5877420100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5877420100</v>
      </c>
      <c r="W18" s="72">
        <f t="shared" si="1"/>
        <v>6532369763</v>
      </c>
      <c r="X18" s="72">
        <f t="shared" si="1"/>
        <v>-654949663</v>
      </c>
      <c r="Y18" s="66">
        <f>+IF(W18&lt;&gt;0,(X18/W18)*100,0)</f>
        <v>-10.02621845918308</v>
      </c>
      <c r="Z18" s="73">
        <f t="shared" si="1"/>
        <v>26129479048</v>
      </c>
    </row>
    <row r="19" spans="1:26" ht="13.5">
      <c r="A19" s="69" t="s">
        <v>43</v>
      </c>
      <c r="B19" s="74">
        <f>+B10-B18</f>
        <v>4766997</v>
      </c>
      <c r="C19" s="74">
        <f>+C10-C18</f>
        <v>0</v>
      </c>
      <c r="D19" s="75">
        <f aca="true" t="shared" si="2" ref="D19:Z19">+D10-D18</f>
        <v>-200743039</v>
      </c>
      <c r="E19" s="76">
        <f t="shared" si="2"/>
        <v>-199173382</v>
      </c>
      <c r="F19" s="76">
        <f t="shared" si="2"/>
        <v>861954088</v>
      </c>
      <c r="G19" s="76">
        <f t="shared" si="2"/>
        <v>149798061</v>
      </c>
      <c r="H19" s="76">
        <f t="shared" si="2"/>
        <v>-400942872</v>
      </c>
      <c r="I19" s="76">
        <f t="shared" si="2"/>
        <v>610809277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610809277</v>
      </c>
      <c r="W19" s="76">
        <f>IF(E10=E18,0,W10-W18)</f>
        <v>-49793346</v>
      </c>
      <c r="X19" s="76">
        <f t="shared" si="2"/>
        <v>660602623</v>
      </c>
      <c r="Y19" s="77">
        <f>+IF(W19&lt;&gt;0,(X19/W19)*100,0)</f>
        <v>-1326.688555936771</v>
      </c>
      <c r="Z19" s="78">
        <f t="shared" si="2"/>
        <v>-199173382</v>
      </c>
    </row>
    <row r="20" spans="1:26" ht="13.5">
      <c r="A20" s="57" t="s">
        <v>44</v>
      </c>
      <c r="B20" s="18">
        <v>3451247549</v>
      </c>
      <c r="C20" s="18">
        <v>0</v>
      </c>
      <c r="D20" s="58">
        <v>2535057961</v>
      </c>
      <c r="E20" s="59">
        <v>2567722901</v>
      </c>
      <c r="F20" s="59">
        <v>44643035</v>
      </c>
      <c r="G20" s="59">
        <v>111804411</v>
      </c>
      <c r="H20" s="59">
        <v>142647314</v>
      </c>
      <c r="I20" s="59">
        <v>299094760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299094760</v>
      </c>
      <c r="W20" s="59">
        <v>641930725</v>
      </c>
      <c r="X20" s="59">
        <v>-342835965</v>
      </c>
      <c r="Y20" s="60">
        <v>-53.41</v>
      </c>
      <c r="Z20" s="61">
        <v>2567722901</v>
      </c>
    </row>
    <row r="21" spans="1:26" ht="13.5">
      <c r="A21" s="57" t="s">
        <v>85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-31177000</v>
      </c>
      <c r="I21" s="81">
        <v>-31177000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-31177000</v>
      </c>
      <c r="W21" s="81">
        <v>0</v>
      </c>
      <c r="X21" s="81">
        <v>-31177000</v>
      </c>
      <c r="Y21" s="82">
        <v>0</v>
      </c>
      <c r="Z21" s="83">
        <v>0</v>
      </c>
    </row>
    <row r="22" spans="1:26" ht="25.5">
      <c r="A22" s="84" t="s">
        <v>86</v>
      </c>
      <c r="B22" s="85">
        <f>SUM(B19:B21)</f>
        <v>3456014546</v>
      </c>
      <c r="C22" s="85">
        <f>SUM(C19:C21)</f>
        <v>0</v>
      </c>
      <c r="D22" s="86">
        <f aca="true" t="shared" si="3" ref="D22:Z22">SUM(D19:D21)</f>
        <v>2334314922</v>
      </c>
      <c r="E22" s="87">
        <f t="shared" si="3"/>
        <v>2368549519</v>
      </c>
      <c r="F22" s="87">
        <f t="shared" si="3"/>
        <v>906597123</v>
      </c>
      <c r="G22" s="87">
        <f t="shared" si="3"/>
        <v>261602472</v>
      </c>
      <c r="H22" s="87">
        <f t="shared" si="3"/>
        <v>-289472558</v>
      </c>
      <c r="I22" s="87">
        <f t="shared" si="3"/>
        <v>878727037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878727037</v>
      </c>
      <c r="W22" s="87">
        <f t="shared" si="3"/>
        <v>592137379</v>
      </c>
      <c r="X22" s="87">
        <f t="shared" si="3"/>
        <v>286589658</v>
      </c>
      <c r="Y22" s="88">
        <f>+IF(W22&lt;&gt;0,(X22/W22)*100,0)</f>
        <v>48.39918373063897</v>
      </c>
      <c r="Z22" s="89">
        <f t="shared" si="3"/>
        <v>2368549519</v>
      </c>
    </row>
    <row r="23" spans="1:26" ht="13.5">
      <c r="A23" s="90" t="s">
        <v>45</v>
      </c>
      <c r="B23" s="18">
        <v>0</v>
      </c>
      <c r="C23" s="18">
        <v>0</v>
      </c>
      <c r="D23" s="58">
        <v>1</v>
      </c>
      <c r="E23" s="59">
        <v>1</v>
      </c>
      <c r="F23" s="59">
        <v>-1</v>
      </c>
      <c r="G23" s="59">
        <v>-1</v>
      </c>
      <c r="H23" s="59">
        <v>-1</v>
      </c>
      <c r="I23" s="59">
        <v>-3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-3</v>
      </c>
      <c r="W23" s="59">
        <v>0</v>
      </c>
      <c r="X23" s="59">
        <v>-3</v>
      </c>
      <c r="Y23" s="60">
        <v>0</v>
      </c>
      <c r="Z23" s="61">
        <v>1</v>
      </c>
    </row>
    <row r="24" spans="1:26" ht="13.5">
      <c r="A24" s="91" t="s">
        <v>46</v>
      </c>
      <c r="B24" s="74">
        <f>SUM(B22:B23)</f>
        <v>3456014546</v>
      </c>
      <c r="C24" s="74">
        <f>SUM(C22:C23)</f>
        <v>0</v>
      </c>
      <c r="D24" s="75">
        <f aca="true" t="shared" si="4" ref="D24:Z24">SUM(D22:D23)</f>
        <v>2334314923</v>
      </c>
      <c r="E24" s="76">
        <f t="shared" si="4"/>
        <v>2368549520</v>
      </c>
      <c r="F24" s="76">
        <f t="shared" si="4"/>
        <v>906597122</v>
      </c>
      <c r="G24" s="76">
        <f t="shared" si="4"/>
        <v>261602471</v>
      </c>
      <c r="H24" s="76">
        <f t="shared" si="4"/>
        <v>-289472559</v>
      </c>
      <c r="I24" s="76">
        <f t="shared" si="4"/>
        <v>878727034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878727034</v>
      </c>
      <c r="W24" s="76">
        <f t="shared" si="4"/>
        <v>592137379</v>
      </c>
      <c r="X24" s="76">
        <f t="shared" si="4"/>
        <v>286589655</v>
      </c>
      <c r="Y24" s="77">
        <f>+IF(W24&lt;&gt;0,(X24/W24)*100,0)</f>
        <v>48.39918322399978</v>
      </c>
      <c r="Z24" s="78">
        <f t="shared" si="4"/>
        <v>2368549520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5780762074</v>
      </c>
      <c r="C27" s="21">
        <v>0</v>
      </c>
      <c r="D27" s="98">
        <v>5450592474</v>
      </c>
      <c r="E27" s="99">
        <v>5612765466</v>
      </c>
      <c r="F27" s="99">
        <v>52400748</v>
      </c>
      <c r="G27" s="99">
        <v>198025005</v>
      </c>
      <c r="H27" s="99">
        <v>255734636</v>
      </c>
      <c r="I27" s="99">
        <v>506160389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506160389</v>
      </c>
      <c r="W27" s="99">
        <v>1403191367</v>
      </c>
      <c r="X27" s="99">
        <v>-897030978</v>
      </c>
      <c r="Y27" s="100">
        <v>-63.93</v>
      </c>
      <c r="Z27" s="101">
        <v>5612765466</v>
      </c>
    </row>
    <row r="28" spans="1:26" ht="13.5">
      <c r="A28" s="102" t="s">
        <v>44</v>
      </c>
      <c r="B28" s="18">
        <v>3414644998</v>
      </c>
      <c r="C28" s="18">
        <v>0</v>
      </c>
      <c r="D28" s="58">
        <v>2537157961</v>
      </c>
      <c r="E28" s="59">
        <v>2569822896</v>
      </c>
      <c r="F28" s="59">
        <v>44643034</v>
      </c>
      <c r="G28" s="59">
        <v>111804411</v>
      </c>
      <c r="H28" s="59">
        <v>142647315</v>
      </c>
      <c r="I28" s="59">
        <v>299094760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299094760</v>
      </c>
      <c r="W28" s="59">
        <v>642455724</v>
      </c>
      <c r="X28" s="59">
        <v>-343360964</v>
      </c>
      <c r="Y28" s="60">
        <v>-53.45</v>
      </c>
      <c r="Z28" s="61">
        <v>2569822896</v>
      </c>
    </row>
    <row r="29" spans="1:26" ht="13.5">
      <c r="A29" s="57" t="s">
        <v>88</v>
      </c>
      <c r="B29" s="18">
        <v>35075750</v>
      </c>
      <c r="C29" s="18">
        <v>0</v>
      </c>
      <c r="D29" s="58">
        <v>46150000</v>
      </c>
      <c r="E29" s="59">
        <v>47719657</v>
      </c>
      <c r="F29" s="59">
        <v>1586814</v>
      </c>
      <c r="G29" s="59">
        <v>3411847</v>
      </c>
      <c r="H29" s="59">
        <v>3579899</v>
      </c>
      <c r="I29" s="59">
        <v>8578560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8578560</v>
      </c>
      <c r="W29" s="59">
        <v>11929914</v>
      </c>
      <c r="X29" s="59">
        <v>-3351354</v>
      </c>
      <c r="Y29" s="60">
        <v>-28.09</v>
      </c>
      <c r="Z29" s="61">
        <v>47719657</v>
      </c>
    </row>
    <row r="30" spans="1:26" ht="13.5">
      <c r="A30" s="57" t="s">
        <v>48</v>
      </c>
      <c r="B30" s="18">
        <v>1665377038</v>
      </c>
      <c r="C30" s="18">
        <v>0</v>
      </c>
      <c r="D30" s="58">
        <v>2149496759</v>
      </c>
      <c r="E30" s="59">
        <v>2228668674</v>
      </c>
      <c r="F30" s="59">
        <v>292322</v>
      </c>
      <c r="G30" s="59">
        <v>66704279</v>
      </c>
      <c r="H30" s="59">
        <v>87943342</v>
      </c>
      <c r="I30" s="59">
        <v>154939943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154939943</v>
      </c>
      <c r="W30" s="59">
        <v>557167169</v>
      </c>
      <c r="X30" s="59">
        <v>-402227226</v>
      </c>
      <c r="Y30" s="60">
        <v>-72.19</v>
      </c>
      <c r="Z30" s="61">
        <v>2228668674</v>
      </c>
    </row>
    <row r="31" spans="1:26" ht="13.5">
      <c r="A31" s="57" t="s">
        <v>49</v>
      </c>
      <c r="B31" s="18">
        <v>665664284</v>
      </c>
      <c r="C31" s="18">
        <v>0</v>
      </c>
      <c r="D31" s="58">
        <v>717787755</v>
      </c>
      <c r="E31" s="59">
        <v>766554239</v>
      </c>
      <c r="F31" s="59">
        <v>5878577</v>
      </c>
      <c r="G31" s="59">
        <v>16104468</v>
      </c>
      <c r="H31" s="59">
        <v>21564085</v>
      </c>
      <c r="I31" s="59">
        <v>43547130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43547130</v>
      </c>
      <c r="W31" s="59">
        <v>191638560</v>
      </c>
      <c r="X31" s="59">
        <v>-148091430</v>
      </c>
      <c r="Y31" s="60">
        <v>-77.28</v>
      </c>
      <c r="Z31" s="61">
        <v>766554239</v>
      </c>
    </row>
    <row r="32" spans="1:26" ht="13.5">
      <c r="A32" s="69" t="s">
        <v>50</v>
      </c>
      <c r="B32" s="21">
        <f>SUM(B28:B31)</f>
        <v>5780762070</v>
      </c>
      <c r="C32" s="21">
        <f>SUM(C28:C31)</f>
        <v>0</v>
      </c>
      <c r="D32" s="98">
        <f aca="true" t="shared" si="5" ref="D32:Z32">SUM(D28:D31)</f>
        <v>5450592475</v>
      </c>
      <c r="E32" s="99">
        <f t="shared" si="5"/>
        <v>5612765466</v>
      </c>
      <c r="F32" s="99">
        <f t="shared" si="5"/>
        <v>52400747</v>
      </c>
      <c r="G32" s="99">
        <f t="shared" si="5"/>
        <v>198025005</v>
      </c>
      <c r="H32" s="99">
        <f t="shared" si="5"/>
        <v>255734641</v>
      </c>
      <c r="I32" s="99">
        <f t="shared" si="5"/>
        <v>506160393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506160393</v>
      </c>
      <c r="W32" s="99">
        <f t="shared" si="5"/>
        <v>1403191367</v>
      </c>
      <c r="X32" s="99">
        <f t="shared" si="5"/>
        <v>-897030974</v>
      </c>
      <c r="Y32" s="100">
        <f>+IF(W32&lt;&gt;0,(X32/W32)*100,0)</f>
        <v>-63.92791426003692</v>
      </c>
      <c r="Z32" s="101">
        <f t="shared" si="5"/>
        <v>5612765466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12900815</v>
      </c>
      <c r="C35" s="18">
        <v>0</v>
      </c>
      <c r="D35" s="58">
        <v>10849857</v>
      </c>
      <c r="E35" s="59">
        <v>11370810215</v>
      </c>
      <c r="F35" s="59">
        <v>9847295824</v>
      </c>
      <c r="G35" s="59">
        <v>10540194133</v>
      </c>
      <c r="H35" s="59">
        <v>11353839923</v>
      </c>
      <c r="I35" s="59">
        <v>11353839923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11353839923</v>
      </c>
      <c r="W35" s="59">
        <v>2842702554</v>
      </c>
      <c r="X35" s="59">
        <v>8511137369</v>
      </c>
      <c r="Y35" s="60">
        <v>299.4</v>
      </c>
      <c r="Z35" s="61">
        <v>11370810215</v>
      </c>
    </row>
    <row r="36" spans="1:26" ht="13.5">
      <c r="A36" s="57" t="s">
        <v>53</v>
      </c>
      <c r="B36" s="18">
        <v>28945778</v>
      </c>
      <c r="C36" s="18">
        <v>0</v>
      </c>
      <c r="D36" s="58">
        <v>33493602</v>
      </c>
      <c r="E36" s="59">
        <v>35848981143</v>
      </c>
      <c r="F36" s="59">
        <v>28644215102</v>
      </c>
      <c r="G36" s="59">
        <v>28698428151</v>
      </c>
      <c r="H36" s="59">
        <v>28791818040</v>
      </c>
      <c r="I36" s="59">
        <v>28791818040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28791818040</v>
      </c>
      <c r="W36" s="59">
        <v>8962245286</v>
      </c>
      <c r="X36" s="59">
        <v>19829572754</v>
      </c>
      <c r="Y36" s="60">
        <v>221.26</v>
      </c>
      <c r="Z36" s="61">
        <v>35848981143</v>
      </c>
    </row>
    <row r="37" spans="1:26" ht="13.5">
      <c r="A37" s="57" t="s">
        <v>54</v>
      </c>
      <c r="B37" s="18">
        <v>7900648</v>
      </c>
      <c r="C37" s="18">
        <v>0</v>
      </c>
      <c r="D37" s="58">
        <v>8346166</v>
      </c>
      <c r="E37" s="59">
        <v>10979467355</v>
      </c>
      <c r="F37" s="59">
        <v>3307843061</v>
      </c>
      <c r="G37" s="59">
        <v>3675674013</v>
      </c>
      <c r="H37" s="59">
        <v>5239698674</v>
      </c>
      <c r="I37" s="59">
        <v>5239698674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5239698674</v>
      </c>
      <c r="W37" s="59">
        <v>2744866839</v>
      </c>
      <c r="X37" s="59">
        <v>2494831835</v>
      </c>
      <c r="Y37" s="60">
        <v>90.89</v>
      </c>
      <c r="Z37" s="61">
        <v>10979467355</v>
      </c>
    </row>
    <row r="38" spans="1:26" ht="13.5">
      <c r="A38" s="57" t="s">
        <v>55</v>
      </c>
      <c r="B38" s="18">
        <v>11488749</v>
      </c>
      <c r="C38" s="18">
        <v>0</v>
      </c>
      <c r="D38" s="58">
        <v>11249547</v>
      </c>
      <c r="E38" s="59">
        <v>11402696826</v>
      </c>
      <c r="F38" s="59">
        <v>11872322523</v>
      </c>
      <c r="G38" s="59">
        <v>11951174666</v>
      </c>
      <c r="H38" s="59">
        <v>11505122098</v>
      </c>
      <c r="I38" s="59">
        <v>11505122098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11505122098</v>
      </c>
      <c r="W38" s="59">
        <v>2850674207</v>
      </c>
      <c r="X38" s="59">
        <v>8654447891</v>
      </c>
      <c r="Y38" s="60">
        <v>303.59</v>
      </c>
      <c r="Z38" s="61">
        <v>11402696826</v>
      </c>
    </row>
    <row r="39" spans="1:26" ht="13.5">
      <c r="A39" s="57" t="s">
        <v>56</v>
      </c>
      <c r="B39" s="18">
        <v>22457196</v>
      </c>
      <c r="C39" s="18">
        <v>0</v>
      </c>
      <c r="D39" s="58">
        <v>24747746</v>
      </c>
      <c r="E39" s="59">
        <v>24837627177</v>
      </c>
      <c r="F39" s="59">
        <v>23311345342</v>
      </c>
      <c r="G39" s="59">
        <v>23611773605</v>
      </c>
      <c r="H39" s="59">
        <v>23400837191</v>
      </c>
      <c r="I39" s="59">
        <v>23400837191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23400837191</v>
      </c>
      <c r="W39" s="59">
        <v>6209406794</v>
      </c>
      <c r="X39" s="59">
        <v>17191430397</v>
      </c>
      <c r="Y39" s="60">
        <v>276.86</v>
      </c>
      <c r="Z39" s="61">
        <v>24837627177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3359043314</v>
      </c>
      <c r="C42" s="18">
        <v>0</v>
      </c>
      <c r="D42" s="58">
        <v>4194026477</v>
      </c>
      <c r="E42" s="59">
        <v>4064552218</v>
      </c>
      <c r="F42" s="59">
        <v>308813153</v>
      </c>
      <c r="G42" s="59">
        <v>228130415</v>
      </c>
      <c r="H42" s="59">
        <v>-315414320</v>
      </c>
      <c r="I42" s="59">
        <v>221529248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221529248</v>
      </c>
      <c r="W42" s="59">
        <v>923111434</v>
      </c>
      <c r="X42" s="59">
        <v>-701582186</v>
      </c>
      <c r="Y42" s="60">
        <v>-76</v>
      </c>
      <c r="Z42" s="61">
        <v>4064552218</v>
      </c>
    </row>
    <row r="43" spans="1:26" ht="13.5">
      <c r="A43" s="57" t="s">
        <v>59</v>
      </c>
      <c r="B43" s="18">
        <v>-3621887750</v>
      </c>
      <c r="C43" s="18">
        <v>0</v>
      </c>
      <c r="D43" s="58">
        <v>-5109062852</v>
      </c>
      <c r="E43" s="59">
        <v>-5544435162</v>
      </c>
      <c r="F43" s="59">
        <v>-479793326</v>
      </c>
      <c r="G43" s="59">
        <v>-197865735</v>
      </c>
      <c r="H43" s="59">
        <v>-113617420</v>
      </c>
      <c r="I43" s="59">
        <v>-791276481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-791276481</v>
      </c>
      <c r="W43" s="59">
        <v>-1794527992</v>
      </c>
      <c r="X43" s="59">
        <v>1003251511</v>
      </c>
      <c r="Y43" s="60">
        <v>-55.91</v>
      </c>
      <c r="Z43" s="61">
        <v>-5544435162</v>
      </c>
    </row>
    <row r="44" spans="1:26" ht="13.5">
      <c r="A44" s="57" t="s">
        <v>60</v>
      </c>
      <c r="B44" s="18">
        <v>2201369797</v>
      </c>
      <c r="C44" s="18">
        <v>0</v>
      </c>
      <c r="D44" s="58">
        <v>-345066274</v>
      </c>
      <c r="E44" s="59">
        <v>-345066000</v>
      </c>
      <c r="F44" s="59">
        <v>-29946921</v>
      </c>
      <c r="G44" s="59">
        <v>0</v>
      </c>
      <c r="H44" s="59">
        <v>-89480665</v>
      </c>
      <c r="I44" s="59">
        <v>-119427586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-119427586</v>
      </c>
      <c r="W44" s="59">
        <v>-119427588</v>
      </c>
      <c r="X44" s="59">
        <v>2</v>
      </c>
      <c r="Y44" s="60">
        <v>0</v>
      </c>
      <c r="Z44" s="61">
        <v>-345066000</v>
      </c>
    </row>
    <row r="45" spans="1:26" ht="13.5">
      <c r="A45" s="69" t="s">
        <v>61</v>
      </c>
      <c r="B45" s="21">
        <v>8099365361</v>
      </c>
      <c r="C45" s="21">
        <v>0</v>
      </c>
      <c r="D45" s="98">
        <v>6279360351</v>
      </c>
      <c r="E45" s="99">
        <v>6274417057</v>
      </c>
      <c r="F45" s="99">
        <v>7898438871</v>
      </c>
      <c r="G45" s="99">
        <v>7928703551</v>
      </c>
      <c r="H45" s="99">
        <v>7410191146</v>
      </c>
      <c r="I45" s="99">
        <v>7410191146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7410191146</v>
      </c>
      <c r="W45" s="99">
        <v>7108521855</v>
      </c>
      <c r="X45" s="99">
        <v>301669291</v>
      </c>
      <c r="Y45" s="100">
        <v>4.24</v>
      </c>
      <c r="Z45" s="101">
        <v>6274417057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78</v>
      </c>
      <c r="W47" s="118" t="s">
        <v>79</v>
      </c>
      <c r="X47" s="118" t="s">
        <v>80</v>
      </c>
      <c r="Y47" s="118" t="s">
        <v>81</v>
      </c>
      <c r="Z47" s="120" t="s">
        <v>82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1506838351</v>
      </c>
      <c r="C49" s="51">
        <v>0</v>
      </c>
      <c r="D49" s="128">
        <v>233510092</v>
      </c>
      <c r="E49" s="53">
        <v>167364394</v>
      </c>
      <c r="F49" s="53">
        <v>0</v>
      </c>
      <c r="G49" s="53">
        <v>0</v>
      </c>
      <c r="H49" s="53">
        <v>0</v>
      </c>
      <c r="I49" s="53">
        <v>158132138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121023732</v>
      </c>
      <c r="W49" s="53">
        <v>534885559</v>
      </c>
      <c r="X49" s="53">
        <v>750739046</v>
      </c>
      <c r="Y49" s="53">
        <v>2936707372</v>
      </c>
      <c r="Z49" s="129">
        <v>6409200684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104863844</v>
      </c>
      <c r="C51" s="51">
        <v>0</v>
      </c>
      <c r="D51" s="128">
        <v>139887</v>
      </c>
      <c r="E51" s="53">
        <v>3334763</v>
      </c>
      <c r="F51" s="53">
        <v>0</v>
      </c>
      <c r="G51" s="53">
        <v>0</v>
      </c>
      <c r="H51" s="53">
        <v>0</v>
      </c>
      <c r="I51" s="53">
        <v>103339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28359</v>
      </c>
      <c r="W51" s="53">
        <v>13799</v>
      </c>
      <c r="X51" s="53">
        <v>599714</v>
      </c>
      <c r="Y51" s="53">
        <v>365018</v>
      </c>
      <c r="Z51" s="129">
        <v>109448723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96.9537132020325</v>
      </c>
      <c r="C58" s="5">
        <f>IF(C67=0,0,+(C76/C67)*100)</f>
        <v>0</v>
      </c>
      <c r="D58" s="6">
        <f aca="true" t="shared" si="6" ref="D58:Z58">IF(D67=0,0,+(D76/D67)*100)</f>
        <v>97.21809163298012</v>
      </c>
      <c r="E58" s="7">
        <f t="shared" si="6"/>
        <v>96.43777706891493</v>
      </c>
      <c r="F58" s="7">
        <f t="shared" si="6"/>
        <v>107.96159452873215</v>
      </c>
      <c r="G58" s="7">
        <f t="shared" si="6"/>
        <v>88.73707118999147</v>
      </c>
      <c r="H58" s="7">
        <f t="shared" si="6"/>
        <v>94.55127881870165</v>
      </c>
      <c r="I58" s="7">
        <f t="shared" si="6"/>
        <v>96.4046806135299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96.4046806135299</v>
      </c>
      <c r="W58" s="7">
        <f t="shared" si="6"/>
        <v>100.60408343396534</v>
      </c>
      <c r="X58" s="7">
        <f t="shared" si="6"/>
        <v>0</v>
      </c>
      <c r="Y58" s="7">
        <f t="shared" si="6"/>
        <v>0</v>
      </c>
      <c r="Z58" s="8">
        <f t="shared" si="6"/>
        <v>96.43777706891493</v>
      </c>
    </row>
    <row r="59" spans="1:26" ht="13.5">
      <c r="A59" s="36" t="s">
        <v>31</v>
      </c>
      <c r="B59" s="9">
        <f aca="true" t="shared" si="7" ref="B59:Z66">IF(B68=0,0,+(B77/B68)*100)</f>
        <v>94.5417495229777</v>
      </c>
      <c r="C59" s="9">
        <f t="shared" si="7"/>
        <v>0</v>
      </c>
      <c r="D59" s="2">
        <f t="shared" si="7"/>
        <v>99.3452533070814</v>
      </c>
      <c r="E59" s="10">
        <f t="shared" si="7"/>
        <v>98.645423440259</v>
      </c>
      <c r="F59" s="10">
        <f t="shared" si="7"/>
        <v>133.1418052928975</v>
      </c>
      <c r="G59" s="10">
        <f t="shared" si="7"/>
        <v>82.5032976433723</v>
      </c>
      <c r="H59" s="10">
        <f t="shared" si="7"/>
        <v>105.45283582808082</v>
      </c>
      <c r="I59" s="10">
        <f t="shared" si="7"/>
        <v>104.03422843586235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104.03422843586235</v>
      </c>
      <c r="W59" s="10">
        <f t="shared" si="7"/>
        <v>112.12164787073107</v>
      </c>
      <c r="X59" s="10">
        <f t="shared" si="7"/>
        <v>0</v>
      </c>
      <c r="Y59" s="10">
        <f t="shared" si="7"/>
        <v>0</v>
      </c>
      <c r="Z59" s="11">
        <f t="shared" si="7"/>
        <v>98.645423440259</v>
      </c>
    </row>
    <row r="60" spans="1:26" ht="13.5">
      <c r="A60" s="37" t="s">
        <v>32</v>
      </c>
      <c r="B60" s="12">
        <f t="shared" si="7"/>
        <v>99.23799585840224</v>
      </c>
      <c r="C60" s="12">
        <f t="shared" si="7"/>
        <v>0</v>
      </c>
      <c r="D60" s="3">
        <f t="shared" si="7"/>
        <v>96.4014603792663</v>
      </c>
      <c r="E60" s="13">
        <f t="shared" si="7"/>
        <v>96.40146037234224</v>
      </c>
      <c r="F60" s="13">
        <f t="shared" si="7"/>
        <v>99.8977432350242</v>
      </c>
      <c r="G60" s="13">
        <f t="shared" si="7"/>
        <v>92.25472337001582</v>
      </c>
      <c r="H60" s="13">
        <f t="shared" si="7"/>
        <v>90.79601548852132</v>
      </c>
      <c r="I60" s="13">
        <f t="shared" si="7"/>
        <v>94.08188578823086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94.08188578823086</v>
      </c>
      <c r="W60" s="13">
        <f t="shared" si="7"/>
        <v>97.10341217447524</v>
      </c>
      <c r="X60" s="13">
        <f t="shared" si="7"/>
        <v>0</v>
      </c>
      <c r="Y60" s="13">
        <f t="shared" si="7"/>
        <v>0</v>
      </c>
      <c r="Z60" s="14">
        <f t="shared" si="7"/>
        <v>96.40146037234224</v>
      </c>
    </row>
    <row r="61" spans="1:26" ht="13.5">
      <c r="A61" s="38" t="s">
        <v>91</v>
      </c>
      <c r="B61" s="12">
        <f t="shared" si="7"/>
        <v>106.07118440997712</v>
      </c>
      <c r="C61" s="12">
        <f t="shared" si="7"/>
        <v>0</v>
      </c>
      <c r="D61" s="3">
        <f t="shared" si="7"/>
        <v>99.50411665923463</v>
      </c>
      <c r="E61" s="13">
        <f t="shared" si="7"/>
        <v>99.5041166902486</v>
      </c>
      <c r="F61" s="13">
        <f t="shared" si="7"/>
        <v>97.82050163775938</v>
      </c>
      <c r="G61" s="13">
        <f t="shared" si="7"/>
        <v>100.01805246109431</v>
      </c>
      <c r="H61" s="13">
        <f t="shared" si="7"/>
        <v>92.32655247015168</v>
      </c>
      <c r="I61" s="13">
        <f t="shared" si="7"/>
        <v>96.61226811806306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96.61226811806306</v>
      </c>
      <c r="W61" s="13">
        <f t="shared" si="7"/>
        <v>96.169003973501</v>
      </c>
      <c r="X61" s="13">
        <f t="shared" si="7"/>
        <v>0</v>
      </c>
      <c r="Y61" s="13">
        <f t="shared" si="7"/>
        <v>0</v>
      </c>
      <c r="Z61" s="14">
        <f t="shared" si="7"/>
        <v>99.5041166902486</v>
      </c>
    </row>
    <row r="62" spans="1:26" ht="13.5">
      <c r="A62" s="38" t="s">
        <v>92</v>
      </c>
      <c r="B62" s="12">
        <f t="shared" si="7"/>
        <v>88.00449005298174</v>
      </c>
      <c r="C62" s="12">
        <f t="shared" si="7"/>
        <v>0</v>
      </c>
      <c r="D62" s="3">
        <f t="shared" si="7"/>
        <v>86.38674128333636</v>
      </c>
      <c r="E62" s="13">
        <f t="shared" si="7"/>
        <v>86.38674132566864</v>
      </c>
      <c r="F62" s="13">
        <f t="shared" si="7"/>
        <v>95.77791245409065</v>
      </c>
      <c r="G62" s="13">
        <f t="shared" si="7"/>
        <v>76.61030673182717</v>
      </c>
      <c r="H62" s="13">
        <f t="shared" si="7"/>
        <v>90.180219868111</v>
      </c>
      <c r="I62" s="13">
        <f t="shared" si="7"/>
        <v>86.2561584853949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86.2561584853949</v>
      </c>
      <c r="W62" s="13">
        <f t="shared" si="7"/>
        <v>97.06609107419293</v>
      </c>
      <c r="X62" s="13">
        <f t="shared" si="7"/>
        <v>0</v>
      </c>
      <c r="Y62" s="13">
        <f t="shared" si="7"/>
        <v>0</v>
      </c>
      <c r="Z62" s="14">
        <f t="shared" si="7"/>
        <v>86.38674132566864</v>
      </c>
    </row>
    <row r="63" spans="1:26" ht="13.5">
      <c r="A63" s="38" t="s">
        <v>93</v>
      </c>
      <c r="B63" s="12">
        <f t="shared" si="7"/>
        <v>86.15385817152472</v>
      </c>
      <c r="C63" s="12">
        <f t="shared" si="7"/>
        <v>0</v>
      </c>
      <c r="D63" s="3">
        <f t="shared" si="7"/>
        <v>86.99228235370624</v>
      </c>
      <c r="E63" s="13">
        <f t="shared" si="7"/>
        <v>86.992281962937</v>
      </c>
      <c r="F63" s="13">
        <f t="shared" si="7"/>
        <v>122.21219411983648</v>
      </c>
      <c r="G63" s="13">
        <f t="shared" si="7"/>
        <v>77.39485701669831</v>
      </c>
      <c r="H63" s="13">
        <f t="shared" si="7"/>
        <v>99.21222381070335</v>
      </c>
      <c r="I63" s="13">
        <f t="shared" si="7"/>
        <v>96.2720855831644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96.2720855831644</v>
      </c>
      <c r="W63" s="13">
        <f t="shared" si="7"/>
        <v>91.0246909073182</v>
      </c>
      <c r="X63" s="13">
        <f t="shared" si="7"/>
        <v>0</v>
      </c>
      <c r="Y63" s="13">
        <f t="shared" si="7"/>
        <v>0</v>
      </c>
      <c r="Z63" s="14">
        <f t="shared" si="7"/>
        <v>86.992281962937</v>
      </c>
    </row>
    <row r="64" spans="1:26" ht="13.5">
      <c r="A64" s="38" t="s">
        <v>94</v>
      </c>
      <c r="B64" s="12">
        <f t="shared" si="7"/>
        <v>71.57387874369363</v>
      </c>
      <c r="C64" s="12">
        <f t="shared" si="7"/>
        <v>0</v>
      </c>
      <c r="D64" s="3">
        <f t="shared" si="7"/>
        <v>95.40085911997348</v>
      </c>
      <c r="E64" s="13">
        <f t="shared" si="7"/>
        <v>95.40085911997348</v>
      </c>
      <c r="F64" s="13">
        <f t="shared" si="7"/>
        <v>97.84453706109998</v>
      </c>
      <c r="G64" s="13">
        <f t="shared" si="7"/>
        <v>65.24276322172065</v>
      </c>
      <c r="H64" s="13">
        <f t="shared" si="7"/>
        <v>63.42557555571188</v>
      </c>
      <c r="I64" s="13">
        <f t="shared" si="7"/>
        <v>75.0663582231551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75.0663582231551</v>
      </c>
      <c r="W64" s="13">
        <f t="shared" si="7"/>
        <v>106.0541639290352</v>
      </c>
      <c r="X64" s="13">
        <f t="shared" si="7"/>
        <v>0</v>
      </c>
      <c r="Y64" s="13">
        <f t="shared" si="7"/>
        <v>0</v>
      </c>
      <c r="Z64" s="14">
        <f t="shared" si="7"/>
        <v>95.40085911997348</v>
      </c>
    </row>
    <row r="65" spans="1:26" ht="13.5">
      <c r="A65" s="38" t="s">
        <v>95</v>
      </c>
      <c r="B65" s="12">
        <f t="shared" si="7"/>
        <v>107.13828433319104</v>
      </c>
      <c r="C65" s="12">
        <f t="shared" si="7"/>
        <v>0</v>
      </c>
      <c r="D65" s="3">
        <f t="shared" si="7"/>
        <v>133.2181725200027</v>
      </c>
      <c r="E65" s="13">
        <f t="shared" si="7"/>
        <v>133.2181725200027</v>
      </c>
      <c r="F65" s="13">
        <f t="shared" si="7"/>
        <v>156.81049144923395</v>
      </c>
      <c r="G65" s="13">
        <f t="shared" si="7"/>
        <v>96.14456374062883</v>
      </c>
      <c r="H65" s="13">
        <f t="shared" si="7"/>
        <v>108.90384995115706</v>
      </c>
      <c r="I65" s="13">
        <f t="shared" si="7"/>
        <v>119.26492658173792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119.26492658173792</v>
      </c>
      <c r="W65" s="13">
        <f t="shared" si="7"/>
        <v>143.86926122305297</v>
      </c>
      <c r="X65" s="13">
        <f t="shared" si="7"/>
        <v>0</v>
      </c>
      <c r="Y65" s="13">
        <f t="shared" si="7"/>
        <v>0</v>
      </c>
      <c r="Z65" s="14">
        <f t="shared" si="7"/>
        <v>133.2181725200027</v>
      </c>
    </row>
    <row r="66" spans="1:26" ht="13.5">
      <c r="A66" s="39" t="s">
        <v>96</v>
      </c>
      <c r="B66" s="15">
        <f t="shared" si="7"/>
        <v>0</v>
      </c>
      <c r="C66" s="15">
        <f t="shared" si="7"/>
        <v>0</v>
      </c>
      <c r="D66" s="4">
        <f t="shared" si="7"/>
        <v>99.99999494969161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97</v>
      </c>
      <c r="B67" s="23">
        <v>18325554159</v>
      </c>
      <c r="C67" s="23"/>
      <c r="D67" s="24">
        <v>19950351082</v>
      </c>
      <c r="E67" s="25">
        <v>19988583892</v>
      </c>
      <c r="F67" s="25">
        <v>1417939429</v>
      </c>
      <c r="G67" s="25">
        <v>1723413832</v>
      </c>
      <c r="H67" s="25">
        <v>1711738808</v>
      </c>
      <c r="I67" s="25">
        <v>4853092069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4853092069</v>
      </c>
      <c r="W67" s="25">
        <v>4997145974</v>
      </c>
      <c r="X67" s="25"/>
      <c r="Y67" s="24"/>
      <c r="Z67" s="26">
        <v>19988583892</v>
      </c>
    </row>
    <row r="68" spans="1:26" ht="13.5" hidden="1">
      <c r="A68" s="36" t="s">
        <v>31</v>
      </c>
      <c r="B68" s="18">
        <v>5042561974</v>
      </c>
      <c r="C68" s="18"/>
      <c r="D68" s="19">
        <v>5389155437</v>
      </c>
      <c r="E68" s="20">
        <v>5427388247</v>
      </c>
      <c r="F68" s="20">
        <v>361563246</v>
      </c>
      <c r="G68" s="20">
        <v>522003839</v>
      </c>
      <c r="H68" s="20">
        <v>504014404</v>
      </c>
      <c r="I68" s="20">
        <v>1387581489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1387581489</v>
      </c>
      <c r="W68" s="20">
        <v>1356847062</v>
      </c>
      <c r="X68" s="20"/>
      <c r="Y68" s="19"/>
      <c r="Z68" s="22">
        <v>5427388247</v>
      </c>
    </row>
    <row r="69" spans="1:26" ht="13.5" hidden="1">
      <c r="A69" s="37" t="s">
        <v>32</v>
      </c>
      <c r="B69" s="18">
        <v>13099799929</v>
      </c>
      <c r="C69" s="18"/>
      <c r="D69" s="19">
        <v>14442391019</v>
      </c>
      <c r="E69" s="20">
        <v>14442391019</v>
      </c>
      <c r="F69" s="20">
        <v>1050512404</v>
      </c>
      <c r="G69" s="20">
        <v>1190872985</v>
      </c>
      <c r="H69" s="20">
        <v>1197159859</v>
      </c>
      <c r="I69" s="20">
        <v>3438545248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3438545248</v>
      </c>
      <c r="W69" s="20">
        <v>3610597755</v>
      </c>
      <c r="X69" s="20"/>
      <c r="Y69" s="19"/>
      <c r="Z69" s="22">
        <v>14442391019</v>
      </c>
    </row>
    <row r="70" spans="1:26" ht="13.5" hidden="1">
      <c r="A70" s="38" t="s">
        <v>91</v>
      </c>
      <c r="B70" s="18">
        <v>8857913723</v>
      </c>
      <c r="C70" s="18"/>
      <c r="D70" s="19">
        <v>9673062605</v>
      </c>
      <c r="E70" s="20">
        <v>9673062605</v>
      </c>
      <c r="F70" s="20">
        <v>779141627</v>
      </c>
      <c r="G70" s="20">
        <v>814154919</v>
      </c>
      <c r="H70" s="20">
        <v>866651316</v>
      </c>
      <c r="I70" s="20">
        <v>2459947862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2459947862</v>
      </c>
      <c r="W70" s="20">
        <v>2418265651</v>
      </c>
      <c r="X70" s="20"/>
      <c r="Y70" s="19"/>
      <c r="Z70" s="22">
        <v>9673062605</v>
      </c>
    </row>
    <row r="71" spans="1:26" ht="13.5" hidden="1">
      <c r="A71" s="38" t="s">
        <v>92</v>
      </c>
      <c r="B71" s="18">
        <v>2071340369</v>
      </c>
      <c r="C71" s="18"/>
      <c r="D71" s="19">
        <v>2362263920</v>
      </c>
      <c r="E71" s="20">
        <v>2362263920</v>
      </c>
      <c r="F71" s="20">
        <v>118864423</v>
      </c>
      <c r="G71" s="20">
        <v>178941359</v>
      </c>
      <c r="H71" s="20">
        <v>151435967</v>
      </c>
      <c r="I71" s="20">
        <v>449241749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449241749</v>
      </c>
      <c r="W71" s="20">
        <v>590565980</v>
      </c>
      <c r="X71" s="20"/>
      <c r="Y71" s="19"/>
      <c r="Z71" s="22">
        <v>2362263920</v>
      </c>
    </row>
    <row r="72" spans="1:26" ht="13.5" hidden="1">
      <c r="A72" s="38" t="s">
        <v>93</v>
      </c>
      <c r="B72" s="18">
        <v>1120400693</v>
      </c>
      <c r="C72" s="18"/>
      <c r="D72" s="19">
        <v>1279527543</v>
      </c>
      <c r="E72" s="20">
        <v>1279527543</v>
      </c>
      <c r="F72" s="20">
        <v>64137536</v>
      </c>
      <c r="G72" s="20">
        <v>101975754</v>
      </c>
      <c r="H72" s="20">
        <v>88868261</v>
      </c>
      <c r="I72" s="20">
        <v>254981551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254981551</v>
      </c>
      <c r="W72" s="20">
        <v>319881886</v>
      </c>
      <c r="X72" s="20"/>
      <c r="Y72" s="19"/>
      <c r="Z72" s="22">
        <v>1279527543</v>
      </c>
    </row>
    <row r="73" spans="1:26" ht="13.5" hidden="1">
      <c r="A73" s="38" t="s">
        <v>94</v>
      </c>
      <c r="B73" s="18">
        <v>868743698</v>
      </c>
      <c r="C73" s="18"/>
      <c r="D73" s="19">
        <v>947388287</v>
      </c>
      <c r="E73" s="20">
        <v>947388287</v>
      </c>
      <c r="F73" s="20">
        <v>73811058</v>
      </c>
      <c r="G73" s="20">
        <v>76967157</v>
      </c>
      <c r="H73" s="20">
        <v>79478101</v>
      </c>
      <c r="I73" s="20">
        <v>230256316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230256316</v>
      </c>
      <c r="W73" s="20">
        <v>236847072</v>
      </c>
      <c r="X73" s="20"/>
      <c r="Y73" s="19"/>
      <c r="Z73" s="22">
        <v>947388287</v>
      </c>
    </row>
    <row r="74" spans="1:26" ht="13.5" hidden="1">
      <c r="A74" s="38" t="s">
        <v>95</v>
      </c>
      <c r="B74" s="18">
        <v>181401446</v>
      </c>
      <c r="C74" s="18"/>
      <c r="D74" s="19">
        <v>180148664</v>
      </c>
      <c r="E74" s="20">
        <v>180148664</v>
      </c>
      <c r="F74" s="20">
        <v>14557760</v>
      </c>
      <c r="G74" s="20">
        <v>18833796</v>
      </c>
      <c r="H74" s="20">
        <v>10726214</v>
      </c>
      <c r="I74" s="20">
        <v>44117770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44117770</v>
      </c>
      <c r="W74" s="20">
        <v>45037166</v>
      </c>
      <c r="X74" s="20"/>
      <c r="Y74" s="19"/>
      <c r="Z74" s="22">
        <v>180148664</v>
      </c>
    </row>
    <row r="75" spans="1:26" ht="13.5" hidden="1">
      <c r="A75" s="39" t="s">
        <v>96</v>
      </c>
      <c r="B75" s="27">
        <v>183192256</v>
      </c>
      <c r="C75" s="27"/>
      <c r="D75" s="28">
        <v>118804626</v>
      </c>
      <c r="E75" s="29">
        <v>118804626</v>
      </c>
      <c r="F75" s="29">
        <v>5863779</v>
      </c>
      <c r="G75" s="29">
        <v>10537008</v>
      </c>
      <c r="H75" s="29">
        <v>10564545</v>
      </c>
      <c r="I75" s="29">
        <v>26965332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26965332</v>
      </c>
      <c r="W75" s="29">
        <v>29701157</v>
      </c>
      <c r="X75" s="29"/>
      <c r="Y75" s="28"/>
      <c r="Z75" s="30">
        <v>118804626</v>
      </c>
    </row>
    <row r="76" spans="1:26" ht="13.5" hidden="1">
      <c r="A76" s="41" t="s">
        <v>98</v>
      </c>
      <c r="B76" s="31">
        <v>17767305222</v>
      </c>
      <c r="C76" s="31"/>
      <c r="D76" s="32">
        <v>19395350596</v>
      </c>
      <c r="E76" s="33">
        <v>19276545973</v>
      </c>
      <c r="F76" s="33">
        <v>1530830017</v>
      </c>
      <c r="G76" s="33">
        <v>1529306959</v>
      </c>
      <c r="H76" s="33">
        <v>1618470933</v>
      </c>
      <c r="I76" s="33">
        <v>4678607909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4678607909</v>
      </c>
      <c r="W76" s="33">
        <v>5027332905</v>
      </c>
      <c r="X76" s="33"/>
      <c r="Y76" s="32"/>
      <c r="Z76" s="34">
        <v>19276545973</v>
      </c>
    </row>
    <row r="77" spans="1:26" ht="13.5" hidden="1">
      <c r="A77" s="36" t="s">
        <v>31</v>
      </c>
      <c r="B77" s="18">
        <v>4767326311</v>
      </c>
      <c r="C77" s="18"/>
      <c r="D77" s="19">
        <v>5353870120</v>
      </c>
      <c r="E77" s="20">
        <v>5353870118</v>
      </c>
      <c r="F77" s="20">
        <v>481391833</v>
      </c>
      <c r="G77" s="20">
        <v>430670381</v>
      </c>
      <c r="H77" s="20">
        <v>531497482</v>
      </c>
      <c r="I77" s="20">
        <v>1443559696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1443559696</v>
      </c>
      <c r="W77" s="20">
        <v>1521319285</v>
      </c>
      <c r="X77" s="20"/>
      <c r="Y77" s="19"/>
      <c r="Z77" s="22">
        <v>5353870118</v>
      </c>
    </row>
    <row r="78" spans="1:26" ht="13.5" hidden="1">
      <c r="A78" s="37" t="s">
        <v>32</v>
      </c>
      <c r="B78" s="18">
        <v>12999978911</v>
      </c>
      <c r="C78" s="18"/>
      <c r="D78" s="19">
        <v>13922675856</v>
      </c>
      <c r="E78" s="20">
        <v>13922675855</v>
      </c>
      <c r="F78" s="20">
        <v>1049438184</v>
      </c>
      <c r="G78" s="20">
        <v>1098636578</v>
      </c>
      <c r="H78" s="20">
        <v>1086973451</v>
      </c>
      <c r="I78" s="20">
        <v>3235048213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3235048213</v>
      </c>
      <c r="W78" s="20">
        <v>3506013620</v>
      </c>
      <c r="X78" s="20"/>
      <c r="Y78" s="19"/>
      <c r="Z78" s="22">
        <v>13922675855</v>
      </c>
    </row>
    <row r="79" spans="1:26" ht="13.5" hidden="1">
      <c r="A79" s="38" t="s">
        <v>91</v>
      </c>
      <c r="B79" s="18">
        <v>9395694000</v>
      </c>
      <c r="C79" s="18"/>
      <c r="D79" s="19">
        <v>9625095499</v>
      </c>
      <c r="E79" s="20">
        <v>9625095502</v>
      </c>
      <c r="F79" s="20">
        <v>762160248</v>
      </c>
      <c r="G79" s="20">
        <v>814301894</v>
      </c>
      <c r="H79" s="20">
        <v>800149282</v>
      </c>
      <c r="I79" s="20">
        <v>2376611424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2376611424</v>
      </c>
      <c r="W79" s="20">
        <v>2325621990</v>
      </c>
      <c r="X79" s="20"/>
      <c r="Y79" s="19"/>
      <c r="Z79" s="22">
        <v>9625095502</v>
      </c>
    </row>
    <row r="80" spans="1:26" ht="13.5" hidden="1">
      <c r="A80" s="38" t="s">
        <v>92</v>
      </c>
      <c r="B80" s="18">
        <v>1822872529</v>
      </c>
      <c r="C80" s="18"/>
      <c r="D80" s="19">
        <v>2040682821</v>
      </c>
      <c r="E80" s="20">
        <v>2040682822</v>
      </c>
      <c r="F80" s="20">
        <v>113845863</v>
      </c>
      <c r="G80" s="20">
        <v>137087524</v>
      </c>
      <c r="H80" s="20">
        <v>136565288</v>
      </c>
      <c r="I80" s="20">
        <v>387498675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387498675</v>
      </c>
      <c r="W80" s="20">
        <v>573239312</v>
      </c>
      <c r="X80" s="20"/>
      <c r="Y80" s="19"/>
      <c r="Z80" s="22">
        <v>2040682822</v>
      </c>
    </row>
    <row r="81" spans="1:26" ht="13.5" hidden="1">
      <c r="A81" s="38" t="s">
        <v>93</v>
      </c>
      <c r="B81" s="18">
        <v>965268424</v>
      </c>
      <c r="C81" s="18"/>
      <c r="D81" s="19">
        <v>1113090213</v>
      </c>
      <c r="E81" s="20">
        <v>1113090208</v>
      </c>
      <c r="F81" s="20">
        <v>78383890</v>
      </c>
      <c r="G81" s="20">
        <v>78923989</v>
      </c>
      <c r="H81" s="20">
        <v>88168178</v>
      </c>
      <c r="I81" s="20">
        <v>245476057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245476057</v>
      </c>
      <c r="W81" s="20">
        <v>291171498</v>
      </c>
      <c r="X81" s="20"/>
      <c r="Y81" s="19"/>
      <c r="Z81" s="22">
        <v>1113090208</v>
      </c>
    </row>
    <row r="82" spans="1:26" ht="13.5" hidden="1">
      <c r="A82" s="38" t="s">
        <v>94</v>
      </c>
      <c r="B82" s="18">
        <v>621793561</v>
      </c>
      <c r="C82" s="18"/>
      <c r="D82" s="19">
        <v>903816565</v>
      </c>
      <c r="E82" s="20">
        <v>903816565</v>
      </c>
      <c r="F82" s="20">
        <v>72220088</v>
      </c>
      <c r="G82" s="20">
        <v>50215500</v>
      </c>
      <c r="H82" s="20">
        <v>50409443</v>
      </c>
      <c r="I82" s="20">
        <v>172845031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172845031</v>
      </c>
      <c r="W82" s="20">
        <v>251186182</v>
      </c>
      <c r="X82" s="20"/>
      <c r="Y82" s="19"/>
      <c r="Z82" s="22">
        <v>903816565</v>
      </c>
    </row>
    <row r="83" spans="1:26" ht="13.5" hidden="1">
      <c r="A83" s="38" t="s">
        <v>95</v>
      </c>
      <c r="B83" s="18">
        <v>194350397</v>
      </c>
      <c r="C83" s="18"/>
      <c r="D83" s="19">
        <v>239990758</v>
      </c>
      <c r="E83" s="20">
        <v>239990758</v>
      </c>
      <c r="F83" s="20">
        <v>22828095</v>
      </c>
      <c r="G83" s="20">
        <v>18107671</v>
      </c>
      <c r="H83" s="20">
        <v>11681260</v>
      </c>
      <c r="I83" s="20">
        <v>52617026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52617026</v>
      </c>
      <c r="W83" s="20">
        <v>64794638</v>
      </c>
      <c r="X83" s="20"/>
      <c r="Y83" s="19"/>
      <c r="Z83" s="22">
        <v>239990758</v>
      </c>
    </row>
    <row r="84" spans="1:26" ht="13.5" hidden="1">
      <c r="A84" s="39" t="s">
        <v>96</v>
      </c>
      <c r="B84" s="27"/>
      <c r="C84" s="27"/>
      <c r="D84" s="28">
        <v>118804620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2013-11-04T08:11:01Z</dcterms:created>
  <dcterms:modified xsi:type="dcterms:W3CDTF">2013-11-25T09:48:45Z</dcterms:modified>
  <cp:category/>
  <cp:version/>
  <cp:contentType/>
  <cp:contentStatus/>
</cp:coreProperties>
</file>