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FS184" sheetId="2" r:id="rId2"/>
    <sheet name="GT421" sheetId="3" r:id="rId3"/>
    <sheet name="GT481" sheetId="4" r:id="rId4"/>
    <sheet name="KZN225" sheetId="5" r:id="rId5"/>
    <sheet name="KZN252" sheetId="6" r:id="rId6"/>
    <sheet name="KZN282" sheetId="7" r:id="rId7"/>
    <sheet name="LIM354" sheetId="8" r:id="rId8"/>
    <sheet name="MP307" sheetId="9" r:id="rId9"/>
    <sheet name="MP312" sheetId="10" r:id="rId10"/>
    <sheet name="MP313" sheetId="11" r:id="rId11"/>
    <sheet name="MP322" sheetId="12" r:id="rId12"/>
    <sheet name="NC091" sheetId="13" r:id="rId13"/>
    <sheet name="NW372" sheetId="14" r:id="rId14"/>
    <sheet name="NW373" sheetId="15" r:id="rId15"/>
    <sheet name="NW402" sheetId="16" r:id="rId16"/>
    <sheet name="NW403" sheetId="17" r:id="rId17"/>
    <sheet name="WC023" sheetId="18" r:id="rId18"/>
    <sheet name="WC024" sheetId="19" r:id="rId19"/>
    <sheet name="WC044" sheetId="20" r:id="rId20"/>
  </sheets>
  <definedNames>
    <definedName name="_xlnm.Print_Area" localSheetId="1">'FS184'!$A$1:$Z$66</definedName>
    <definedName name="_xlnm.Print_Area" localSheetId="2">'GT421'!$A$1:$Z$66</definedName>
    <definedName name="_xlnm.Print_Area" localSheetId="3">'GT481'!$A$1:$Z$66</definedName>
    <definedName name="_xlnm.Print_Area" localSheetId="4">'KZN225'!$A$1:$Z$66</definedName>
    <definedName name="_xlnm.Print_Area" localSheetId="5">'KZN252'!$A$1:$Z$66</definedName>
    <definedName name="_xlnm.Print_Area" localSheetId="6">'KZN282'!$A$1:$Z$66</definedName>
    <definedName name="_xlnm.Print_Area" localSheetId="7">'LIM354'!$A$1:$Z$66</definedName>
    <definedName name="_xlnm.Print_Area" localSheetId="8">'MP307'!$A$1:$Z$66</definedName>
    <definedName name="_xlnm.Print_Area" localSheetId="9">'MP312'!$A$1:$Z$66</definedName>
    <definedName name="_xlnm.Print_Area" localSheetId="10">'MP313'!$A$1:$Z$66</definedName>
    <definedName name="_xlnm.Print_Area" localSheetId="11">'MP322'!$A$1:$Z$66</definedName>
    <definedName name="_xlnm.Print_Area" localSheetId="12">'NC091'!$A$1:$Z$66</definedName>
    <definedName name="_xlnm.Print_Area" localSheetId="13">'NW372'!$A$1:$Z$66</definedName>
    <definedName name="_xlnm.Print_Area" localSheetId="14">'NW373'!$A$1:$Z$66</definedName>
    <definedName name="_xlnm.Print_Area" localSheetId="15">'NW402'!$A$1:$Z$66</definedName>
    <definedName name="_xlnm.Print_Area" localSheetId="16">'NW403'!$A$1:$Z$66</definedName>
    <definedName name="_xlnm.Print_Area" localSheetId="0">'Summary'!$A$1:$Z$66</definedName>
    <definedName name="_xlnm.Print_Area" localSheetId="17">'WC023'!$A$1:$Z$66</definedName>
    <definedName name="_xlnm.Print_Area" localSheetId="18">'WC024'!$A$1:$Z$66</definedName>
    <definedName name="_xlnm.Print_Area" localSheetId="19">'WC044'!$A$1:$Z$66</definedName>
  </definedNames>
  <calcPr fullCalcOnLoad="1"/>
</workbook>
</file>

<file path=xl/sharedStrings.xml><?xml version="1.0" encoding="utf-8"?>
<sst xmlns="http://schemas.openxmlformats.org/spreadsheetml/2006/main" count="2220" uniqueCount="110">
  <si>
    <t>Free State: Matjhabeng(FS184)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</si>
  <si>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</si>
  <si>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</si>
  <si>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</si>
  <si>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</si>
  <si>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</si>
  <si>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</si>
  <si>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</si>
  <si>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</si>
  <si>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</si>
  <si>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</si>
  <si>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</si>
  <si>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</si>
  <si>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</si>
  <si>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</si>
  <si>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</si>
  <si>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</si>
  <si>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</si>
  <si>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</si>
  <si>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</si>
  <si>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</si>
  <si>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</si>
  <si>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</si>
  <si>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</si>
  <si>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</si>
  <si>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</si>
  <si>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</si>
  <si>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</si>
  <si>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</si>
  <si>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</si>
  <si>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</si>
  <si>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</si>
  <si>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</si>
  <si>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</si>
  <si>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</si>
  <si>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</si>
  <si>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Employee costs</t>
  </si>
  <si>
    <t>Remuneration of councillors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</si>
  <si>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</si>
  <si>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</si>
  <si>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</si>
  <si>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</si>
  <si>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</si>
  <si>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</si>
  <si>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</si>
  <si>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Share of surplus/ (deficit) of associate</t>
  </si>
  <si>
    <t>Surplus/(Deficit) for the year</t>
  </si>
  <si>
    <t>Capital expenditure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</si>
  <si>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</si>
  <si>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</si>
  <si>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</si>
  <si>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</si>
  <si>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</si>
  <si>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</si>
  <si>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</si>
  <si>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</si>
  <si>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</si>
  <si>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</si>
  <si>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</si>
  <si>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</si>
  <si>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</si>
  <si>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</si>
  <si>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</si>
  <si>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</si>
  <si>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</si>
  <si>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</si>
  <si>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Emfuleni(GT421) - Table C1 Schedule Quarterly Budget Statement Summary for 1st Quarter ended 30 September 2013 (Figures Finalised as at 2013/11/01)</t>
  </si>
  <si>
    <t>Gauteng: Mogale City(GT481) - Table C1 Schedule Quarterly Budget Statement Summary for 1st Quarter ended 30 September 2013 (Figures Finalised as at 2013/11/01)</t>
  </si>
  <si>
    <t>Kwazulu-Natal: Msunduzi(KZN225) - Table C1 Schedule Quarterly Budget Statement Summary for 1st Quarter ended 30 September 2013 (Figures Finalised as at 2013/11/01)</t>
  </si>
  <si>
    <t>Kwazulu-Natal: Newcastle(KZN252) - Table C1 Schedule Quarterly Budget Statement Summary for 1st Quarter ended 30 September 2013 (Figures Finalised as at 2013/11/01)</t>
  </si>
  <si>
    <t>Kwazulu-Natal: uMhlathuze(KZN282) - Table C1 Schedule Quarterly Budget Statement Summary for 1st Quarter ended 30 September 2013 (Figures Finalised as at 2013/11/01)</t>
  </si>
  <si>
    <t>Limpopo: Polokwane(LIM354) - Table C1 Schedule Quarterly Budget Statement Summary for 1st Quarter ended 30 September 2013 (Figures Finalised as at 2013/11/01)</t>
  </si>
  <si>
    <t>Mpumalanga: Govan Mbeki(MP307) - Table C1 Schedule Quarterly Budget Statement Summary for 1st Quarter ended 30 September 2013 (Figures Finalised as at 2013/11/01)</t>
  </si>
  <si>
    <t>Mpumalanga: Emalahleni (Mp)(MP312) - Table C1 Schedule Quarterly Budget Statement Summary for 1st Quarter ended 30 September 2013 (Figures Finalised as at 2013/11/01)</t>
  </si>
  <si>
    <t>Mpumalanga: Steve Tshwete(MP313) - Table C1 Schedule Quarterly Budget Statement Summary for 1st Quarter ended 30 September 2013 (Figures Finalised as at 2013/11/01)</t>
  </si>
  <si>
    <t>Mpumalanga: Mbombela(MP322) - Table C1 Schedule Quarterly Budget Statement Summary for 1st Quarter ended 30 September 2013 (Figures Finalised as at 2013/11/01)</t>
  </si>
  <si>
    <t>Northern Cape: Sol Plaatje(NC091) - Table C1 Schedule Quarterly Budget Statement Summary for 1st Quarter ended 30 September 2013 (Figures Finalised as at 2013/11/01)</t>
  </si>
  <si>
    <t>North West: Madibeng(NW372) - Table C1 Schedule Quarterly Budget Statement Summary for 1st Quarter ended 30 September 2013 (Figures Finalised as at 2013/11/01)</t>
  </si>
  <si>
    <t>North West: Rustenburg(NW373) - Table C1 Schedule Quarterly Budget Statement Summary for 1st Quarter ended 30 September 2013 (Figures Finalised as at 2013/11/01)</t>
  </si>
  <si>
    <t>North West: Tlokwe(NW402) - Table C1 Schedule Quarterly Budget Statement Summary for 1st Quarter ended 30 September 2013 (Figures Finalised as at 2013/11/01)</t>
  </si>
  <si>
    <t>North West: City Of Matlosana(NW403) - Table C1 Schedule Quarterly Budget Statement Summary for 1st Quarter ended 30 September 2013 (Figures Finalised as at 2013/11/01)</t>
  </si>
  <si>
    <t>Western Cape: Drakenstein(WC023) - Table C1 Schedule Quarterly Budget Statement Summary for 1st Quarter ended 30 September 2013 (Figures Finalised as at 2013/11/01)</t>
  </si>
  <si>
    <t>Western Cape: Stellenbosch(WC024) - Table C1 Schedule Quarterly Budget Statement Summary for 1st Quarter ended 30 September 2013 (Figures Finalised as at 2013/11/01)</t>
  </si>
  <si>
    <t>Western Cape: George(WC044) - Table C1 Schedule Quarterly Budget Statement Summary for 1st Quarter ended 30 September 2013 (Figures Finalised as at 2013/11/01)</t>
  </si>
  <si>
    <t>Summary - Table C1 Schedule Quarterly Budget Statement Summary for 1st Quarter ended 30 September 2013 (Figures Finalised as at 2013/11/01)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</si>
  <si>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</si>
  <si>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</si>
  <si>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</si>
  <si>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</si>
  <si>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</si>
  <si>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</si>
  <si>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</si>
  <si>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</si>
  <si>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</si>
  <si>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</si>
  <si>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</si>
  <si>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</si>
  <si>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</si>
  <si>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</si>
  <si>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</si>
  <si>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</si>
  <si>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</si>
  <si>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</si>
  <si>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</si>
  <si>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</si>
  <si>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</si>
  <si>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</si>
  <si>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Interest earned - outstanding debtors</t>
  </si>
  <si>
    <t>Financial Performance (Billing)</t>
  </si>
  <si>
    <t>Cash Flow (Receipts)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</si>
</sst>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_(* #,##0,,_);_(* \(#,##0,,\);_(* &quot;–&quot;?_);_(@_)"/>
    <numFmt numFmtId="172" formatCode="_ * #,##0.00_ ;_ * \(#,##0.00\)_ ;_ * &quot;-&quot;??_ ;_ @_ "/>
    <numFmt numFmtId="173" formatCode="_(* #,##0,_);_(* \(#,##0,\);_(* &quot;–&quot;?_);_(@_)"/>
    <numFmt numFmtId="174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/>
    </xf>
    <xf numFmtId="172" fontId="5" fillId="0" borderId="11" xfId="0" applyNumberFormat="1" applyFont="1" applyBorder="1" applyAlignment="1">
      <alignment/>
    </xf>
    <xf numFmtId="172" fontId="5" fillId="0" borderId="12" xfId="0" applyNumberFormat="1" applyFont="1" applyBorder="1" applyAlignment="1">
      <alignment/>
    </xf>
    <xf numFmtId="172" fontId="3" fillId="0" borderId="13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172" fontId="3" fillId="0" borderId="15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172" fontId="5" fillId="0" borderId="17" xfId="0" applyNumberFormat="1" applyFont="1" applyBorder="1" applyAlignment="1">
      <alignment/>
    </xf>
    <xf numFmtId="172" fontId="5" fillId="0" borderId="18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172" fontId="5" fillId="0" borderId="20" xfId="0" applyNumberFormat="1" applyFont="1" applyBorder="1" applyAlignment="1">
      <alignment/>
    </xf>
    <xf numFmtId="172" fontId="5" fillId="0" borderId="21" xfId="0" applyNumberFormat="1" applyFont="1" applyBorder="1" applyAlignment="1">
      <alignment/>
    </xf>
    <xf numFmtId="172" fontId="5" fillId="0" borderId="22" xfId="0" applyNumberFormat="1" applyFont="1" applyBorder="1" applyAlignment="1">
      <alignment/>
    </xf>
    <xf numFmtId="172" fontId="5" fillId="0" borderId="23" xfId="0" applyNumberFormat="1" applyFont="1" applyBorder="1" applyAlignment="1">
      <alignment/>
    </xf>
    <xf numFmtId="172" fontId="5" fillId="0" borderId="24" xfId="0" applyNumberFormat="1" applyFont="1" applyBorder="1" applyAlignment="1">
      <alignment/>
    </xf>
    <xf numFmtId="172" fontId="5" fillId="0" borderId="25" xfId="0" applyNumberFormat="1" applyFont="1" applyBorder="1" applyAlignment="1">
      <alignment/>
    </xf>
    <xf numFmtId="174" fontId="5" fillId="0" borderId="20" xfId="0" applyNumberFormat="1" applyFont="1" applyFill="1" applyBorder="1" applyAlignment="1" applyProtection="1">
      <alignment/>
      <protection/>
    </xf>
    <xf numFmtId="174" fontId="5" fillId="0" borderId="11" xfId="0" applyNumberFormat="1" applyFont="1" applyFill="1" applyBorder="1" applyAlignment="1">
      <alignment/>
    </xf>
    <xf numFmtId="174" fontId="5" fillId="0" borderId="21" xfId="0" applyNumberFormat="1" applyFont="1" applyFill="1" applyBorder="1" applyAlignment="1">
      <alignment/>
    </xf>
    <xf numFmtId="174" fontId="3" fillId="0" borderId="20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>
      <alignment/>
    </xf>
    <xf numFmtId="174" fontId="5" fillId="0" borderId="13" xfId="0" applyNumberFormat="1" applyFont="1" applyFill="1" applyBorder="1" applyAlignment="1" applyProtection="1">
      <alignment/>
      <protection/>
    </xf>
    <xf numFmtId="174" fontId="5" fillId="0" borderId="14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27" xfId="0" applyNumberFormat="1" applyFont="1" applyFill="1" applyBorder="1" applyAlignment="1">
      <alignment/>
    </xf>
    <xf numFmtId="174" fontId="5" fillId="0" borderId="23" xfId="0" applyNumberFormat="1" applyFont="1" applyFill="1" applyBorder="1" applyAlignment="1" applyProtection="1">
      <alignment/>
      <protection/>
    </xf>
    <xf numFmtId="174" fontId="5" fillId="0" borderId="12" xfId="0" applyNumberFormat="1" applyFont="1" applyFill="1" applyBorder="1" applyAlignment="1">
      <alignment/>
    </xf>
    <xf numFmtId="174" fontId="5" fillId="0" borderId="24" xfId="0" applyNumberFormat="1" applyFont="1" applyFill="1" applyBorder="1" applyAlignment="1">
      <alignment/>
    </xf>
    <xf numFmtId="174" fontId="5" fillId="0" borderId="28" xfId="0" applyNumberFormat="1" applyFont="1" applyFill="1" applyBorder="1" applyAlignment="1">
      <alignment/>
    </xf>
    <xf numFmtId="174" fontId="5" fillId="0" borderId="13" xfId="0" applyNumberFormat="1" applyFont="1" applyBorder="1" applyAlignment="1">
      <alignment/>
    </xf>
    <xf numFmtId="174" fontId="5" fillId="0" borderId="14" xfId="0" applyNumberFormat="1" applyFont="1" applyBorder="1" applyAlignment="1">
      <alignment/>
    </xf>
    <xf numFmtId="174" fontId="5" fillId="0" borderId="15" xfId="0" applyNumberFormat="1" applyFont="1" applyBorder="1" applyAlignment="1">
      <alignment/>
    </xf>
    <xf numFmtId="174" fontId="5" fillId="0" borderId="27" xfId="0" applyNumberFormat="1" applyFont="1" applyBorder="1" applyAlignment="1">
      <alignment/>
    </xf>
    <xf numFmtId="0" fontId="3" fillId="0" borderId="29" xfId="0" applyFont="1" applyFill="1" applyBorder="1" applyAlignment="1" applyProtection="1">
      <alignment/>
      <protection/>
    </xf>
    <xf numFmtId="0" fontId="5" fillId="0" borderId="17" xfId="0" applyNumberFormat="1" applyFont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2"/>
      <protection/>
    </xf>
    <xf numFmtId="0" fontId="5" fillId="0" borderId="23" xfId="0" applyNumberFormat="1" applyFont="1" applyBorder="1" applyAlignment="1" applyProtection="1">
      <alignment horizontal="left" indent="1"/>
      <protection/>
    </xf>
    <xf numFmtId="0" fontId="3" fillId="0" borderId="13" xfId="0" applyNumberFormat="1" applyFont="1" applyBorder="1" applyAlignment="1" applyProtection="1">
      <alignment horizontal="left"/>
      <protection/>
    </xf>
    <xf numFmtId="0" fontId="6" fillId="0" borderId="13" xfId="0" applyNumberFormat="1" applyFont="1" applyBorder="1" applyAlignment="1" applyProtection="1">
      <alignment horizontal="left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74" fontId="5" fillId="0" borderId="20" xfId="0" applyNumberFormat="1" applyFont="1" applyBorder="1" applyAlignment="1" applyProtection="1">
      <alignment/>
      <protection/>
    </xf>
    <xf numFmtId="174" fontId="5" fillId="0" borderId="11" xfId="0" applyNumberFormat="1" applyFont="1" applyBorder="1" applyAlignment="1" applyProtection="1">
      <alignment/>
      <protection/>
    </xf>
    <xf numFmtId="174" fontId="5" fillId="0" borderId="21" xfId="0" applyNumberFormat="1" applyFont="1" applyBorder="1" applyAlignment="1" applyProtection="1">
      <alignment/>
      <protection/>
    </xf>
    <xf numFmtId="174" fontId="5" fillId="0" borderId="18" xfId="0" applyNumberFormat="1" applyFont="1" applyBorder="1" applyAlignment="1" applyProtection="1">
      <alignment/>
      <protection/>
    </xf>
    <xf numFmtId="172" fontId="5" fillId="0" borderId="10" xfId="0" applyNumberFormat="1" applyFont="1" applyBorder="1" applyAlignment="1" applyProtection="1">
      <alignment/>
      <protection/>
    </xf>
    <xf numFmtId="174" fontId="5" fillId="0" borderId="35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74" fontId="5" fillId="0" borderId="11" xfId="0" applyNumberFormat="1" applyFont="1" applyFill="1" applyBorder="1" applyAlignment="1" applyProtection="1">
      <alignment/>
      <protection/>
    </xf>
    <xf numFmtId="174" fontId="5" fillId="0" borderId="21" xfId="0" applyNumberFormat="1" applyFont="1" applyFill="1" applyBorder="1" applyAlignment="1" applyProtection="1">
      <alignment/>
      <protection/>
    </xf>
    <xf numFmtId="172" fontId="5" fillId="0" borderId="11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 applyProtection="1">
      <alignment/>
      <protection/>
    </xf>
    <xf numFmtId="0" fontId="3" fillId="0" borderId="36" xfId="0" applyFont="1" applyBorder="1" applyAlignment="1" applyProtection="1">
      <alignment horizontal="left" vertical="top" wrapText="1"/>
      <protection/>
    </xf>
    <xf numFmtId="174" fontId="3" fillId="0" borderId="37" xfId="0" applyNumberFormat="1" applyFont="1" applyFill="1" applyBorder="1" applyAlignment="1" applyProtection="1">
      <alignment vertical="top"/>
      <protection/>
    </xf>
    <xf numFmtId="174" fontId="3" fillId="0" borderId="38" xfId="0" applyNumberFormat="1" applyFont="1" applyFill="1" applyBorder="1" applyAlignment="1" applyProtection="1">
      <alignment vertical="top"/>
      <protection/>
    </xf>
    <xf numFmtId="174" fontId="3" fillId="0" borderId="39" xfId="0" applyNumberFormat="1" applyFont="1" applyFill="1" applyBorder="1" applyAlignment="1" applyProtection="1">
      <alignment vertical="top"/>
      <protection/>
    </xf>
    <xf numFmtId="172" fontId="3" fillId="0" borderId="38" xfId="0" applyNumberFormat="1" applyFont="1" applyFill="1" applyBorder="1" applyAlignment="1" applyProtection="1">
      <alignment vertical="top"/>
      <protection/>
    </xf>
    <xf numFmtId="174" fontId="3" fillId="0" borderId="40" xfId="0" applyNumberFormat="1" applyFont="1" applyFill="1" applyBorder="1" applyAlignment="1" applyProtection="1">
      <alignment vertical="top"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3" fillId="0" borderId="20" xfId="0" applyFont="1" applyBorder="1" applyAlignment="1" applyProtection="1">
      <alignment/>
      <protection/>
    </xf>
    <xf numFmtId="174" fontId="3" fillId="0" borderId="37" xfId="0" applyNumberFormat="1" applyFont="1" applyFill="1" applyBorder="1" applyAlignment="1" applyProtection="1">
      <alignment/>
      <protection/>
    </xf>
    <xf numFmtId="174" fontId="3" fillId="0" borderId="38" xfId="0" applyNumberFormat="1" applyFont="1" applyFill="1" applyBorder="1" applyAlignment="1" applyProtection="1">
      <alignment/>
      <protection/>
    </xf>
    <xf numFmtId="174" fontId="3" fillId="0" borderId="39" xfId="0" applyNumberFormat="1" applyFont="1" applyFill="1" applyBorder="1" applyAlignment="1" applyProtection="1">
      <alignment/>
      <protection/>
    </xf>
    <xf numFmtId="174" fontId="3" fillId="0" borderId="40" xfId="0" applyNumberFormat="1" applyFont="1" applyFill="1" applyBorder="1" applyAlignment="1" applyProtection="1">
      <alignment/>
      <protection/>
    </xf>
    <xf numFmtId="174" fontId="3" fillId="0" borderId="41" xfId="0" applyNumberFormat="1" applyFont="1" applyFill="1" applyBorder="1" applyAlignment="1" applyProtection="1">
      <alignment/>
      <protection/>
    </xf>
    <xf numFmtId="174" fontId="3" fillId="0" borderId="42" xfId="0" applyNumberFormat="1" applyFont="1" applyFill="1" applyBorder="1" applyAlignment="1" applyProtection="1">
      <alignment/>
      <protection/>
    </xf>
    <xf numFmtId="174" fontId="3" fillId="0" borderId="43" xfId="0" applyNumberFormat="1" applyFont="1" applyFill="1" applyBorder="1" applyAlignment="1" applyProtection="1">
      <alignment/>
      <protection/>
    </xf>
    <xf numFmtId="172" fontId="3" fillId="0" borderId="42" xfId="0" applyNumberFormat="1" applyFont="1" applyFill="1" applyBorder="1" applyAlignment="1" applyProtection="1">
      <alignment/>
      <protection/>
    </xf>
    <xf numFmtId="174" fontId="3" fillId="0" borderId="44" xfId="0" applyNumberFormat="1" applyFont="1" applyFill="1" applyBorder="1" applyAlignment="1" applyProtection="1">
      <alignment/>
      <protection/>
    </xf>
    <xf numFmtId="174" fontId="5" fillId="0" borderId="45" xfId="0" applyNumberFormat="1" applyFont="1" applyFill="1" applyBorder="1" applyAlignment="1" applyProtection="1">
      <alignment/>
      <protection/>
    </xf>
    <xf numFmtId="174" fontId="5" fillId="0" borderId="46" xfId="0" applyNumberFormat="1" applyFont="1" applyFill="1" applyBorder="1" applyAlignment="1" applyProtection="1">
      <alignment/>
      <protection/>
    </xf>
    <xf numFmtId="174" fontId="5" fillId="0" borderId="47" xfId="0" applyNumberFormat="1" applyFont="1" applyFill="1" applyBorder="1" applyAlignment="1" applyProtection="1">
      <alignment/>
      <protection/>
    </xf>
    <xf numFmtId="172" fontId="5" fillId="0" borderId="46" xfId="0" applyNumberFormat="1" applyFont="1" applyFill="1" applyBorder="1" applyAlignment="1" applyProtection="1">
      <alignment/>
      <protection/>
    </xf>
    <xf numFmtId="174" fontId="5" fillId="0" borderId="48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 wrapText="1"/>
      <protection/>
    </xf>
    <xf numFmtId="174" fontId="3" fillId="0" borderId="41" xfId="0" applyNumberFormat="1" applyFont="1" applyFill="1" applyBorder="1" applyAlignment="1" applyProtection="1">
      <alignment vertical="top"/>
      <protection/>
    </xf>
    <xf numFmtId="174" fontId="3" fillId="0" borderId="42" xfId="0" applyNumberFormat="1" applyFont="1" applyFill="1" applyBorder="1" applyAlignment="1" applyProtection="1">
      <alignment vertical="top"/>
      <protection/>
    </xf>
    <xf numFmtId="174" fontId="3" fillId="0" borderId="43" xfId="0" applyNumberFormat="1" applyFont="1" applyFill="1" applyBorder="1" applyAlignment="1" applyProtection="1">
      <alignment vertical="top"/>
      <protection/>
    </xf>
    <xf numFmtId="172" fontId="3" fillId="0" borderId="42" xfId="0" applyNumberFormat="1" applyFont="1" applyFill="1" applyBorder="1" applyAlignment="1" applyProtection="1">
      <alignment vertical="top"/>
      <protection/>
    </xf>
    <xf numFmtId="174" fontId="3" fillId="0" borderId="44" xfId="0" applyNumberFormat="1" applyFont="1" applyFill="1" applyBorder="1" applyAlignment="1" applyProtection="1">
      <alignment vertical="top"/>
      <protection/>
    </xf>
    <xf numFmtId="0" fontId="5" fillId="0" borderId="20" xfId="0" applyFont="1" applyBorder="1" applyAlignment="1" applyProtection="1">
      <alignment horizontal="left" wrapText="1" indent="1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172" fontId="5" fillId="0" borderId="11" xfId="0" applyNumberFormat="1" applyFont="1" applyBorder="1" applyAlignment="1" applyProtection="1">
      <alignment/>
      <protection/>
    </xf>
    <xf numFmtId="174" fontId="5" fillId="0" borderId="26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174" fontId="5" fillId="0" borderId="17" xfId="0" applyNumberFormat="1" applyFont="1" applyBorder="1" applyAlignment="1" applyProtection="1">
      <alignment/>
      <protection/>
    </xf>
    <xf numFmtId="174" fontId="5" fillId="0" borderId="10" xfId="0" applyNumberFormat="1" applyFont="1" applyBorder="1" applyAlignment="1" applyProtection="1">
      <alignment/>
      <protection/>
    </xf>
    <xf numFmtId="174" fontId="3" fillId="0" borderId="11" xfId="0" applyNumberFormat="1" applyFont="1" applyFill="1" applyBorder="1" applyAlignment="1" applyProtection="1">
      <alignment/>
      <protection/>
    </xf>
    <xf numFmtId="174" fontId="3" fillId="0" borderId="21" xfId="0" applyNumberFormat="1" applyFont="1" applyFill="1" applyBorder="1" applyAlignment="1" applyProtection="1">
      <alignment/>
      <protection/>
    </xf>
    <xf numFmtId="172" fontId="3" fillId="0" borderId="11" xfId="0" applyNumberFormat="1" applyFont="1" applyFill="1" applyBorder="1" applyAlignment="1" applyProtection="1">
      <alignment/>
      <protection/>
    </xf>
    <xf numFmtId="174" fontId="3" fillId="0" borderId="26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74" fontId="3" fillId="0" borderId="20" xfId="0" applyNumberFormat="1" applyFont="1" applyBorder="1" applyAlignment="1" applyProtection="1">
      <alignment/>
      <protection/>
    </xf>
    <xf numFmtId="174" fontId="3" fillId="0" borderId="11" xfId="0" applyNumberFormat="1" applyFont="1" applyBorder="1" applyAlignment="1" applyProtection="1">
      <alignment/>
      <protection/>
    </xf>
    <xf numFmtId="174" fontId="3" fillId="0" borderId="21" xfId="0" applyNumberFormat="1" applyFont="1" applyBorder="1" applyAlignment="1" applyProtection="1">
      <alignment/>
      <protection/>
    </xf>
    <xf numFmtId="172" fontId="3" fillId="0" borderId="11" xfId="0" applyNumberFormat="1" applyFont="1" applyBorder="1" applyAlignment="1" applyProtection="1">
      <alignment/>
      <protection/>
    </xf>
    <xf numFmtId="174" fontId="3" fillId="0" borderId="26" xfId="0" applyNumberFormat="1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174" fontId="5" fillId="0" borderId="23" xfId="0" applyNumberFormat="1" applyFont="1" applyBorder="1" applyAlignment="1" applyProtection="1">
      <alignment/>
      <protection/>
    </xf>
    <xf numFmtId="174" fontId="5" fillId="0" borderId="12" xfId="0" applyNumberFormat="1" applyFont="1" applyBorder="1" applyAlignment="1" applyProtection="1">
      <alignment/>
      <protection/>
    </xf>
    <xf numFmtId="174" fontId="5" fillId="0" borderId="24" xfId="0" applyNumberFormat="1" applyFont="1" applyBorder="1" applyAlignment="1" applyProtection="1">
      <alignment/>
      <protection/>
    </xf>
    <xf numFmtId="172" fontId="5" fillId="0" borderId="12" xfId="0" applyNumberFormat="1" applyFont="1" applyBorder="1" applyAlignment="1" applyProtection="1">
      <alignment/>
      <protection/>
    </xf>
    <xf numFmtId="174" fontId="5" fillId="0" borderId="28" xfId="0" applyNumberFormat="1" applyFont="1" applyBorder="1" applyAlignment="1" applyProtection="1">
      <alignment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/>
      <protection/>
    </xf>
    <xf numFmtId="174" fontId="5" fillId="0" borderId="20" xfId="0" applyNumberFormat="1" applyFont="1" applyBorder="1" applyAlignment="1" applyProtection="1">
      <alignment horizontal="left" wrapText="1"/>
      <protection/>
    </xf>
    <xf numFmtId="174" fontId="5" fillId="0" borderId="51" xfId="0" applyNumberFormat="1" applyFont="1" applyBorder="1" applyAlignment="1" applyProtection="1">
      <alignment horizontal="left" wrapText="1"/>
      <protection/>
    </xf>
    <xf numFmtId="174" fontId="5" fillId="0" borderId="21" xfId="0" applyNumberFormat="1" applyFont="1" applyBorder="1" applyAlignment="1" applyProtection="1">
      <alignment horizontal="left" wrapText="1"/>
      <protection/>
    </xf>
    <xf numFmtId="174" fontId="0" fillId="0" borderId="21" xfId="0" applyNumberFormat="1" applyBorder="1" applyAlignment="1" applyProtection="1">
      <alignment/>
      <protection/>
    </xf>
    <xf numFmtId="174" fontId="0" fillId="0" borderId="22" xfId="0" applyNumberFormat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174" fontId="5" fillId="0" borderId="51" xfId="0" applyNumberFormat="1" applyFont="1" applyBorder="1" applyAlignment="1" applyProtection="1">
      <alignment/>
      <protection/>
    </xf>
    <xf numFmtId="174" fontId="5" fillId="0" borderId="22" xfId="0" applyNumberFormat="1" applyFont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174" fontId="5" fillId="0" borderId="52" xfId="0" applyNumberFormat="1" applyFont="1" applyBorder="1" applyAlignment="1" applyProtection="1">
      <alignment/>
      <protection/>
    </xf>
    <xf numFmtId="174" fontId="5" fillId="0" borderId="25" xfId="0" applyNumberFormat="1" applyFont="1" applyBorder="1" applyAlignment="1" applyProtection="1">
      <alignment/>
      <protection/>
    </xf>
    <xf numFmtId="0" fontId="2" fillId="0" borderId="53" xfId="0" applyFont="1" applyFill="1" applyBorder="1" applyAlignment="1" applyProtection="1">
      <alignment horizontal="left"/>
      <protection/>
    </xf>
    <xf numFmtId="0" fontId="0" fillId="0" borderId="53" xfId="0" applyBorder="1" applyAlignment="1" applyProtection="1">
      <alignment/>
      <protection/>
    </xf>
    <xf numFmtId="0" fontId="3" fillId="0" borderId="54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84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3861731135</v>
      </c>
      <c r="C5" s="18">
        <v>0</v>
      </c>
      <c r="D5" s="58">
        <v>5015202167</v>
      </c>
      <c r="E5" s="59">
        <v>5015202166</v>
      </c>
      <c r="F5" s="59">
        <v>1123186844</v>
      </c>
      <c r="G5" s="59">
        <v>299292069</v>
      </c>
      <c r="H5" s="59">
        <v>368931195</v>
      </c>
      <c r="I5" s="59">
        <v>1791410108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1791410108</v>
      </c>
      <c r="W5" s="59">
        <v>1253800543</v>
      </c>
      <c r="X5" s="59">
        <v>537609565</v>
      </c>
      <c r="Y5" s="60">
        <v>42.88</v>
      </c>
      <c r="Z5" s="61">
        <v>5015202166</v>
      </c>
    </row>
    <row r="6" spans="1:26" ht="13.5">
      <c r="A6" s="57" t="s">
        <v>32</v>
      </c>
      <c r="B6" s="18">
        <v>15023236569</v>
      </c>
      <c r="C6" s="18">
        <v>0</v>
      </c>
      <c r="D6" s="58">
        <v>21350502858</v>
      </c>
      <c r="E6" s="59">
        <v>21346807486</v>
      </c>
      <c r="F6" s="59">
        <v>2135764072</v>
      </c>
      <c r="G6" s="59">
        <v>1879944161</v>
      </c>
      <c r="H6" s="59">
        <v>2250973422</v>
      </c>
      <c r="I6" s="59">
        <v>6266681655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6266681655</v>
      </c>
      <c r="W6" s="59">
        <v>5336701875</v>
      </c>
      <c r="X6" s="59">
        <v>929979780</v>
      </c>
      <c r="Y6" s="60">
        <v>17.43</v>
      </c>
      <c r="Z6" s="61">
        <v>21346807486</v>
      </c>
    </row>
    <row r="7" spans="1:26" ht="13.5">
      <c r="A7" s="57" t="s">
        <v>33</v>
      </c>
      <c r="B7" s="18">
        <v>271461185</v>
      </c>
      <c r="C7" s="18">
        <v>0</v>
      </c>
      <c r="D7" s="58">
        <v>238652855</v>
      </c>
      <c r="E7" s="59">
        <v>238652855</v>
      </c>
      <c r="F7" s="59">
        <v>3798013</v>
      </c>
      <c r="G7" s="59">
        <v>13104330</v>
      </c>
      <c r="H7" s="59">
        <v>24181444</v>
      </c>
      <c r="I7" s="59">
        <v>41083787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41083787</v>
      </c>
      <c r="W7" s="59">
        <v>59663216</v>
      </c>
      <c r="X7" s="59">
        <v>-18579429</v>
      </c>
      <c r="Y7" s="60">
        <v>-31.14</v>
      </c>
      <c r="Z7" s="61">
        <v>238652855</v>
      </c>
    </row>
    <row r="8" spans="1:26" ht="13.5">
      <c r="A8" s="57" t="s">
        <v>34</v>
      </c>
      <c r="B8" s="18">
        <v>4142021607</v>
      </c>
      <c r="C8" s="18">
        <v>0</v>
      </c>
      <c r="D8" s="58">
        <v>5281938748</v>
      </c>
      <c r="E8" s="59">
        <v>5282927636</v>
      </c>
      <c r="F8" s="59">
        <v>1590398228</v>
      </c>
      <c r="G8" s="59">
        <v>194167865</v>
      </c>
      <c r="H8" s="59">
        <v>45871409</v>
      </c>
      <c r="I8" s="59">
        <v>1830437502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1830437502</v>
      </c>
      <c r="W8" s="59">
        <v>1320731913</v>
      </c>
      <c r="X8" s="59">
        <v>509705589</v>
      </c>
      <c r="Y8" s="60">
        <v>38.59</v>
      </c>
      <c r="Z8" s="61">
        <v>5282927636</v>
      </c>
    </row>
    <row r="9" spans="1:26" ht="13.5">
      <c r="A9" s="57" t="s">
        <v>35</v>
      </c>
      <c r="B9" s="18">
        <v>1776978999</v>
      </c>
      <c r="C9" s="18">
        <v>0</v>
      </c>
      <c r="D9" s="58">
        <v>2293097004</v>
      </c>
      <c r="E9" s="59">
        <v>2296792377</v>
      </c>
      <c r="F9" s="59">
        <v>163852227</v>
      </c>
      <c r="G9" s="59">
        <v>184512153</v>
      </c>
      <c r="H9" s="59">
        <v>172736162</v>
      </c>
      <c r="I9" s="59">
        <v>521100542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521100542</v>
      </c>
      <c r="W9" s="59">
        <v>574198097</v>
      </c>
      <c r="X9" s="59">
        <v>-53097555</v>
      </c>
      <c r="Y9" s="60">
        <v>-9.25</v>
      </c>
      <c r="Z9" s="61">
        <v>2296792377</v>
      </c>
    </row>
    <row r="10" spans="1:26" ht="25.5">
      <c r="A10" s="62" t="s">
        <v>94</v>
      </c>
      <c r="B10" s="63">
        <f>SUM(B5:B9)</f>
        <v>25075429495</v>
      </c>
      <c r="C10" s="63">
        <f>SUM(C5:C9)</f>
        <v>0</v>
      </c>
      <c r="D10" s="64">
        <f aca="true" t="shared" si="0" ref="D10:Z10">SUM(D5:D9)</f>
        <v>34179393632</v>
      </c>
      <c r="E10" s="65">
        <f t="shared" si="0"/>
        <v>34180382520</v>
      </c>
      <c r="F10" s="65">
        <f t="shared" si="0"/>
        <v>5016999384</v>
      </c>
      <c r="G10" s="65">
        <f t="shared" si="0"/>
        <v>2571020578</v>
      </c>
      <c r="H10" s="65">
        <f t="shared" si="0"/>
        <v>2862693632</v>
      </c>
      <c r="I10" s="65">
        <f t="shared" si="0"/>
        <v>10450713594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10450713594</v>
      </c>
      <c r="W10" s="65">
        <f t="shared" si="0"/>
        <v>8545095644</v>
      </c>
      <c r="X10" s="65">
        <f t="shared" si="0"/>
        <v>1905617950</v>
      </c>
      <c r="Y10" s="66">
        <f>+IF(W10&lt;&gt;0,(X10/W10)*100,0)</f>
        <v>22.30072113163582</v>
      </c>
      <c r="Z10" s="67">
        <f t="shared" si="0"/>
        <v>34180382520</v>
      </c>
    </row>
    <row r="11" spans="1:26" ht="13.5">
      <c r="A11" s="57" t="s">
        <v>36</v>
      </c>
      <c r="B11" s="18">
        <v>6108988590</v>
      </c>
      <c r="C11" s="18">
        <v>0</v>
      </c>
      <c r="D11" s="58">
        <v>8283960112</v>
      </c>
      <c r="E11" s="59">
        <v>8283974142</v>
      </c>
      <c r="F11" s="59">
        <v>654849438</v>
      </c>
      <c r="G11" s="59">
        <v>623655197</v>
      </c>
      <c r="H11" s="59">
        <v>646226367</v>
      </c>
      <c r="I11" s="59">
        <v>1924731002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1924731002</v>
      </c>
      <c r="W11" s="59">
        <v>2070993537</v>
      </c>
      <c r="X11" s="59">
        <v>-146262535</v>
      </c>
      <c r="Y11" s="60">
        <v>-7.06</v>
      </c>
      <c r="Z11" s="61">
        <v>8283974142</v>
      </c>
    </row>
    <row r="12" spans="1:26" ht="13.5">
      <c r="A12" s="57" t="s">
        <v>37</v>
      </c>
      <c r="B12" s="18">
        <v>289721495</v>
      </c>
      <c r="C12" s="18">
        <v>0</v>
      </c>
      <c r="D12" s="58">
        <v>397822679</v>
      </c>
      <c r="E12" s="59">
        <v>397822674</v>
      </c>
      <c r="F12" s="59">
        <v>30837546</v>
      </c>
      <c r="G12" s="59">
        <v>28022900</v>
      </c>
      <c r="H12" s="59">
        <v>32520757</v>
      </c>
      <c r="I12" s="59">
        <v>91381203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91381203</v>
      </c>
      <c r="W12" s="59">
        <v>99455671</v>
      </c>
      <c r="X12" s="59">
        <v>-8074468</v>
      </c>
      <c r="Y12" s="60">
        <v>-8.12</v>
      </c>
      <c r="Z12" s="61">
        <v>397822674</v>
      </c>
    </row>
    <row r="13" spans="1:26" ht="13.5">
      <c r="A13" s="57" t="s">
        <v>95</v>
      </c>
      <c r="B13" s="18">
        <v>3588344950</v>
      </c>
      <c r="C13" s="18">
        <v>0</v>
      </c>
      <c r="D13" s="58">
        <v>3225185800</v>
      </c>
      <c r="E13" s="59">
        <v>3225185800</v>
      </c>
      <c r="F13" s="59">
        <v>75022952</v>
      </c>
      <c r="G13" s="59">
        <v>152763974</v>
      </c>
      <c r="H13" s="59">
        <v>219475612</v>
      </c>
      <c r="I13" s="59">
        <v>447262538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447262538</v>
      </c>
      <c r="W13" s="59">
        <v>806296452</v>
      </c>
      <c r="X13" s="59">
        <v>-359033914</v>
      </c>
      <c r="Y13" s="60">
        <v>-44.53</v>
      </c>
      <c r="Z13" s="61">
        <v>3225185800</v>
      </c>
    </row>
    <row r="14" spans="1:26" ht="13.5">
      <c r="A14" s="57" t="s">
        <v>38</v>
      </c>
      <c r="B14" s="18">
        <v>527868793</v>
      </c>
      <c r="C14" s="18">
        <v>0</v>
      </c>
      <c r="D14" s="58">
        <v>582757660</v>
      </c>
      <c r="E14" s="59">
        <v>582757660</v>
      </c>
      <c r="F14" s="59">
        <v>15477666</v>
      </c>
      <c r="G14" s="59">
        <v>10582907</v>
      </c>
      <c r="H14" s="59">
        <v>63258773</v>
      </c>
      <c r="I14" s="59">
        <v>89319346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89319346</v>
      </c>
      <c r="W14" s="59">
        <v>145689415</v>
      </c>
      <c r="X14" s="59">
        <v>-56370069</v>
      </c>
      <c r="Y14" s="60">
        <v>-38.69</v>
      </c>
      <c r="Z14" s="61">
        <v>582757660</v>
      </c>
    </row>
    <row r="15" spans="1:26" ht="13.5">
      <c r="A15" s="57" t="s">
        <v>39</v>
      </c>
      <c r="B15" s="18">
        <v>9821253507</v>
      </c>
      <c r="C15" s="18">
        <v>0</v>
      </c>
      <c r="D15" s="58">
        <v>12969355098</v>
      </c>
      <c r="E15" s="59">
        <v>12973355098</v>
      </c>
      <c r="F15" s="59">
        <v>846641654</v>
      </c>
      <c r="G15" s="59">
        <v>1337840417</v>
      </c>
      <c r="H15" s="59">
        <v>1245521569</v>
      </c>
      <c r="I15" s="59">
        <v>3430003640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3430003640</v>
      </c>
      <c r="W15" s="59">
        <v>3243338776</v>
      </c>
      <c r="X15" s="59">
        <v>186664864</v>
      </c>
      <c r="Y15" s="60">
        <v>5.76</v>
      </c>
      <c r="Z15" s="61">
        <v>12973355098</v>
      </c>
    </row>
    <row r="16" spans="1:26" ht="13.5">
      <c r="A16" s="68" t="s">
        <v>40</v>
      </c>
      <c r="B16" s="18">
        <v>186566859</v>
      </c>
      <c r="C16" s="18">
        <v>0</v>
      </c>
      <c r="D16" s="58">
        <v>608931117</v>
      </c>
      <c r="E16" s="59">
        <v>608931117</v>
      </c>
      <c r="F16" s="59">
        <v>24744624</v>
      </c>
      <c r="G16" s="59">
        <v>14190407</v>
      </c>
      <c r="H16" s="59">
        <v>16790860</v>
      </c>
      <c r="I16" s="59">
        <v>55725891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55725891</v>
      </c>
      <c r="W16" s="59">
        <v>152232780</v>
      </c>
      <c r="X16" s="59">
        <v>-96506889</v>
      </c>
      <c r="Y16" s="60">
        <v>-63.39</v>
      </c>
      <c r="Z16" s="61">
        <v>608931117</v>
      </c>
    </row>
    <row r="17" spans="1:26" ht="13.5">
      <c r="A17" s="57" t="s">
        <v>41</v>
      </c>
      <c r="B17" s="18">
        <v>6493562311</v>
      </c>
      <c r="C17" s="18">
        <v>0</v>
      </c>
      <c r="D17" s="58">
        <v>8709845617</v>
      </c>
      <c r="E17" s="59">
        <v>8864424272</v>
      </c>
      <c r="F17" s="59">
        <v>367767826</v>
      </c>
      <c r="G17" s="59">
        <v>524144957</v>
      </c>
      <c r="H17" s="59">
        <v>717375299</v>
      </c>
      <c r="I17" s="59">
        <v>1609288082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1609288082</v>
      </c>
      <c r="W17" s="59">
        <v>2216106071</v>
      </c>
      <c r="X17" s="59">
        <v>-606817989</v>
      </c>
      <c r="Y17" s="60">
        <v>-27.38</v>
      </c>
      <c r="Z17" s="61">
        <v>8864424272</v>
      </c>
    </row>
    <row r="18" spans="1:26" ht="13.5">
      <c r="A18" s="69" t="s">
        <v>42</v>
      </c>
      <c r="B18" s="70">
        <f>SUM(B11:B17)</f>
        <v>27016306505</v>
      </c>
      <c r="C18" s="70">
        <f>SUM(C11:C17)</f>
        <v>0</v>
      </c>
      <c r="D18" s="71">
        <f aca="true" t="shared" si="1" ref="D18:Z18">SUM(D11:D17)</f>
        <v>34777858083</v>
      </c>
      <c r="E18" s="72">
        <f t="shared" si="1"/>
        <v>34936450763</v>
      </c>
      <c r="F18" s="72">
        <f t="shared" si="1"/>
        <v>2015341706</v>
      </c>
      <c r="G18" s="72">
        <f t="shared" si="1"/>
        <v>2691200759</v>
      </c>
      <c r="H18" s="72">
        <f t="shared" si="1"/>
        <v>2941169237</v>
      </c>
      <c r="I18" s="72">
        <f t="shared" si="1"/>
        <v>7647711702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7647711702</v>
      </c>
      <c r="W18" s="72">
        <f t="shared" si="1"/>
        <v>8734112702</v>
      </c>
      <c r="X18" s="72">
        <f t="shared" si="1"/>
        <v>-1086401000</v>
      </c>
      <c r="Y18" s="66">
        <f>+IF(W18&lt;&gt;0,(X18/W18)*100,0)</f>
        <v>-12.438596078010628</v>
      </c>
      <c r="Z18" s="73">
        <f t="shared" si="1"/>
        <v>34936450763</v>
      </c>
    </row>
    <row r="19" spans="1:26" ht="13.5">
      <c r="A19" s="69" t="s">
        <v>43</v>
      </c>
      <c r="B19" s="74">
        <f>+B10-B18</f>
        <v>-1940877010</v>
      </c>
      <c r="C19" s="74">
        <f>+C10-C18</f>
        <v>0</v>
      </c>
      <c r="D19" s="75">
        <f aca="true" t="shared" si="2" ref="D19:Z19">+D10-D18</f>
        <v>-598464451</v>
      </c>
      <c r="E19" s="76">
        <f t="shared" si="2"/>
        <v>-756068243</v>
      </c>
      <c r="F19" s="76">
        <f t="shared" si="2"/>
        <v>3001657678</v>
      </c>
      <c r="G19" s="76">
        <f t="shared" si="2"/>
        <v>-120180181</v>
      </c>
      <c r="H19" s="76">
        <f t="shared" si="2"/>
        <v>-78475605</v>
      </c>
      <c r="I19" s="76">
        <f t="shared" si="2"/>
        <v>2803001892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2803001892</v>
      </c>
      <c r="W19" s="76">
        <f>IF(E10=E18,0,W10-W18)</f>
        <v>-189017058</v>
      </c>
      <c r="X19" s="76">
        <f t="shared" si="2"/>
        <v>2992018950</v>
      </c>
      <c r="Y19" s="77">
        <f>+IF(W19&lt;&gt;0,(X19/W19)*100,0)</f>
        <v>-1582.9359432734373</v>
      </c>
      <c r="Z19" s="78">
        <f t="shared" si="2"/>
        <v>-756068243</v>
      </c>
    </row>
    <row r="20" spans="1:26" ht="13.5">
      <c r="A20" s="57" t="s">
        <v>44</v>
      </c>
      <c r="B20" s="18">
        <v>1616509997</v>
      </c>
      <c r="C20" s="18">
        <v>0</v>
      </c>
      <c r="D20" s="58">
        <v>2802614385</v>
      </c>
      <c r="E20" s="59">
        <v>2842686631</v>
      </c>
      <c r="F20" s="59">
        <v>227412130</v>
      </c>
      <c r="G20" s="59">
        <v>46301002</v>
      </c>
      <c r="H20" s="59">
        <v>60545804</v>
      </c>
      <c r="I20" s="59">
        <v>334258936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334258936</v>
      </c>
      <c r="W20" s="59">
        <v>710671658</v>
      </c>
      <c r="X20" s="59">
        <v>-376412722</v>
      </c>
      <c r="Y20" s="60">
        <v>-52.97</v>
      </c>
      <c r="Z20" s="61">
        <v>2842686631</v>
      </c>
    </row>
    <row r="21" spans="1:26" ht="13.5">
      <c r="A21" s="57" t="s">
        <v>96</v>
      </c>
      <c r="B21" s="79">
        <v>-10538952</v>
      </c>
      <c r="C21" s="79">
        <v>0</v>
      </c>
      <c r="D21" s="80">
        <v>-32273040</v>
      </c>
      <c r="E21" s="81">
        <v>0</v>
      </c>
      <c r="F21" s="81">
        <v>-4660015</v>
      </c>
      <c r="G21" s="81">
        <v>0</v>
      </c>
      <c r="H21" s="81">
        <v>0</v>
      </c>
      <c r="I21" s="81">
        <v>-4660015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-4660015</v>
      </c>
      <c r="W21" s="81">
        <v>0</v>
      </c>
      <c r="X21" s="81">
        <v>-4660015</v>
      </c>
      <c r="Y21" s="82">
        <v>0</v>
      </c>
      <c r="Z21" s="83">
        <v>0</v>
      </c>
    </row>
    <row r="22" spans="1:26" ht="25.5">
      <c r="A22" s="84" t="s">
        <v>97</v>
      </c>
      <c r="B22" s="85">
        <f>SUM(B19:B21)</f>
        <v>-334905965</v>
      </c>
      <c r="C22" s="85">
        <f>SUM(C19:C21)</f>
        <v>0</v>
      </c>
      <c r="D22" s="86">
        <f aca="true" t="shared" si="3" ref="D22:Z22">SUM(D19:D21)</f>
        <v>2171876894</v>
      </c>
      <c r="E22" s="87">
        <f t="shared" si="3"/>
        <v>2086618388</v>
      </c>
      <c r="F22" s="87">
        <f t="shared" si="3"/>
        <v>3224409793</v>
      </c>
      <c r="G22" s="87">
        <f t="shared" si="3"/>
        <v>-73879179</v>
      </c>
      <c r="H22" s="87">
        <f t="shared" si="3"/>
        <v>-17929801</v>
      </c>
      <c r="I22" s="87">
        <f t="shared" si="3"/>
        <v>3132600813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3132600813</v>
      </c>
      <c r="W22" s="87">
        <f t="shared" si="3"/>
        <v>521654600</v>
      </c>
      <c r="X22" s="87">
        <f t="shared" si="3"/>
        <v>2610946213</v>
      </c>
      <c r="Y22" s="88">
        <f>+IF(W22&lt;&gt;0,(X22/W22)*100,0)</f>
        <v>500.51244885025454</v>
      </c>
      <c r="Z22" s="89">
        <f t="shared" si="3"/>
        <v>2086618388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-334905965</v>
      </c>
      <c r="C24" s="74">
        <f>SUM(C22:C23)</f>
        <v>0</v>
      </c>
      <c r="D24" s="75">
        <f aca="true" t="shared" si="4" ref="D24:Z24">SUM(D22:D23)</f>
        <v>2171876894</v>
      </c>
      <c r="E24" s="76">
        <f t="shared" si="4"/>
        <v>2086618388</v>
      </c>
      <c r="F24" s="76">
        <f t="shared" si="4"/>
        <v>3224409793</v>
      </c>
      <c r="G24" s="76">
        <f t="shared" si="4"/>
        <v>-73879179</v>
      </c>
      <c r="H24" s="76">
        <f t="shared" si="4"/>
        <v>-17929801</v>
      </c>
      <c r="I24" s="76">
        <f t="shared" si="4"/>
        <v>3132600813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3132600813</v>
      </c>
      <c r="W24" s="76">
        <f t="shared" si="4"/>
        <v>521654600</v>
      </c>
      <c r="X24" s="76">
        <f t="shared" si="4"/>
        <v>2610946213</v>
      </c>
      <c r="Y24" s="77">
        <f>+IF(W24&lt;&gt;0,(X24/W24)*100,0)</f>
        <v>500.51244885025454</v>
      </c>
      <c r="Z24" s="78">
        <f t="shared" si="4"/>
        <v>2086618388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2933285094</v>
      </c>
      <c r="C27" s="21">
        <v>0</v>
      </c>
      <c r="D27" s="98">
        <v>6455921509</v>
      </c>
      <c r="E27" s="99">
        <v>6608184138</v>
      </c>
      <c r="F27" s="99">
        <v>105557443</v>
      </c>
      <c r="G27" s="99">
        <v>208113682</v>
      </c>
      <c r="H27" s="99">
        <v>342650140</v>
      </c>
      <c r="I27" s="99">
        <v>656321265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656321265</v>
      </c>
      <c r="W27" s="99">
        <v>1652046036</v>
      </c>
      <c r="X27" s="99">
        <v>-995724771</v>
      </c>
      <c r="Y27" s="100">
        <v>-60.27</v>
      </c>
      <c r="Z27" s="101">
        <v>6608184138</v>
      </c>
    </row>
    <row r="28" spans="1:26" ht="13.5">
      <c r="A28" s="102" t="s">
        <v>44</v>
      </c>
      <c r="B28" s="18">
        <v>1711948716</v>
      </c>
      <c r="C28" s="18">
        <v>0</v>
      </c>
      <c r="D28" s="58">
        <v>3428365727</v>
      </c>
      <c r="E28" s="59">
        <v>3502875395</v>
      </c>
      <c r="F28" s="59">
        <v>92276025</v>
      </c>
      <c r="G28" s="59">
        <v>134669054</v>
      </c>
      <c r="H28" s="59">
        <v>240686405</v>
      </c>
      <c r="I28" s="59">
        <v>467631484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467631484</v>
      </c>
      <c r="W28" s="59">
        <v>875718850</v>
      </c>
      <c r="X28" s="59">
        <v>-408087366</v>
      </c>
      <c r="Y28" s="60">
        <v>-46.6</v>
      </c>
      <c r="Z28" s="61">
        <v>3502875395</v>
      </c>
    </row>
    <row r="29" spans="1:26" ht="13.5">
      <c r="A29" s="57" t="s">
        <v>99</v>
      </c>
      <c r="B29" s="18">
        <v>22092593</v>
      </c>
      <c r="C29" s="18">
        <v>0</v>
      </c>
      <c r="D29" s="58">
        <v>291254411</v>
      </c>
      <c r="E29" s="59">
        <v>291254411</v>
      </c>
      <c r="F29" s="59">
        <v>533112</v>
      </c>
      <c r="G29" s="59">
        <v>518646</v>
      </c>
      <c r="H29" s="59">
        <v>278600</v>
      </c>
      <c r="I29" s="59">
        <v>1330358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1330358</v>
      </c>
      <c r="W29" s="59">
        <v>72813603</v>
      </c>
      <c r="X29" s="59">
        <v>-71483245</v>
      </c>
      <c r="Y29" s="60">
        <v>-98.17</v>
      </c>
      <c r="Z29" s="61">
        <v>291254411</v>
      </c>
    </row>
    <row r="30" spans="1:26" ht="13.5">
      <c r="A30" s="57" t="s">
        <v>48</v>
      </c>
      <c r="B30" s="18">
        <v>616905973</v>
      </c>
      <c r="C30" s="18">
        <v>0</v>
      </c>
      <c r="D30" s="58">
        <v>1082766195</v>
      </c>
      <c r="E30" s="59">
        <v>1187260399</v>
      </c>
      <c r="F30" s="59">
        <v>2924198</v>
      </c>
      <c r="G30" s="59">
        <v>28280584</v>
      </c>
      <c r="H30" s="59">
        <v>34325682</v>
      </c>
      <c r="I30" s="59">
        <v>65530464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65530464</v>
      </c>
      <c r="W30" s="59">
        <v>296815100</v>
      </c>
      <c r="X30" s="59">
        <v>-231284636</v>
      </c>
      <c r="Y30" s="60">
        <v>-77.92</v>
      </c>
      <c r="Z30" s="61">
        <v>1187260399</v>
      </c>
    </row>
    <row r="31" spans="1:26" ht="13.5">
      <c r="A31" s="57" t="s">
        <v>49</v>
      </c>
      <c r="B31" s="18">
        <v>582337812</v>
      </c>
      <c r="C31" s="18">
        <v>0</v>
      </c>
      <c r="D31" s="58">
        <v>1653535176</v>
      </c>
      <c r="E31" s="59">
        <v>1626793933</v>
      </c>
      <c r="F31" s="59">
        <v>9824107</v>
      </c>
      <c r="G31" s="59">
        <v>44645396</v>
      </c>
      <c r="H31" s="59">
        <v>67359450</v>
      </c>
      <c r="I31" s="59">
        <v>121828953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121828953</v>
      </c>
      <c r="W31" s="59">
        <v>406698483</v>
      </c>
      <c r="X31" s="59">
        <v>-284869530</v>
      </c>
      <c r="Y31" s="60">
        <v>-70.04</v>
      </c>
      <c r="Z31" s="61">
        <v>1626793933</v>
      </c>
    </row>
    <row r="32" spans="1:26" ht="13.5">
      <c r="A32" s="69" t="s">
        <v>50</v>
      </c>
      <c r="B32" s="21">
        <f>SUM(B28:B31)</f>
        <v>2933285094</v>
      </c>
      <c r="C32" s="21">
        <f>SUM(C28:C31)</f>
        <v>0</v>
      </c>
      <c r="D32" s="98">
        <f aca="true" t="shared" si="5" ref="D32:Z32">SUM(D28:D31)</f>
        <v>6455921509</v>
      </c>
      <c r="E32" s="99">
        <f t="shared" si="5"/>
        <v>6608184138</v>
      </c>
      <c r="F32" s="99">
        <f t="shared" si="5"/>
        <v>105557442</v>
      </c>
      <c r="G32" s="99">
        <f t="shared" si="5"/>
        <v>208113680</v>
      </c>
      <c r="H32" s="99">
        <f t="shared" si="5"/>
        <v>342650137</v>
      </c>
      <c r="I32" s="99">
        <f t="shared" si="5"/>
        <v>656321259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656321259</v>
      </c>
      <c r="W32" s="99">
        <f t="shared" si="5"/>
        <v>1652046036</v>
      </c>
      <c r="X32" s="99">
        <f t="shared" si="5"/>
        <v>-995724777</v>
      </c>
      <c r="Y32" s="100">
        <f>+IF(W32&lt;&gt;0,(X32/W32)*100,0)</f>
        <v>-60.272217317314514</v>
      </c>
      <c r="Z32" s="101">
        <f t="shared" si="5"/>
        <v>6608184138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8500504188</v>
      </c>
      <c r="C35" s="18">
        <v>0</v>
      </c>
      <c r="D35" s="58">
        <v>13401169971</v>
      </c>
      <c r="E35" s="59">
        <v>13401169971</v>
      </c>
      <c r="F35" s="59">
        <v>8951584689</v>
      </c>
      <c r="G35" s="59">
        <v>9685390472</v>
      </c>
      <c r="H35" s="59">
        <v>10664287764</v>
      </c>
      <c r="I35" s="59">
        <v>10874847700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10874847700</v>
      </c>
      <c r="W35" s="59">
        <v>3350292495</v>
      </c>
      <c r="X35" s="59">
        <v>7524555205</v>
      </c>
      <c r="Y35" s="60">
        <v>224.59</v>
      </c>
      <c r="Z35" s="61">
        <v>13401169971</v>
      </c>
    </row>
    <row r="36" spans="1:26" ht="13.5">
      <c r="A36" s="57" t="s">
        <v>53</v>
      </c>
      <c r="B36" s="18">
        <v>70884304085</v>
      </c>
      <c r="C36" s="18">
        <v>0</v>
      </c>
      <c r="D36" s="58">
        <v>87314112812</v>
      </c>
      <c r="E36" s="59">
        <v>87335297541</v>
      </c>
      <c r="F36" s="59">
        <v>63154114881</v>
      </c>
      <c r="G36" s="59">
        <v>69976997272</v>
      </c>
      <c r="H36" s="59">
        <v>66762762505</v>
      </c>
      <c r="I36" s="59">
        <v>72094639490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72094639490</v>
      </c>
      <c r="W36" s="59">
        <v>21833824387</v>
      </c>
      <c r="X36" s="59">
        <v>50260815103</v>
      </c>
      <c r="Y36" s="60">
        <v>230.2</v>
      </c>
      <c r="Z36" s="61">
        <v>87335297541</v>
      </c>
    </row>
    <row r="37" spans="1:26" ht="13.5">
      <c r="A37" s="57" t="s">
        <v>54</v>
      </c>
      <c r="B37" s="18">
        <v>6856862337</v>
      </c>
      <c r="C37" s="18">
        <v>0</v>
      </c>
      <c r="D37" s="58">
        <v>6984620171</v>
      </c>
      <c r="E37" s="59">
        <v>6984620171</v>
      </c>
      <c r="F37" s="59">
        <v>5407046852</v>
      </c>
      <c r="G37" s="59">
        <v>5764214104</v>
      </c>
      <c r="H37" s="59">
        <v>5460391673</v>
      </c>
      <c r="I37" s="59">
        <v>5688166838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5688166838</v>
      </c>
      <c r="W37" s="59">
        <v>1746155045</v>
      </c>
      <c r="X37" s="59">
        <v>3942011793</v>
      </c>
      <c r="Y37" s="60">
        <v>225.75</v>
      </c>
      <c r="Z37" s="61">
        <v>6984620171</v>
      </c>
    </row>
    <row r="38" spans="1:26" ht="13.5">
      <c r="A38" s="57" t="s">
        <v>55</v>
      </c>
      <c r="B38" s="18">
        <v>6371003682</v>
      </c>
      <c r="C38" s="18">
        <v>0</v>
      </c>
      <c r="D38" s="58">
        <v>8671247890</v>
      </c>
      <c r="E38" s="59">
        <v>8677620571</v>
      </c>
      <c r="F38" s="59">
        <v>6149995516</v>
      </c>
      <c r="G38" s="59">
        <v>6635723264</v>
      </c>
      <c r="H38" s="59">
        <v>5941002059</v>
      </c>
      <c r="I38" s="59">
        <v>6669882718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6669882718</v>
      </c>
      <c r="W38" s="59">
        <v>2169405143</v>
      </c>
      <c r="X38" s="59">
        <v>4500477575</v>
      </c>
      <c r="Y38" s="60">
        <v>207.45</v>
      </c>
      <c r="Z38" s="61">
        <v>8677620571</v>
      </c>
    </row>
    <row r="39" spans="1:26" ht="13.5">
      <c r="A39" s="57" t="s">
        <v>56</v>
      </c>
      <c r="B39" s="18">
        <v>66156942254</v>
      </c>
      <c r="C39" s="18">
        <v>0</v>
      </c>
      <c r="D39" s="58">
        <v>85059414719</v>
      </c>
      <c r="E39" s="59">
        <v>85074226767</v>
      </c>
      <c r="F39" s="59">
        <v>60548657198</v>
      </c>
      <c r="G39" s="59">
        <v>67262450377</v>
      </c>
      <c r="H39" s="59">
        <v>66025656539</v>
      </c>
      <c r="I39" s="59">
        <v>70611437636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70611437636</v>
      </c>
      <c r="W39" s="59">
        <v>21268556695</v>
      </c>
      <c r="X39" s="59">
        <v>49342880941</v>
      </c>
      <c r="Y39" s="60">
        <v>232</v>
      </c>
      <c r="Z39" s="61">
        <v>85074226767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4234917260</v>
      </c>
      <c r="C42" s="18">
        <v>0</v>
      </c>
      <c r="D42" s="58">
        <v>5732245423</v>
      </c>
      <c r="E42" s="59">
        <v>5688856537</v>
      </c>
      <c r="F42" s="59">
        <v>1669931066</v>
      </c>
      <c r="G42" s="59">
        <v>-221339379</v>
      </c>
      <c r="H42" s="59">
        <v>-207162298</v>
      </c>
      <c r="I42" s="59">
        <v>1241429389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1241429389</v>
      </c>
      <c r="W42" s="59">
        <v>2230307238</v>
      </c>
      <c r="X42" s="59">
        <v>-988877849</v>
      </c>
      <c r="Y42" s="60">
        <v>-44.34</v>
      </c>
      <c r="Z42" s="61">
        <v>5688856537</v>
      </c>
    </row>
    <row r="43" spans="1:26" ht="13.5">
      <c r="A43" s="57" t="s">
        <v>59</v>
      </c>
      <c r="B43" s="18">
        <v>-2283607931</v>
      </c>
      <c r="C43" s="18">
        <v>0</v>
      </c>
      <c r="D43" s="58">
        <v>-5420818016</v>
      </c>
      <c r="E43" s="59">
        <v>-5222002745</v>
      </c>
      <c r="F43" s="59">
        <v>-258086215</v>
      </c>
      <c r="G43" s="59">
        <v>-102820756</v>
      </c>
      <c r="H43" s="59">
        <v>-215846440</v>
      </c>
      <c r="I43" s="59">
        <v>-576753411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-576753411</v>
      </c>
      <c r="W43" s="59">
        <v>-766700243</v>
      </c>
      <c r="X43" s="59">
        <v>189946832</v>
      </c>
      <c r="Y43" s="60">
        <v>-24.77</v>
      </c>
      <c r="Z43" s="61">
        <v>-5222002745</v>
      </c>
    </row>
    <row r="44" spans="1:26" ht="13.5">
      <c r="A44" s="57" t="s">
        <v>60</v>
      </c>
      <c r="B44" s="18">
        <v>226983416</v>
      </c>
      <c r="C44" s="18">
        <v>0</v>
      </c>
      <c r="D44" s="58">
        <v>491037613</v>
      </c>
      <c r="E44" s="59">
        <v>497410294</v>
      </c>
      <c r="F44" s="59">
        <v>-16359785</v>
      </c>
      <c r="G44" s="59">
        <v>687165</v>
      </c>
      <c r="H44" s="59">
        <v>60501160</v>
      </c>
      <c r="I44" s="59">
        <v>44828540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44828540</v>
      </c>
      <c r="W44" s="59">
        <v>67182384</v>
      </c>
      <c r="X44" s="59">
        <v>-22353844</v>
      </c>
      <c r="Y44" s="60">
        <v>-33.27</v>
      </c>
      <c r="Z44" s="61">
        <v>497410294</v>
      </c>
    </row>
    <row r="45" spans="1:26" ht="13.5">
      <c r="A45" s="69" t="s">
        <v>61</v>
      </c>
      <c r="B45" s="21">
        <v>1668193863</v>
      </c>
      <c r="C45" s="21">
        <v>0</v>
      </c>
      <c r="D45" s="98">
        <v>4957903309</v>
      </c>
      <c r="E45" s="99">
        <v>5119702374</v>
      </c>
      <c r="F45" s="99">
        <v>4651388195</v>
      </c>
      <c r="G45" s="99">
        <v>4327915225</v>
      </c>
      <c r="H45" s="99">
        <v>3965407647</v>
      </c>
      <c r="I45" s="99">
        <v>3965407647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3965407647</v>
      </c>
      <c r="W45" s="99">
        <v>5686227667</v>
      </c>
      <c r="X45" s="99">
        <v>-1720820020</v>
      </c>
      <c r="Y45" s="100">
        <v>-30.26</v>
      </c>
      <c r="Z45" s="101">
        <v>5119702374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89</v>
      </c>
      <c r="W47" s="118" t="s">
        <v>90</v>
      </c>
      <c r="X47" s="118" t="s">
        <v>91</v>
      </c>
      <c r="Y47" s="118" t="s">
        <v>92</v>
      </c>
      <c r="Z47" s="120" t="s">
        <v>93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2358961124</v>
      </c>
      <c r="C49" s="51">
        <v>0</v>
      </c>
      <c r="D49" s="128">
        <v>690048401</v>
      </c>
      <c r="E49" s="53">
        <v>681251621</v>
      </c>
      <c r="F49" s="53">
        <v>0</v>
      </c>
      <c r="G49" s="53">
        <v>0</v>
      </c>
      <c r="H49" s="53">
        <v>0</v>
      </c>
      <c r="I49" s="53">
        <v>5333652325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318400054</v>
      </c>
      <c r="W49" s="53">
        <v>631790809</v>
      </c>
      <c r="X49" s="53">
        <v>1410789929</v>
      </c>
      <c r="Y49" s="53">
        <v>4931254317</v>
      </c>
      <c r="Z49" s="129">
        <v>16356148580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1640012577</v>
      </c>
      <c r="C51" s="51">
        <v>0</v>
      </c>
      <c r="D51" s="128">
        <v>362126865</v>
      </c>
      <c r="E51" s="53">
        <v>238018924</v>
      </c>
      <c r="F51" s="53">
        <v>0</v>
      </c>
      <c r="G51" s="53">
        <v>0</v>
      </c>
      <c r="H51" s="53">
        <v>0</v>
      </c>
      <c r="I51" s="53">
        <v>722456366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26550839</v>
      </c>
      <c r="W51" s="53">
        <v>1838963</v>
      </c>
      <c r="X51" s="53">
        <v>92802072</v>
      </c>
      <c r="Y51" s="53">
        <v>28890379</v>
      </c>
      <c r="Z51" s="129">
        <v>3112696985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84.79270600038178</v>
      </c>
      <c r="C58" s="5">
        <f>IF(C67=0,0,+(C76/C67)*100)</f>
        <v>0</v>
      </c>
      <c r="D58" s="6">
        <f aca="true" t="shared" si="6" ref="D58:Z58">IF(D67=0,0,+(D76/D67)*100)</f>
        <v>96.36190534374069</v>
      </c>
      <c r="E58" s="7">
        <f t="shared" si="6"/>
        <v>96.36176303615979</v>
      </c>
      <c r="F58" s="7">
        <f t="shared" si="6"/>
        <v>61.642454365047215</v>
      </c>
      <c r="G58" s="7">
        <f t="shared" si="6"/>
        <v>94.91626149966683</v>
      </c>
      <c r="H58" s="7">
        <f t="shared" si="6"/>
        <v>81.54490504608157</v>
      </c>
      <c r="I58" s="7">
        <f t="shared" si="6"/>
        <v>77.14642219974667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77.14642219974667</v>
      </c>
      <c r="W58" s="7">
        <f t="shared" si="6"/>
        <v>103.70024730358425</v>
      </c>
      <c r="X58" s="7">
        <f t="shared" si="6"/>
        <v>0</v>
      </c>
      <c r="Y58" s="7">
        <f t="shared" si="6"/>
        <v>0</v>
      </c>
      <c r="Z58" s="8">
        <f t="shared" si="6"/>
        <v>96.36176303615979</v>
      </c>
    </row>
    <row r="59" spans="1:26" ht="13.5">
      <c r="A59" s="36" t="s">
        <v>31</v>
      </c>
      <c r="B59" s="9">
        <f aca="true" t="shared" si="7" ref="B59:Z66">IF(B68=0,0,+(B77/B68)*100)</f>
        <v>89.70221790074233</v>
      </c>
      <c r="C59" s="9">
        <f t="shared" si="7"/>
        <v>0</v>
      </c>
      <c r="D59" s="2">
        <f t="shared" si="7"/>
        <v>121.14220908568336</v>
      </c>
      <c r="E59" s="10">
        <f t="shared" si="7"/>
        <v>121.14220908568336</v>
      </c>
      <c r="F59" s="10">
        <f t="shared" si="7"/>
        <v>37.39613741096713</v>
      </c>
      <c r="G59" s="10">
        <f t="shared" si="7"/>
        <v>163.85146056438208</v>
      </c>
      <c r="H59" s="10">
        <f t="shared" si="7"/>
        <v>134.42270568703069</v>
      </c>
      <c r="I59" s="10">
        <f t="shared" si="7"/>
        <v>78.34752044934133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78.34752044934133</v>
      </c>
      <c r="W59" s="10">
        <f t="shared" si="7"/>
        <v>116.60291706200205</v>
      </c>
      <c r="X59" s="10">
        <f t="shared" si="7"/>
        <v>0</v>
      </c>
      <c r="Y59" s="10">
        <f t="shared" si="7"/>
        <v>0</v>
      </c>
      <c r="Z59" s="11">
        <f t="shared" si="7"/>
        <v>121.14220908568336</v>
      </c>
    </row>
    <row r="60" spans="1:26" ht="13.5">
      <c r="A60" s="37" t="s">
        <v>32</v>
      </c>
      <c r="B60" s="12">
        <f t="shared" si="7"/>
        <v>83.55280883282748</v>
      </c>
      <c r="C60" s="12">
        <f t="shared" si="7"/>
        <v>0</v>
      </c>
      <c r="D60" s="3">
        <f t="shared" si="7"/>
        <v>91.08007723440384</v>
      </c>
      <c r="E60" s="13">
        <f t="shared" si="7"/>
        <v>91.0958442181737</v>
      </c>
      <c r="F60" s="13">
        <f t="shared" si="7"/>
        <v>74.38080946423936</v>
      </c>
      <c r="G60" s="13">
        <f t="shared" si="7"/>
        <v>85.02533554771897</v>
      </c>
      <c r="H60" s="13">
        <f t="shared" si="7"/>
        <v>73.42644261572272</v>
      </c>
      <c r="I60" s="13">
        <f t="shared" si="7"/>
        <v>77.23125906895936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77.23125906895936</v>
      </c>
      <c r="W60" s="13">
        <f t="shared" si="7"/>
        <v>101.31512468821936</v>
      </c>
      <c r="X60" s="13">
        <f t="shared" si="7"/>
        <v>0</v>
      </c>
      <c r="Y60" s="13">
        <f t="shared" si="7"/>
        <v>0</v>
      </c>
      <c r="Z60" s="14">
        <f t="shared" si="7"/>
        <v>91.0958442181737</v>
      </c>
    </row>
    <row r="61" spans="1:26" ht="13.5">
      <c r="A61" s="38" t="s">
        <v>102</v>
      </c>
      <c r="B61" s="12">
        <f t="shared" si="7"/>
        <v>88.79684626920081</v>
      </c>
      <c r="C61" s="12">
        <f t="shared" si="7"/>
        <v>0</v>
      </c>
      <c r="D61" s="3">
        <f t="shared" si="7"/>
        <v>90.93646323022458</v>
      </c>
      <c r="E61" s="13">
        <f t="shared" si="7"/>
        <v>90.79825061050688</v>
      </c>
      <c r="F61" s="13">
        <f t="shared" si="7"/>
        <v>89.18347605805943</v>
      </c>
      <c r="G61" s="13">
        <f t="shared" si="7"/>
        <v>81.1926302510819</v>
      </c>
      <c r="H61" s="13">
        <f t="shared" si="7"/>
        <v>75.80015310986715</v>
      </c>
      <c r="I61" s="13">
        <f t="shared" si="7"/>
        <v>81.58346549934974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81.58346549934974</v>
      </c>
      <c r="W61" s="13">
        <f t="shared" si="7"/>
        <v>104.10878402035833</v>
      </c>
      <c r="X61" s="13">
        <f t="shared" si="7"/>
        <v>0</v>
      </c>
      <c r="Y61" s="13">
        <f t="shared" si="7"/>
        <v>0</v>
      </c>
      <c r="Z61" s="14">
        <f t="shared" si="7"/>
        <v>90.79825061050688</v>
      </c>
    </row>
    <row r="62" spans="1:26" ht="13.5">
      <c r="A62" s="38" t="s">
        <v>103</v>
      </c>
      <c r="B62" s="12">
        <f t="shared" si="7"/>
        <v>84.87898972874125</v>
      </c>
      <c r="C62" s="12">
        <f t="shared" si="7"/>
        <v>0</v>
      </c>
      <c r="D62" s="3">
        <f t="shared" si="7"/>
        <v>91.79233621444538</v>
      </c>
      <c r="E62" s="13">
        <f t="shared" si="7"/>
        <v>91.81663014208861</v>
      </c>
      <c r="F62" s="13">
        <f t="shared" si="7"/>
        <v>65.1689949328576</v>
      </c>
      <c r="G62" s="13">
        <f t="shared" si="7"/>
        <v>64.08885412978258</v>
      </c>
      <c r="H62" s="13">
        <f t="shared" si="7"/>
        <v>55.12071350763193</v>
      </c>
      <c r="I62" s="13">
        <f t="shared" si="7"/>
        <v>61.0952186549615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61.0952186549615</v>
      </c>
      <c r="W62" s="13">
        <f t="shared" si="7"/>
        <v>91.53043776006669</v>
      </c>
      <c r="X62" s="13">
        <f t="shared" si="7"/>
        <v>0</v>
      </c>
      <c r="Y62" s="13">
        <f t="shared" si="7"/>
        <v>0</v>
      </c>
      <c r="Z62" s="14">
        <f t="shared" si="7"/>
        <v>91.81663014208861</v>
      </c>
    </row>
    <row r="63" spans="1:26" ht="13.5">
      <c r="A63" s="38" t="s">
        <v>104</v>
      </c>
      <c r="B63" s="12">
        <f t="shared" si="7"/>
        <v>87.80881519917588</v>
      </c>
      <c r="C63" s="12">
        <f t="shared" si="7"/>
        <v>0</v>
      </c>
      <c r="D63" s="3">
        <f t="shared" si="7"/>
        <v>91.78152635639569</v>
      </c>
      <c r="E63" s="13">
        <f t="shared" si="7"/>
        <v>91.83856631554892</v>
      </c>
      <c r="F63" s="13">
        <f t="shared" si="7"/>
        <v>38.1596279770048</v>
      </c>
      <c r="G63" s="13">
        <f t="shared" si="7"/>
        <v>78.41087093148384</v>
      </c>
      <c r="H63" s="13">
        <f t="shared" si="7"/>
        <v>76.6086585673416</v>
      </c>
      <c r="I63" s="13">
        <f t="shared" si="7"/>
        <v>57.00027943300658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57.00027943300658</v>
      </c>
      <c r="W63" s="13">
        <f t="shared" si="7"/>
        <v>98.28305127985597</v>
      </c>
      <c r="X63" s="13">
        <f t="shared" si="7"/>
        <v>0</v>
      </c>
      <c r="Y63" s="13">
        <f t="shared" si="7"/>
        <v>0</v>
      </c>
      <c r="Z63" s="14">
        <f t="shared" si="7"/>
        <v>91.83856631554892</v>
      </c>
    </row>
    <row r="64" spans="1:26" ht="13.5">
      <c r="A64" s="38" t="s">
        <v>105</v>
      </c>
      <c r="B64" s="12">
        <f t="shared" si="7"/>
        <v>85.1177750473688</v>
      </c>
      <c r="C64" s="12">
        <f t="shared" si="7"/>
        <v>0</v>
      </c>
      <c r="D64" s="3">
        <f t="shared" si="7"/>
        <v>91.13414493094226</v>
      </c>
      <c r="E64" s="13">
        <f t="shared" si="7"/>
        <v>89.623629965837</v>
      </c>
      <c r="F64" s="13">
        <f t="shared" si="7"/>
        <v>33.19117185207984</v>
      </c>
      <c r="G64" s="13">
        <f t="shared" si="7"/>
        <v>79.10881091608401</v>
      </c>
      <c r="H64" s="13">
        <f t="shared" si="7"/>
        <v>74.72714328453138</v>
      </c>
      <c r="I64" s="13">
        <f t="shared" si="7"/>
        <v>52.52840031067901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52.52840031067901</v>
      </c>
      <c r="W64" s="13">
        <f t="shared" si="7"/>
        <v>101.90245315356987</v>
      </c>
      <c r="X64" s="13">
        <f t="shared" si="7"/>
        <v>0</v>
      </c>
      <c r="Y64" s="13">
        <f t="shared" si="7"/>
        <v>0</v>
      </c>
      <c r="Z64" s="14">
        <f t="shared" si="7"/>
        <v>89.623629965837</v>
      </c>
    </row>
    <row r="65" spans="1:26" ht="13.5">
      <c r="A65" s="38" t="s">
        <v>106</v>
      </c>
      <c r="B65" s="12">
        <f t="shared" si="7"/>
        <v>4.511557579786238</v>
      </c>
      <c r="C65" s="12">
        <f t="shared" si="7"/>
        <v>0</v>
      </c>
      <c r="D65" s="3">
        <f t="shared" si="7"/>
        <v>82.9187257734269</v>
      </c>
      <c r="E65" s="13">
        <f t="shared" si="7"/>
        <v>101.72634260260776</v>
      </c>
      <c r="F65" s="13">
        <f t="shared" si="7"/>
        <v>596.149215778838</v>
      </c>
      <c r="G65" s="13">
        <f t="shared" si="7"/>
        <v>2245.6092920560736</v>
      </c>
      <c r="H65" s="13">
        <f t="shared" si="7"/>
        <v>491.79689178441396</v>
      </c>
      <c r="I65" s="13">
        <f t="shared" si="7"/>
        <v>1101.1205605604528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1101.1205605604528</v>
      </c>
      <c r="W65" s="13">
        <f t="shared" si="7"/>
        <v>118.53593881245897</v>
      </c>
      <c r="X65" s="13">
        <f t="shared" si="7"/>
        <v>0</v>
      </c>
      <c r="Y65" s="13">
        <f t="shared" si="7"/>
        <v>0</v>
      </c>
      <c r="Z65" s="14">
        <f t="shared" si="7"/>
        <v>101.72634260260776</v>
      </c>
    </row>
    <row r="66" spans="1:26" ht="13.5">
      <c r="A66" s="39" t="s">
        <v>107</v>
      </c>
      <c r="B66" s="15">
        <f t="shared" si="7"/>
        <v>84.54727094926001</v>
      </c>
      <c r="C66" s="15">
        <f t="shared" si="7"/>
        <v>0</v>
      </c>
      <c r="D66" s="4">
        <f t="shared" si="7"/>
        <v>76.89240415199251</v>
      </c>
      <c r="E66" s="16">
        <f t="shared" si="7"/>
        <v>76.18558151946996</v>
      </c>
      <c r="F66" s="16">
        <f t="shared" si="7"/>
        <v>61.2256166020513</v>
      </c>
      <c r="G66" s="16">
        <f t="shared" si="7"/>
        <v>52.96724131243072</v>
      </c>
      <c r="H66" s="16">
        <f t="shared" si="7"/>
        <v>62.907451918402636</v>
      </c>
      <c r="I66" s="16">
        <f t="shared" si="7"/>
        <v>59.45593543385353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59.45593543385353</v>
      </c>
      <c r="W66" s="16">
        <f t="shared" si="7"/>
        <v>78.2396093570334</v>
      </c>
      <c r="X66" s="16">
        <f t="shared" si="7"/>
        <v>0</v>
      </c>
      <c r="Y66" s="16">
        <f t="shared" si="7"/>
        <v>0</v>
      </c>
      <c r="Z66" s="17">
        <f t="shared" si="7"/>
        <v>76.18558151946996</v>
      </c>
    </row>
    <row r="67" spans="1:26" ht="13.5" hidden="1">
      <c r="A67" s="40" t="s">
        <v>108</v>
      </c>
      <c r="B67" s="23">
        <v>19235932238</v>
      </c>
      <c r="C67" s="23"/>
      <c r="D67" s="24">
        <v>26810536865</v>
      </c>
      <c r="E67" s="25">
        <v>26806841492</v>
      </c>
      <c r="F67" s="25">
        <v>3304937352</v>
      </c>
      <c r="G67" s="25">
        <v>2221088260</v>
      </c>
      <c r="H67" s="25">
        <v>2676209357</v>
      </c>
      <c r="I67" s="25">
        <v>8202234969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8202234969</v>
      </c>
      <c r="W67" s="25">
        <v>6701710390</v>
      </c>
      <c r="X67" s="25"/>
      <c r="Y67" s="24"/>
      <c r="Z67" s="26">
        <v>26806841492</v>
      </c>
    </row>
    <row r="68" spans="1:26" ht="13.5" hidden="1">
      <c r="A68" s="36" t="s">
        <v>31</v>
      </c>
      <c r="B68" s="18">
        <v>3814047328</v>
      </c>
      <c r="C68" s="18"/>
      <c r="D68" s="19">
        <v>4950842723</v>
      </c>
      <c r="E68" s="20">
        <v>4950842723</v>
      </c>
      <c r="F68" s="20">
        <v>1121248407</v>
      </c>
      <c r="G68" s="20">
        <v>296751417</v>
      </c>
      <c r="H68" s="20">
        <v>366352024</v>
      </c>
      <c r="I68" s="20">
        <v>1784351848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1784351848</v>
      </c>
      <c r="W68" s="20">
        <v>1237710682</v>
      </c>
      <c r="X68" s="20"/>
      <c r="Y68" s="19"/>
      <c r="Z68" s="22">
        <v>4950842723</v>
      </c>
    </row>
    <row r="69" spans="1:26" ht="13.5" hidden="1">
      <c r="A69" s="37" t="s">
        <v>32</v>
      </c>
      <c r="B69" s="18">
        <v>15023236569</v>
      </c>
      <c r="C69" s="18"/>
      <c r="D69" s="19">
        <v>21350502858</v>
      </c>
      <c r="E69" s="20">
        <v>21346807486</v>
      </c>
      <c r="F69" s="20">
        <v>2135764072</v>
      </c>
      <c r="G69" s="20">
        <v>1879944161</v>
      </c>
      <c r="H69" s="20">
        <v>2250973422</v>
      </c>
      <c r="I69" s="20">
        <v>6266681655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6266681655</v>
      </c>
      <c r="W69" s="20">
        <v>5336701883</v>
      </c>
      <c r="X69" s="20"/>
      <c r="Y69" s="19"/>
      <c r="Z69" s="22">
        <v>21346807486</v>
      </c>
    </row>
    <row r="70" spans="1:26" ht="13.5" hidden="1">
      <c r="A70" s="38" t="s">
        <v>102</v>
      </c>
      <c r="B70" s="18">
        <v>9628366761</v>
      </c>
      <c r="C70" s="18"/>
      <c r="D70" s="19">
        <v>14270464476</v>
      </c>
      <c r="E70" s="20">
        <v>14292186902</v>
      </c>
      <c r="F70" s="20">
        <v>1302551224</v>
      </c>
      <c r="G70" s="20">
        <v>1311802194</v>
      </c>
      <c r="H70" s="20">
        <v>1623067178</v>
      </c>
      <c r="I70" s="20">
        <v>4237420596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4237420596</v>
      </c>
      <c r="W70" s="20">
        <v>3573046728</v>
      </c>
      <c r="X70" s="20"/>
      <c r="Y70" s="19"/>
      <c r="Z70" s="22">
        <v>14292186902</v>
      </c>
    </row>
    <row r="71" spans="1:26" ht="13.5" hidden="1">
      <c r="A71" s="38" t="s">
        <v>103</v>
      </c>
      <c r="B71" s="18">
        <v>2784103750</v>
      </c>
      <c r="C71" s="18"/>
      <c r="D71" s="19">
        <v>4025975072</v>
      </c>
      <c r="E71" s="20">
        <v>4024909832</v>
      </c>
      <c r="F71" s="20">
        <v>326121287</v>
      </c>
      <c r="G71" s="20">
        <v>352910237</v>
      </c>
      <c r="H71" s="20">
        <v>399201224</v>
      </c>
      <c r="I71" s="20">
        <v>1078232748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1078232748</v>
      </c>
      <c r="W71" s="20">
        <v>1006227460</v>
      </c>
      <c r="X71" s="20"/>
      <c r="Y71" s="19"/>
      <c r="Z71" s="22">
        <v>4024909832</v>
      </c>
    </row>
    <row r="72" spans="1:26" ht="13.5" hidden="1">
      <c r="A72" s="38" t="s">
        <v>104</v>
      </c>
      <c r="B72" s="18">
        <v>975586737</v>
      </c>
      <c r="C72" s="18"/>
      <c r="D72" s="19">
        <v>1548640204</v>
      </c>
      <c r="E72" s="20">
        <v>1547678360</v>
      </c>
      <c r="F72" s="20">
        <v>256492532</v>
      </c>
      <c r="G72" s="20">
        <v>115632483</v>
      </c>
      <c r="H72" s="20">
        <v>120189768</v>
      </c>
      <c r="I72" s="20">
        <v>492314783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492314783</v>
      </c>
      <c r="W72" s="20">
        <v>386919593</v>
      </c>
      <c r="X72" s="20"/>
      <c r="Y72" s="19"/>
      <c r="Z72" s="22">
        <v>1547678360</v>
      </c>
    </row>
    <row r="73" spans="1:26" ht="13.5" hidden="1">
      <c r="A73" s="38" t="s">
        <v>105</v>
      </c>
      <c r="B73" s="18">
        <v>879718432</v>
      </c>
      <c r="C73" s="18"/>
      <c r="D73" s="19">
        <v>1263708668</v>
      </c>
      <c r="E73" s="20">
        <v>1285007190</v>
      </c>
      <c r="F73" s="20">
        <v>244674106</v>
      </c>
      <c r="G73" s="20">
        <v>93243108</v>
      </c>
      <c r="H73" s="20">
        <v>101486782</v>
      </c>
      <c r="I73" s="20">
        <v>439403996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439403996</v>
      </c>
      <c r="W73" s="20">
        <v>321251800</v>
      </c>
      <c r="X73" s="20"/>
      <c r="Y73" s="19"/>
      <c r="Z73" s="22">
        <v>1285007190</v>
      </c>
    </row>
    <row r="74" spans="1:26" ht="13.5" hidden="1">
      <c r="A74" s="38" t="s">
        <v>106</v>
      </c>
      <c r="B74" s="18">
        <v>755460889</v>
      </c>
      <c r="C74" s="18"/>
      <c r="D74" s="19">
        <v>241714438</v>
      </c>
      <c r="E74" s="20">
        <v>197025202</v>
      </c>
      <c r="F74" s="20">
        <v>5924923</v>
      </c>
      <c r="G74" s="20">
        <v>6356139</v>
      </c>
      <c r="H74" s="20">
        <v>7028470</v>
      </c>
      <c r="I74" s="20">
        <v>19309532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19309532</v>
      </c>
      <c r="W74" s="20">
        <v>49256302</v>
      </c>
      <c r="X74" s="20"/>
      <c r="Y74" s="19"/>
      <c r="Z74" s="22">
        <v>197025202</v>
      </c>
    </row>
    <row r="75" spans="1:26" ht="13.5" hidden="1">
      <c r="A75" s="39" t="s">
        <v>107</v>
      </c>
      <c r="B75" s="27">
        <v>398648341</v>
      </c>
      <c r="C75" s="27"/>
      <c r="D75" s="28">
        <v>509191284</v>
      </c>
      <c r="E75" s="29">
        <v>509191283</v>
      </c>
      <c r="F75" s="29">
        <v>47924873</v>
      </c>
      <c r="G75" s="29">
        <v>44392682</v>
      </c>
      <c r="H75" s="29">
        <v>58883911</v>
      </c>
      <c r="I75" s="29">
        <v>151201466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151201466</v>
      </c>
      <c r="W75" s="29">
        <v>127297825</v>
      </c>
      <c r="X75" s="29"/>
      <c r="Y75" s="28"/>
      <c r="Z75" s="30">
        <v>509191283</v>
      </c>
    </row>
    <row r="76" spans="1:26" ht="13.5" hidden="1">
      <c r="A76" s="41" t="s">
        <v>109</v>
      </c>
      <c r="B76" s="31">
        <v>16310667469</v>
      </c>
      <c r="C76" s="31"/>
      <c r="D76" s="32">
        <v>25835144156</v>
      </c>
      <c r="E76" s="33">
        <v>25831545076</v>
      </c>
      <c r="F76" s="33">
        <v>2037244499</v>
      </c>
      <c r="G76" s="33">
        <v>2108173941</v>
      </c>
      <c r="H76" s="33">
        <v>2182312379</v>
      </c>
      <c r="I76" s="33">
        <v>6327730819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6327730819</v>
      </c>
      <c r="W76" s="33">
        <v>6949690248</v>
      </c>
      <c r="X76" s="33"/>
      <c r="Y76" s="32"/>
      <c r="Z76" s="34">
        <v>25831545076</v>
      </c>
    </row>
    <row r="77" spans="1:26" ht="13.5" hidden="1">
      <c r="A77" s="36" t="s">
        <v>31</v>
      </c>
      <c r="B77" s="18">
        <v>3421285045</v>
      </c>
      <c r="C77" s="18"/>
      <c r="D77" s="19">
        <v>5997560243</v>
      </c>
      <c r="E77" s="20">
        <v>5997560243</v>
      </c>
      <c r="F77" s="20">
        <v>419303595</v>
      </c>
      <c r="G77" s="20">
        <v>486231531</v>
      </c>
      <c r="H77" s="20">
        <v>492460303</v>
      </c>
      <c r="I77" s="20">
        <v>1397995429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1397995429</v>
      </c>
      <c r="W77" s="20">
        <v>1443206760</v>
      </c>
      <c r="X77" s="20"/>
      <c r="Y77" s="19"/>
      <c r="Z77" s="22">
        <v>5997560243</v>
      </c>
    </row>
    <row r="78" spans="1:26" ht="13.5" hidden="1">
      <c r="A78" s="37" t="s">
        <v>32</v>
      </c>
      <c r="B78" s="18">
        <v>12552336131</v>
      </c>
      <c r="C78" s="18"/>
      <c r="D78" s="19">
        <v>19446054493</v>
      </c>
      <c r="E78" s="20">
        <v>19446054493</v>
      </c>
      <c r="F78" s="20">
        <v>1588598605</v>
      </c>
      <c r="G78" s="20">
        <v>1598428831</v>
      </c>
      <c r="H78" s="20">
        <v>1652809708</v>
      </c>
      <c r="I78" s="20">
        <v>4839837144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4839837144</v>
      </c>
      <c r="W78" s="20">
        <v>5406886167</v>
      </c>
      <c r="X78" s="20"/>
      <c r="Y78" s="19"/>
      <c r="Z78" s="22">
        <v>19446054493</v>
      </c>
    </row>
    <row r="79" spans="1:26" ht="13.5" hidden="1">
      <c r="A79" s="38" t="s">
        <v>102</v>
      </c>
      <c r="B79" s="18">
        <v>8549686031</v>
      </c>
      <c r="C79" s="18"/>
      <c r="D79" s="19">
        <v>12977055681</v>
      </c>
      <c r="E79" s="20">
        <v>12977055681</v>
      </c>
      <c r="F79" s="20">
        <v>1161660459</v>
      </c>
      <c r="G79" s="20">
        <v>1065086705</v>
      </c>
      <c r="H79" s="20">
        <v>1230287406</v>
      </c>
      <c r="I79" s="20">
        <v>3457034570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3457034570</v>
      </c>
      <c r="W79" s="20">
        <v>3719855501</v>
      </c>
      <c r="X79" s="20"/>
      <c r="Y79" s="19"/>
      <c r="Z79" s="22">
        <v>12977055681</v>
      </c>
    </row>
    <row r="80" spans="1:26" ht="13.5" hidden="1">
      <c r="A80" s="38" t="s">
        <v>103</v>
      </c>
      <c r="B80" s="18">
        <v>2363119136</v>
      </c>
      <c r="C80" s="18"/>
      <c r="D80" s="19">
        <v>3695536574</v>
      </c>
      <c r="E80" s="20">
        <v>3695536574</v>
      </c>
      <c r="F80" s="20">
        <v>212529965</v>
      </c>
      <c r="G80" s="20">
        <v>226176127</v>
      </c>
      <c r="H80" s="20">
        <v>220042563</v>
      </c>
      <c r="I80" s="20">
        <v>658748655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658748655</v>
      </c>
      <c r="W80" s="20">
        <v>921004399</v>
      </c>
      <c r="X80" s="20"/>
      <c r="Y80" s="19"/>
      <c r="Z80" s="22">
        <v>3695536574</v>
      </c>
    </row>
    <row r="81" spans="1:26" ht="13.5" hidden="1">
      <c r="A81" s="38" t="s">
        <v>104</v>
      </c>
      <c r="B81" s="18">
        <v>856651155</v>
      </c>
      <c r="C81" s="18"/>
      <c r="D81" s="19">
        <v>1421365617</v>
      </c>
      <c r="E81" s="20">
        <v>1421365617</v>
      </c>
      <c r="F81" s="20">
        <v>97876596</v>
      </c>
      <c r="G81" s="20">
        <v>90668437</v>
      </c>
      <c r="H81" s="20">
        <v>92075769</v>
      </c>
      <c r="I81" s="20">
        <v>280620802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280620802</v>
      </c>
      <c r="W81" s="20">
        <v>380276382</v>
      </c>
      <c r="X81" s="20"/>
      <c r="Y81" s="19"/>
      <c r="Z81" s="22">
        <v>1421365617</v>
      </c>
    </row>
    <row r="82" spans="1:26" ht="13.5" hidden="1">
      <c r="A82" s="38" t="s">
        <v>105</v>
      </c>
      <c r="B82" s="18">
        <v>748796756</v>
      </c>
      <c r="C82" s="18"/>
      <c r="D82" s="19">
        <v>1151670089</v>
      </c>
      <c r="E82" s="20">
        <v>1151670089</v>
      </c>
      <c r="F82" s="20">
        <v>81210203</v>
      </c>
      <c r="G82" s="20">
        <v>73763514</v>
      </c>
      <c r="H82" s="20">
        <v>75838173</v>
      </c>
      <c r="I82" s="20">
        <v>230811890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230811890</v>
      </c>
      <c r="W82" s="20">
        <v>327363465</v>
      </c>
      <c r="X82" s="20"/>
      <c r="Y82" s="19"/>
      <c r="Z82" s="22">
        <v>1151670089</v>
      </c>
    </row>
    <row r="83" spans="1:26" ht="13.5" hidden="1">
      <c r="A83" s="38" t="s">
        <v>106</v>
      </c>
      <c r="B83" s="18">
        <v>34083053</v>
      </c>
      <c r="C83" s="18"/>
      <c r="D83" s="19">
        <v>200426532</v>
      </c>
      <c r="E83" s="20">
        <v>200426532</v>
      </c>
      <c r="F83" s="20">
        <v>35321382</v>
      </c>
      <c r="G83" s="20">
        <v>142734048</v>
      </c>
      <c r="H83" s="20">
        <v>34565797</v>
      </c>
      <c r="I83" s="20">
        <v>212621227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212621227</v>
      </c>
      <c r="W83" s="20">
        <v>58386420</v>
      </c>
      <c r="X83" s="20"/>
      <c r="Y83" s="19"/>
      <c r="Z83" s="22">
        <v>200426532</v>
      </c>
    </row>
    <row r="84" spans="1:26" ht="13.5" hidden="1">
      <c r="A84" s="39" t="s">
        <v>107</v>
      </c>
      <c r="B84" s="27">
        <v>337046293</v>
      </c>
      <c r="C84" s="27"/>
      <c r="D84" s="28">
        <v>391529420</v>
      </c>
      <c r="E84" s="29">
        <v>387930340</v>
      </c>
      <c r="F84" s="29">
        <v>29342299</v>
      </c>
      <c r="G84" s="29">
        <v>23513579</v>
      </c>
      <c r="H84" s="29">
        <v>37042368</v>
      </c>
      <c r="I84" s="29">
        <v>89898246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89898246</v>
      </c>
      <c r="W84" s="29">
        <v>99597321</v>
      </c>
      <c r="X84" s="29"/>
      <c r="Y84" s="28"/>
      <c r="Z84" s="30">
        <v>387930340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234722909</v>
      </c>
      <c r="C5" s="18">
        <v>0</v>
      </c>
      <c r="D5" s="58">
        <v>253202079</v>
      </c>
      <c r="E5" s="59">
        <v>253202079</v>
      </c>
      <c r="F5" s="59">
        <v>22742951</v>
      </c>
      <c r="G5" s="59">
        <v>22642379</v>
      </c>
      <c r="H5" s="59">
        <v>22711916</v>
      </c>
      <c r="I5" s="59">
        <v>68097246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68097246</v>
      </c>
      <c r="W5" s="59">
        <v>63300520</v>
      </c>
      <c r="X5" s="59">
        <v>4796726</v>
      </c>
      <c r="Y5" s="60">
        <v>7.58</v>
      </c>
      <c r="Z5" s="61">
        <v>253202079</v>
      </c>
    </row>
    <row r="6" spans="1:26" ht="13.5">
      <c r="A6" s="57" t="s">
        <v>32</v>
      </c>
      <c r="B6" s="18">
        <v>958548999</v>
      </c>
      <c r="C6" s="18">
        <v>0</v>
      </c>
      <c r="D6" s="58">
        <v>1158714789</v>
      </c>
      <c r="E6" s="59">
        <v>1158714789</v>
      </c>
      <c r="F6" s="59">
        <v>109090055</v>
      </c>
      <c r="G6" s="59">
        <v>107567775</v>
      </c>
      <c r="H6" s="59">
        <v>90132086</v>
      </c>
      <c r="I6" s="59">
        <v>306789916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306789916</v>
      </c>
      <c r="W6" s="59">
        <v>289678697</v>
      </c>
      <c r="X6" s="59">
        <v>17111219</v>
      </c>
      <c r="Y6" s="60">
        <v>5.91</v>
      </c>
      <c r="Z6" s="61">
        <v>1158714789</v>
      </c>
    </row>
    <row r="7" spans="1:26" ht="13.5">
      <c r="A7" s="57" t="s">
        <v>33</v>
      </c>
      <c r="B7" s="18">
        <v>3624468</v>
      </c>
      <c r="C7" s="18">
        <v>0</v>
      </c>
      <c r="D7" s="58">
        <v>2274860</v>
      </c>
      <c r="E7" s="59">
        <v>2274860</v>
      </c>
      <c r="F7" s="59">
        <v>64089</v>
      </c>
      <c r="G7" s="59">
        <v>298461</v>
      </c>
      <c r="H7" s="59">
        <v>48240</v>
      </c>
      <c r="I7" s="59">
        <v>410790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410790</v>
      </c>
      <c r="W7" s="59">
        <v>568715</v>
      </c>
      <c r="X7" s="59">
        <v>-157925</v>
      </c>
      <c r="Y7" s="60">
        <v>-27.77</v>
      </c>
      <c r="Z7" s="61">
        <v>2274860</v>
      </c>
    </row>
    <row r="8" spans="1:26" ht="13.5">
      <c r="A8" s="57" t="s">
        <v>34</v>
      </c>
      <c r="B8" s="18">
        <v>184099982</v>
      </c>
      <c r="C8" s="18">
        <v>0</v>
      </c>
      <c r="D8" s="58">
        <v>195628890</v>
      </c>
      <c r="E8" s="59">
        <v>195628890</v>
      </c>
      <c r="F8" s="59">
        <v>80198000</v>
      </c>
      <c r="G8" s="59">
        <v>0</v>
      </c>
      <c r="H8" s="59">
        <v>0</v>
      </c>
      <c r="I8" s="59">
        <v>80198000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80198000</v>
      </c>
      <c r="W8" s="59">
        <v>48907223</v>
      </c>
      <c r="X8" s="59">
        <v>31290777</v>
      </c>
      <c r="Y8" s="60">
        <v>63.98</v>
      </c>
      <c r="Z8" s="61">
        <v>195628890</v>
      </c>
    </row>
    <row r="9" spans="1:26" ht="13.5">
      <c r="A9" s="57" t="s">
        <v>35</v>
      </c>
      <c r="B9" s="18">
        <v>80828736</v>
      </c>
      <c r="C9" s="18">
        <v>0</v>
      </c>
      <c r="D9" s="58">
        <v>88727767</v>
      </c>
      <c r="E9" s="59">
        <v>88727767</v>
      </c>
      <c r="F9" s="59">
        <v>5460404</v>
      </c>
      <c r="G9" s="59">
        <v>5927666</v>
      </c>
      <c r="H9" s="59">
        <v>8829151</v>
      </c>
      <c r="I9" s="59">
        <v>20217221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20217221</v>
      </c>
      <c r="W9" s="59">
        <v>22181942</v>
      </c>
      <c r="X9" s="59">
        <v>-1964721</v>
      </c>
      <c r="Y9" s="60">
        <v>-8.86</v>
      </c>
      <c r="Z9" s="61">
        <v>88727767</v>
      </c>
    </row>
    <row r="10" spans="1:26" ht="25.5">
      <c r="A10" s="62" t="s">
        <v>94</v>
      </c>
      <c r="B10" s="63">
        <f>SUM(B5:B9)</f>
        <v>1461825094</v>
      </c>
      <c r="C10" s="63">
        <f>SUM(C5:C9)</f>
        <v>0</v>
      </c>
      <c r="D10" s="64">
        <f aca="true" t="shared" si="0" ref="D10:Z10">SUM(D5:D9)</f>
        <v>1698548385</v>
      </c>
      <c r="E10" s="65">
        <f t="shared" si="0"/>
        <v>1698548385</v>
      </c>
      <c r="F10" s="65">
        <f t="shared" si="0"/>
        <v>217555499</v>
      </c>
      <c r="G10" s="65">
        <f t="shared" si="0"/>
        <v>136436281</v>
      </c>
      <c r="H10" s="65">
        <f t="shared" si="0"/>
        <v>121721393</v>
      </c>
      <c r="I10" s="65">
        <f t="shared" si="0"/>
        <v>475713173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475713173</v>
      </c>
      <c r="W10" s="65">
        <f t="shared" si="0"/>
        <v>424637097</v>
      </c>
      <c r="X10" s="65">
        <f t="shared" si="0"/>
        <v>51076076</v>
      </c>
      <c r="Y10" s="66">
        <f>+IF(W10&lt;&gt;0,(X10/W10)*100,0)</f>
        <v>12.028170963122424</v>
      </c>
      <c r="Z10" s="67">
        <f t="shared" si="0"/>
        <v>1698548385</v>
      </c>
    </row>
    <row r="11" spans="1:26" ht="13.5">
      <c r="A11" s="57" t="s">
        <v>36</v>
      </c>
      <c r="B11" s="18">
        <v>338541676</v>
      </c>
      <c r="C11" s="18">
        <v>0</v>
      </c>
      <c r="D11" s="58">
        <v>372467386</v>
      </c>
      <c r="E11" s="59">
        <v>372467386</v>
      </c>
      <c r="F11" s="59">
        <v>28081717</v>
      </c>
      <c r="G11" s="59">
        <v>28820021</v>
      </c>
      <c r="H11" s="59">
        <v>28677532</v>
      </c>
      <c r="I11" s="59">
        <v>85579270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85579270</v>
      </c>
      <c r="W11" s="59">
        <v>93116847</v>
      </c>
      <c r="X11" s="59">
        <v>-7537577</v>
      </c>
      <c r="Y11" s="60">
        <v>-8.09</v>
      </c>
      <c r="Z11" s="61">
        <v>372467386</v>
      </c>
    </row>
    <row r="12" spans="1:26" ht="13.5">
      <c r="A12" s="57" t="s">
        <v>37</v>
      </c>
      <c r="B12" s="18">
        <v>17625259</v>
      </c>
      <c r="C12" s="18">
        <v>0</v>
      </c>
      <c r="D12" s="58">
        <v>12353211</v>
      </c>
      <c r="E12" s="59">
        <v>12353211</v>
      </c>
      <c r="F12" s="59">
        <v>1459490</v>
      </c>
      <c r="G12" s="59">
        <v>1458372</v>
      </c>
      <c r="H12" s="59">
        <v>1459490</v>
      </c>
      <c r="I12" s="59">
        <v>4377352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4377352</v>
      </c>
      <c r="W12" s="59">
        <v>3088303</v>
      </c>
      <c r="X12" s="59">
        <v>1289049</v>
      </c>
      <c r="Y12" s="60">
        <v>41.74</v>
      </c>
      <c r="Z12" s="61">
        <v>12353211</v>
      </c>
    </row>
    <row r="13" spans="1:26" ht="13.5">
      <c r="A13" s="57" t="s">
        <v>95</v>
      </c>
      <c r="B13" s="18">
        <v>162911401</v>
      </c>
      <c r="C13" s="18">
        <v>0</v>
      </c>
      <c r="D13" s="58">
        <v>164448764</v>
      </c>
      <c r="E13" s="59">
        <v>164448764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41112191</v>
      </c>
      <c r="X13" s="59">
        <v>-41112191</v>
      </c>
      <c r="Y13" s="60">
        <v>-100</v>
      </c>
      <c r="Z13" s="61">
        <v>164448764</v>
      </c>
    </row>
    <row r="14" spans="1:26" ht="13.5">
      <c r="A14" s="57" t="s">
        <v>38</v>
      </c>
      <c r="B14" s="18">
        <v>20667554</v>
      </c>
      <c r="C14" s="18">
        <v>0</v>
      </c>
      <c r="D14" s="58">
        <v>14804002</v>
      </c>
      <c r="E14" s="59">
        <v>14804002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3701001</v>
      </c>
      <c r="X14" s="59">
        <v>-3701001</v>
      </c>
      <c r="Y14" s="60">
        <v>-100</v>
      </c>
      <c r="Z14" s="61">
        <v>14804002</v>
      </c>
    </row>
    <row r="15" spans="1:26" ht="13.5">
      <c r="A15" s="57" t="s">
        <v>39</v>
      </c>
      <c r="B15" s="18">
        <v>720996307</v>
      </c>
      <c r="C15" s="18">
        <v>0</v>
      </c>
      <c r="D15" s="58">
        <v>822612353</v>
      </c>
      <c r="E15" s="59">
        <v>822612353</v>
      </c>
      <c r="F15" s="59">
        <v>50406458</v>
      </c>
      <c r="G15" s="59">
        <v>90654668</v>
      </c>
      <c r="H15" s="59">
        <v>76060686</v>
      </c>
      <c r="I15" s="59">
        <v>217121812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217121812</v>
      </c>
      <c r="W15" s="59">
        <v>205653088</v>
      </c>
      <c r="X15" s="59">
        <v>11468724</v>
      </c>
      <c r="Y15" s="60">
        <v>5.58</v>
      </c>
      <c r="Z15" s="61">
        <v>822612353</v>
      </c>
    </row>
    <row r="16" spans="1:26" ht="13.5">
      <c r="A16" s="68" t="s">
        <v>40</v>
      </c>
      <c r="B16" s="18">
        <v>24269647</v>
      </c>
      <c r="C16" s="18">
        <v>0</v>
      </c>
      <c r="D16" s="58">
        <v>55424809</v>
      </c>
      <c r="E16" s="59">
        <v>55424809</v>
      </c>
      <c r="F16" s="59">
        <v>1104289</v>
      </c>
      <c r="G16" s="59">
        <v>1293077</v>
      </c>
      <c r="H16" s="59">
        <v>1303579</v>
      </c>
      <c r="I16" s="59">
        <v>3700945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3700945</v>
      </c>
      <c r="W16" s="59">
        <v>13856202</v>
      </c>
      <c r="X16" s="59">
        <v>-10155257</v>
      </c>
      <c r="Y16" s="60">
        <v>-73.29</v>
      </c>
      <c r="Z16" s="61">
        <v>55424809</v>
      </c>
    </row>
    <row r="17" spans="1:26" ht="13.5">
      <c r="A17" s="57" t="s">
        <v>41</v>
      </c>
      <c r="B17" s="18">
        <v>347713648</v>
      </c>
      <c r="C17" s="18">
        <v>0</v>
      </c>
      <c r="D17" s="58">
        <v>274517722</v>
      </c>
      <c r="E17" s="59">
        <v>274517722</v>
      </c>
      <c r="F17" s="59">
        <v>7652257</v>
      </c>
      <c r="G17" s="59">
        <v>13392091</v>
      </c>
      <c r="H17" s="59">
        <v>8886867</v>
      </c>
      <c r="I17" s="59">
        <v>29931215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29931215</v>
      </c>
      <c r="W17" s="59">
        <v>68629431</v>
      </c>
      <c r="X17" s="59">
        <v>-38698216</v>
      </c>
      <c r="Y17" s="60">
        <v>-56.39</v>
      </c>
      <c r="Z17" s="61">
        <v>274517722</v>
      </c>
    </row>
    <row r="18" spans="1:26" ht="13.5">
      <c r="A18" s="69" t="s">
        <v>42</v>
      </c>
      <c r="B18" s="70">
        <f>SUM(B11:B17)</f>
        <v>1632725492</v>
      </c>
      <c r="C18" s="70">
        <f>SUM(C11:C17)</f>
        <v>0</v>
      </c>
      <c r="D18" s="71">
        <f aca="true" t="shared" si="1" ref="D18:Z18">SUM(D11:D17)</f>
        <v>1716628247</v>
      </c>
      <c r="E18" s="72">
        <f t="shared" si="1"/>
        <v>1716628247</v>
      </c>
      <c r="F18" s="72">
        <f t="shared" si="1"/>
        <v>88704211</v>
      </c>
      <c r="G18" s="72">
        <f t="shared" si="1"/>
        <v>135618229</v>
      </c>
      <c r="H18" s="72">
        <f t="shared" si="1"/>
        <v>116388154</v>
      </c>
      <c r="I18" s="72">
        <f t="shared" si="1"/>
        <v>340710594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340710594</v>
      </c>
      <c r="W18" s="72">
        <f t="shared" si="1"/>
        <v>429157063</v>
      </c>
      <c r="X18" s="72">
        <f t="shared" si="1"/>
        <v>-88446469</v>
      </c>
      <c r="Y18" s="66">
        <f>+IF(W18&lt;&gt;0,(X18/W18)*100,0)</f>
        <v>-20.6093471657485</v>
      </c>
      <c r="Z18" s="73">
        <f t="shared" si="1"/>
        <v>1716628247</v>
      </c>
    </row>
    <row r="19" spans="1:26" ht="13.5">
      <c r="A19" s="69" t="s">
        <v>43</v>
      </c>
      <c r="B19" s="74">
        <f>+B10-B18</f>
        <v>-170900398</v>
      </c>
      <c r="C19" s="74">
        <f>+C10-C18</f>
        <v>0</v>
      </c>
      <c r="D19" s="75">
        <f aca="true" t="shared" si="2" ref="D19:Z19">+D10-D18</f>
        <v>-18079862</v>
      </c>
      <c r="E19" s="76">
        <f t="shared" si="2"/>
        <v>-18079862</v>
      </c>
      <c r="F19" s="76">
        <f t="shared" si="2"/>
        <v>128851288</v>
      </c>
      <c r="G19" s="76">
        <f t="shared" si="2"/>
        <v>818052</v>
      </c>
      <c r="H19" s="76">
        <f t="shared" si="2"/>
        <v>5333239</v>
      </c>
      <c r="I19" s="76">
        <f t="shared" si="2"/>
        <v>135002579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135002579</v>
      </c>
      <c r="W19" s="76">
        <f>IF(E10=E18,0,W10-W18)</f>
        <v>-4519966</v>
      </c>
      <c r="X19" s="76">
        <f t="shared" si="2"/>
        <v>139522545</v>
      </c>
      <c r="Y19" s="77">
        <f>+IF(W19&lt;&gt;0,(X19/W19)*100,0)</f>
        <v>-3086.8051883576113</v>
      </c>
      <c r="Z19" s="78">
        <f t="shared" si="2"/>
        <v>-18079862</v>
      </c>
    </row>
    <row r="20" spans="1:26" ht="13.5">
      <c r="A20" s="57" t="s">
        <v>44</v>
      </c>
      <c r="B20" s="18">
        <v>162756145</v>
      </c>
      <c r="C20" s="18">
        <v>0</v>
      </c>
      <c r="D20" s="58">
        <v>168666610</v>
      </c>
      <c r="E20" s="59">
        <v>168666610</v>
      </c>
      <c r="F20" s="59">
        <v>1550000</v>
      </c>
      <c r="G20" s="59">
        <v>0</v>
      </c>
      <c r="H20" s="59">
        <v>0</v>
      </c>
      <c r="I20" s="59">
        <v>1550000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1550000</v>
      </c>
      <c r="W20" s="59">
        <v>42166653</v>
      </c>
      <c r="X20" s="59">
        <v>-40616653</v>
      </c>
      <c r="Y20" s="60">
        <v>-96.32</v>
      </c>
      <c r="Z20" s="61">
        <v>168666610</v>
      </c>
    </row>
    <row r="21" spans="1:26" ht="13.5">
      <c r="A21" s="57" t="s">
        <v>96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97</v>
      </c>
      <c r="B22" s="85">
        <f>SUM(B19:B21)</f>
        <v>-8144253</v>
      </c>
      <c r="C22" s="85">
        <f>SUM(C19:C21)</f>
        <v>0</v>
      </c>
      <c r="D22" s="86">
        <f aca="true" t="shared" si="3" ref="D22:Z22">SUM(D19:D21)</f>
        <v>150586748</v>
      </c>
      <c r="E22" s="87">
        <f t="shared" si="3"/>
        <v>150586748</v>
      </c>
      <c r="F22" s="87">
        <f t="shared" si="3"/>
        <v>130401288</v>
      </c>
      <c r="G22" s="87">
        <f t="shared" si="3"/>
        <v>818052</v>
      </c>
      <c r="H22" s="87">
        <f t="shared" si="3"/>
        <v>5333239</v>
      </c>
      <c r="I22" s="87">
        <f t="shared" si="3"/>
        <v>136552579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136552579</v>
      </c>
      <c r="W22" s="87">
        <f t="shared" si="3"/>
        <v>37646687</v>
      </c>
      <c r="X22" s="87">
        <f t="shared" si="3"/>
        <v>98905892</v>
      </c>
      <c r="Y22" s="88">
        <f>+IF(W22&lt;&gt;0,(X22/W22)*100,0)</f>
        <v>262.72137040903493</v>
      </c>
      <c r="Z22" s="89">
        <f t="shared" si="3"/>
        <v>150586748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-8144253</v>
      </c>
      <c r="C24" s="74">
        <f>SUM(C22:C23)</f>
        <v>0</v>
      </c>
      <c r="D24" s="75">
        <f aca="true" t="shared" si="4" ref="D24:Z24">SUM(D22:D23)</f>
        <v>150586748</v>
      </c>
      <c r="E24" s="76">
        <f t="shared" si="4"/>
        <v>150586748</v>
      </c>
      <c r="F24" s="76">
        <f t="shared" si="4"/>
        <v>130401288</v>
      </c>
      <c r="G24" s="76">
        <f t="shared" si="4"/>
        <v>818052</v>
      </c>
      <c r="H24" s="76">
        <f t="shared" si="4"/>
        <v>5333239</v>
      </c>
      <c r="I24" s="76">
        <f t="shared" si="4"/>
        <v>136552579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136552579</v>
      </c>
      <c r="W24" s="76">
        <f t="shared" si="4"/>
        <v>37646687</v>
      </c>
      <c r="X24" s="76">
        <f t="shared" si="4"/>
        <v>98905892</v>
      </c>
      <c r="Y24" s="77">
        <f>+IF(W24&lt;&gt;0,(X24/W24)*100,0)</f>
        <v>262.72137040903493</v>
      </c>
      <c r="Z24" s="78">
        <f t="shared" si="4"/>
        <v>150586748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102438654</v>
      </c>
      <c r="C27" s="21">
        <v>0</v>
      </c>
      <c r="D27" s="98">
        <v>164632610</v>
      </c>
      <c r="E27" s="99">
        <v>164632610</v>
      </c>
      <c r="F27" s="99">
        <v>0</v>
      </c>
      <c r="G27" s="99">
        <v>346889</v>
      </c>
      <c r="H27" s="99">
        <v>228070</v>
      </c>
      <c r="I27" s="99">
        <v>574959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574959</v>
      </c>
      <c r="W27" s="99">
        <v>41158153</v>
      </c>
      <c r="X27" s="99">
        <v>-40583194</v>
      </c>
      <c r="Y27" s="100">
        <v>-98.6</v>
      </c>
      <c r="Z27" s="101">
        <v>164632610</v>
      </c>
    </row>
    <row r="28" spans="1:26" ht="13.5">
      <c r="A28" s="102" t="s">
        <v>44</v>
      </c>
      <c r="B28" s="18">
        <v>95436557</v>
      </c>
      <c r="C28" s="18">
        <v>0</v>
      </c>
      <c r="D28" s="58">
        <v>164632610</v>
      </c>
      <c r="E28" s="59">
        <v>164632610</v>
      </c>
      <c r="F28" s="59">
        <v>0</v>
      </c>
      <c r="G28" s="59">
        <v>346889</v>
      </c>
      <c r="H28" s="59">
        <v>228070</v>
      </c>
      <c r="I28" s="59">
        <v>574959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574959</v>
      </c>
      <c r="W28" s="59">
        <v>41158153</v>
      </c>
      <c r="X28" s="59">
        <v>-40583194</v>
      </c>
      <c r="Y28" s="60">
        <v>-98.6</v>
      </c>
      <c r="Z28" s="61">
        <v>164632610</v>
      </c>
    </row>
    <row r="29" spans="1:26" ht="13.5">
      <c r="A29" s="57" t="s">
        <v>99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3893529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3108569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102438655</v>
      </c>
      <c r="C32" s="21">
        <f>SUM(C28:C31)</f>
        <v>0</v>
      </c>
      <c r="D32" s="98">
        <f aca="true" t="shared" si="5" ref="D32:Z32">SUM(D28:D31)</f>
        <v>164632610</v>
      </c>
      <c r="E32" s="99">
        <f t="shared" si="5"/>
        <v>164632610</v>
      </c>
      <c r="F32" s="99">
        <f t="shared" si="5"/>
        <v>0</v>
      </c>
      <c r="G32" s="99">
        <f t="shared" si="5"/>
        <v>346889</v>
      </c>
      <c r="H32" s="99">
        <f t="shared" si="5"/>
        <v>228070</v>
      </c>
      <c r="I32" s="99">
        <f t="shared" si="5"/>
        <v>574959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574959</v>
      </c>
      <c r="W32" s="99">
        <f t="shared" si="5"/>
        <v>41158153</v>
      </c>
      <c r="X32" s="99">
        <f t="shared" si="5"/>
        <v>-40583194</v>
      </c>
      <c r="Y32" s="100">
        <f>+IF(W32&lt;&gt;0,(X32/W32)*100,0)</f>
        <v>-98.60304955861358</v>
      </c>
      <c r="Z32" s="101">
        <f t="shared" si="5"/>
        <v>164632610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297357638</v>
      </c>
      <c r="E35" s="59">
        <v>297357638</v>
      </c>
      <c r="F35" s="59">
        <v>553848638</v>
      </c>
      <c r="G35" s="59">
        <v>399606578</v>
      </c>
      <c r="H35" s="59">
        <v>438414328</v>
      </c>
      <c r="I35" s="59">
        <v>438414328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438414328</v>
      </c>
      <c r="W35" s="59">
        <v>74339410</v>
      </c>
      <c r="X35" s="59">
        <v>364074918</v>
      </c>
      <c r="Y35" s="60">
        <v>489.75</v>
      </c>
      <c r="Z35" s="61">
        <v>297357638</v>
      </c>
    </row>
    <row r="36" spans="1:26" ht="13.5">
      <c r="A36" s="57" t="s">
        <v>53</v>
      </c>
      <c r="B36" s="18">
        <v>0</v>
      </c>
      <c r="C36" s="18">
        <v>0</v>
      </c>
      <c r="D36" s="58">
        <v>2154379109</v>
      </c>
      <c r="E36" s="59">
        <v>2154379109</v>
      </c>
      <c r="F36" s="59">
        <v>2357377971</v>
      </c>
      <c r="G36" s="59">
        <v>2193688104</v>
      </c>
      <c r="H36" s="59">
        <v>2166212254</v>
      </c>
      <c r="I36" s="59">
        <v>2166212254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2166212254</v>
      </c>
      <c r="W36" s="59">
        <v>538594777</v>
      </c>
      <c r="X36" s="59">
        <v>1627617477</v>
      </c>
      <c r="Y36" s="60">
        <v>302.2</v>
      </c>
      <c r="Z36" s="61">
        <v>2154379109</v>
      </c>
    </row>
    <row r="37" spans="1:26" ht="13.5">
      <c r="A37" s="57" t="s">
        <v>54</v>
      </c>
      <c r="B37" s="18">
        <v>0</v>
      </c>
      <c r="C37" s="18">
        <v>0</v>
      </c>
      <c r="D37" s="58">
        <v>416056764</v>
      </c>
      <c r="E37" s="59">
        <v>416056764</v>
      </c>
      <c r="F37" s="59">
        <v>499476344</v>
      </c>
      <c r="G37" s="59">
        <v>534024208</v>
      </c>
      <c r="H37" s="59">
        <v>482354664</v>
      </c>
      <c r="I37" s="59">
        <v>482354664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482354664</v>
      </c>
      <c r="W37" s="59">
        <v>104014191</v>
      </c>
      <c r="X37" s="59">
        <v>378340473</v>
      </c>
      <c r="Y37" s="60">
        <v>363.74</v>
      </c>
      <c r="Z37" s="61">
        <v>416056764</v>
      </c>
    </row>
    <row r="38" spans="1:26" ht="13.5">
      <c r="A38" s="57" t="s">
        <v>55</v>
      </c>
      <c r="B38" s="18">
        <v>0</v>
      </c>
      <c r="C38" s="18">
        <v>0</v>
      </c>
      <c r="D38" s="58">
        <v>310883773</v>
      </c>
      <c r="E38" s="59">
        <v>310883773</v>
      </c>
      <c r="F38" s="59">
        <v>336504657</v>
      </c>
      <c r="G38" s="59">
        <v>338438277</v>
      </c>
      <c r="H38" s="59">
        <v>338438277</v>
      </c>
      <c r="I38" s="59">
        <v>338438277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338438277</v>
      </c>
      <c r="W38" s="59">
        <v>77720943</v>
      </c>
      <c r="X38" s="59">
        <v>260717334</v>
      </c>
      <c r="Y38" s="60">
        <v>335.45</v>
      </c>
      <c r="Z38" s="61">
        <v>310883773</v>
      </c>
    </row>
    <row r="39" spans="1:26" ht="13.5">
      <c r="A39" s="57" t="s">
        <v>56</v>
      </c>
      <c r="B39" s="18">
        <v>0</v>
      </c>
      <c r="C39" s="18">
        <v>0</v>
      </c>
      <c r="D39" s="58">
        <v>1724796210</v>
      </c>
      <c r="E39" s="59">
        <v>1724796210</v>
      </c>
      <c r="F39" s="59">
        <v>2075245608</v>
      </c>
      <c r="G39" s="59">
        <v>1720832197</v>
      </c>
      <c r="H39" s="59">
        <v>1783833641</v>
      </c>
      <c r="I39" s="59">
        <v>1783833641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1783833641</v>
      </c>
      <c r="W39" s="59">
        <v>431199053</v>
      </c>
      <c r="X39" s="59">
        <v>1352634588</v>
      </c>
      <c r="Y39" s="60">
        <v>313.69</v>
      </c>
      <c r="Z39" s="61">
        <v>1724796210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93077609</v>
      </c>
      <c r="C42" s="18">
        <v>0</v>
      </c>
      <c r="D42" s="58">
        <v>164632608</v>
      </c>
      <c r="E42" s="59">
        <v>164632608</v>
      </c>
      <c r="F42" s="59">
        <v>-7241630</v>
      </c>
      <c r="G42" s="59">
        <v>-24813472</v>
      </c>
      <c r="H42" s="59">
        <v>5247651</v>
      </c>
      <c r="I42" s="59">
        <v>-26807451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-26807451</v>
      </c>
      <c r="W42" s="59">
        <v>41158152</v>
      </c>
      <c r="X42" s="59">
        <v>-67965603</v>
      </c>
      <c r="Y42" s="60">
        <v>-165.13</v>
      </c>
      <c r="Z42" s="61">
        <v>164632608</v>
      </c>
    </row>
    <row r="43" spans="1:26" ht="13.5">
      <c r="A43" s="57" t="s">
        <v>59</v>
      </c>
      <c r="B43" s="18">
        <v>-63343069</v>
      </c>
      <c r="C43" s="18">
        <v>0</v>
      </c>
      <c r="D43" s="58">
        <v>-164632608</v>
      </c>
      <c r="E43" s="59">
        <v>-164632608</v>
      </c>
      <c r="F43" s="59">
        <v>0</v>
      </c>
      <c r="G43" s="59">
        <v>9579415</v>
      </c>
      <c r="H43" s="59">
        <v>0</v>
      </c>
      <c r="I43" s="59">
        <v>9579415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9579415</v>
      </c>
      <c r="W43" s="59">
        <v>-41158152</v>
      </c>
      <c r="X43" s="59">
        <v>50737567</v>
      </c>
      <c r="Y43" s="60">
        <v>-123.27</v>
      </c>
      <c r="Z43" s="61">
        <v>-164632608</v>
      </c>
    </row>
    <row r="44" spans="1:26" ht="13.5">
      <c r="A44" s="57" t="s">
        <v>60</v>
      </c>
      <c r="B44" s="18">
        <v>676248</v>
      </c>
      <c r="C44" s="18">
        <v>0</v>
      </c>
      <c r="D44" s="58">
        <v>-22461696</v>
      </c>
      <c r="E44" s="59">
        <v>-22461696</v>
      </c>
      <c r="F44" s="59">
        <v>0</v>
      </c>
      <c r="G44" s="59">
        <v>1755580</v>
      </c>
      <c r="H44" s="59">
        <v>-416462</v>
      </c>
      <c r="I44" s="59">
        <v>1339118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1339118</v>
      </c>
      <c r="W44" s="59">
        <v>-5615424</v>
      </c>
      <c r="X44" s="59">
        <v>6954542</v>
      </c>
      <c r="Y44" s="60">
        <v>-123.85</v>
      </c>
      <c r="Z44" s="61">
        <v>-22461696</v>
      </c>
    </row>
    <row r="45" spans="1:26" ht="13.5">
      <c r="A45" s="69" t="s">
        <v>61</v>
      </c>
      <c r="B45" s="21">
        <v>3337542</v>
      </c>
      <c r="C45" s="21">
        <v>0</v>
      </c>
      <c r="D45" s="98">
        <v>-84536696</v>
      </c>
      <c r="E45" s="99">
        <v>-84536696</v>
      </c>
      <c r="F45" s="99">
        <v>-20811491</v>
      </c>
      <c r="G45" s="99">
        <v>-34289968</v>
      </c>
      <c r="H45" s="99">
        <v>-29458779</v>
      </c>
      <c r="I45" s="99">
        <v>-29458779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-29458779</v>
      </c>
      <c r="W45" s="99">
        <v>-67690424</v>
      </c>
      <c r="X45" s="99">
        <v>38231645</v>
      </c>
      <c r="Y45" s="100">
        <v>-56.48</v>
      </c>
      <c r="Z45" s="101">
        <v>-84536696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89</v>
      </c>
      <c r="W47" s="118" t="s">
        <v>90</v>
      </c>
      <c r="X47" s="118" t="s">
        <v>91</v>
      </c>
      <c r="Y47" s="118" t="s">
        <v>92</v>
      </c>
      <c r="Z47" s="120" t="s">
        <v>93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120334800</v>
      </c>
      <c r="C49" s="51">
        <v>0</v>
      </c>
      <c r="D49" s="128">
        <v>69688614</v>
      </c>
      <c r="E49" s="53">
        <v>42038579</v>
      </c>
      <c r="F49" s="53">
        <v>0</v>
      </c>
      <c r="G49" s="53">
        <v>0</v>
      </c>
      <c r="H49" s="53">
        <v>0</v>
      </c>
      <c r="I49" s="53">
        <v>33717010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26818989</v>
      </c>
      <c r="W49" s="53">
        <v>27693387</v>
      </c>
      <c r="X49" s="53">
        <v>136540108</v>
      </c>
      <c r="Y49" s="53">
        <v>615493230</v>
      </c>
      <c r="Z49" s="129">
        <v>1072324717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66606780</v>
      </c>
      <c r="C51" s="51">
        <v>0</v>
      </c>
      <c r="D51" s="128">
        <v>85084299</v>
      </c>
      <c r="E51" s="53">
        <v>74187562</v>
      </c>
      <c r="F51" s="53">
        <v>0</v>
      </c>
      <c r="G51" s="53">
        <v>0</v>
      </c>
      <c r="H51" s="53">
        <v>0</v>
      </c>
      <c r="I51" s="53">
        <v>64152718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290031359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80.90650011285499</v>
      </c>
      <c r="C58" s="5">
        <f>IF(C67=0,0,+(C76/C67)*100)</f>
        <v>0</v>
      </c>
      <c r="D58" s="6">
        <f aca="true" t="shared" si="6" ref="D58:Z58">IF(D67=0,0,+(D76/D67)*100)</f>
        <v>101.41991761433673</v>
      </c>
      <c r="E58" s="7">
        <f t="shared" si="6"/>
        <v>101.41991761433673</v>
      </c>
      <c r="F58" s="7">
        <f t="shared" si="6"/>
        <v>101.2394271469089</v>
      </c>
      <c r="G58" s="7">
        <f t="shared" si="6"/>
        <v>101.39722919414818</v>
      </c>
      <c r="H58" s="7">
        <f t="shared" si="6"/>
        <v>101.78993517032188</v>
      </c>
      <c r="I58" s="7">
        <f t="shared" si="6"/>
        <v>101.46077664945754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101.46077664945754</v>
      </c>
      <c r="W58" s="7">
        <f t="shared" si="6"/>
        <v>101.41991698430009</v>
      </c>
      <c r="X58" s="7">
        <f t="shared" si="6"/>
        <v>0</v>
      </c>
      <c r="Y58" s="7">
        <f t="shared" si="6"/>
        <v>0</v>
      </c>
      <c r="Z58" s="8">
        <f t="shared" si="6"/>
        <v>101.41991761433673</v>
      </c>
    </row>
    <row r="59" spans="1:26" ht="13.5">
      <c r="A59" s="36" t="s">
        <v>31</v>
      </c>
      <c r="B59" s="9">
        <f aca="true" t="shared" si="7" ref="B59:Z66">IF(B68=0,0,+(B77/B68)*100)</f>
        <v>80.73140274518326</v>
      </c>
      <c r="C59" s="9">
        <f t="shared" si="7"/>
        <v>0</v>
      </c>
      <c r="D59" s="2">
        <f t="shared" si="7"/>
        <v>100.95646489537711</v>
      </c>
      <c r="E59" s="10">
        <f t="shared" si="7"/>
        <v>100.95646489537711</v>
      </c>
      <c r="F59" s="10">
        <f t="shared" si="7"/>
        <v>101.66551385526003</v>
      </c>
      <c r="G59" s="10">
        <f t="shared" si="7"/>
        <v>101.65790441013287</v>
      </c>
      <c r="H59" s="10">
        <f t="shared" si="7"/>
        <v>101.65248497748935</v>
      </c>
      <c r="I59" s="10">
        <f t="shared" si="7"/>
        <v>101.65863829500535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101.65863829500535</v>
      </c>
      <c r="W59" s="10">
        <f t="shared" si="7"/>
        <v>100.95646449665816</v>
      </c>
      <c r="X59" s="10">
        <f t="shared" si="7"/>
        <v>0</v>
      </c>
      <c r="Y59" s="10">
        <f t="shared" si="7"/>
        <v>0</v>
      </c>
      <c r="Z59" s="11">
        <f t="shared" si="7"/>
        <v>100.95646489537711</v>
      </c>
    </row>
    <row r="60" spans="1:26" ht="13.5">
      <c r="A60" s="37" t="s">
        <v>32</v>
      </c>
      <c r="B60" s="12">
        <f t="shared" si="7"/>
        <v>81.11469291722665</v>
      </c>
      <c r="C60" s="12">
        <f t="shared" si="7"/>
        <v>0</v>
      </c>
      <c r="D60" s="3">
        <f t="shared" si="7"/>
        <v>101.56760569317287</v>
      </c>
      <c r="E60" s="13">
        <f t="shared" si="7"/>
        <v>101.56760569317287</v>
      </c>
      <c r="F60" s="13">
        <f t="shared" si="7"/>
        <v>101.1890359758275</v>
      </c>
      <c r="G60" s="13">
        <f t="shared" si="7"/>
        <v>101.3430100232156</v>
      </c>
      <c r="H60" s="13">
        <f t="shared" si="7"/>
        <v>101.84751410280242</v>
      </c>
      <c r="I60" s="13">
        <f t="shared" si="7"/>
        <v>101.43647778827254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101.43647778827254</v>
      </c>
      <c r="W60" s="13">
        <f t="shared" si="7"/>
        <v>101.56760507958509</v>
      </c>
      <c r="X60" s="13">
        <f t="shared" si="7"/>
        <v>0</v>
      </c>
      <c r="Y60" s="13">
        <f t="shared" si="7"/>
        <v>0</v>
      </c>
      <c r="Z60" s="14">
        <f t="shared" si="7"/>
        <v>101.56760569317287</v>
      </c>
    </row>
    <row r="61" spans="1:26" ht="13.5">
      <c r="A61" s="38" t="s">
        <v>102</v>
      </c>
      <c r="B61" s="12">
        <f t="shared" si="7"/>
        <v>81.15769953993772</v>
      </c>
      <c r="C61" s="12">
        <f t="shared" si="7"/>
        <v>0</v>
      </c>
      <c r="D61" s="3">
        <f t="shared" si="7"/>
        <v>102.15098164293973</v>
      </c>
      <c r="E61" s="13">
        <f t="shared" si="7"/>
        <v>102.15098164293973</v>
      </c>
      <c r="F61" s="13">
        <f t="shared" si="7"/>
        <v>101.80730140250434</v>
      </c>
      <c r="G61" s="13">
        <f t="shared" si="7"/>
        <v>102.29557259906889</v>
      </c>
      <c r="H61" s="13">
        <f t="shared" si="7"/>
        <v>102.79351969174203</v>
      </c>
      <c r="I61" s="13">
        <f t="shared" si="7"/>
        <v>102.26924928980128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102.26924928980128</v>
      </c>
      <c r="W61" s="13">
        <f t="shared" si="7"/>
        <v>102.15098138323171</v>
      </c>
      <c r="X61" s="13">
        <f t="shared" si="7"/>
        <v>0</v>
      </c>
      <c r="Y61" s="13">
        <f t="shared" si="7"/>
        <v>0</v>
      </c>
      <c r="Z61" s="14">
        <f t="shared" si="7"/>
        <v>102.15098164293973</v>
      </c>
    </row>
    <row r="62" spans="1:26" ht="13.5">
      <c r="A62" s="38" t="s">
        <v>103</v>
      </c>
      <c r="B62" s="12">
        <f t="shared" si="7"/>
        <v>80.11668061103224</v>
      </c>
      <c r="C62" s="12">
        <f t="shared" si="7"/>
        <v>0</v>
      </c>
      <c r="D62" s="3">
        <f t="shared" si="7"/>
        <v>100.10519787542775</v>
      </c>
      <c r="E62" s="13">
        <f t="shared" si="7"/>
        <v>100.10519787542775</v>
      </c>
      <c r="F62" s="13">
        <f t="shared" si="7"/>
        <v>100.12356594917962</v>
      </c>
      <c r="G62" s="13">
        <f t="shared" si="7"/>
        <v>100.16495894564656</v>
      </c>
      <c r="H62" s="13">
        <f t="shared" si="7"/>
        <v>100.30147851099163</v>
      </c>
      <c r="I62" s="13">
        <f t="shared" si="7"/>
        <v>100.18466777709574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100.18466777709574</v>
      </c>
      <c r="W62" s="13">
        <f t="shared" si="7"/>
        <v>100.10519834021221</v>
      </c>
      <c r="X62" s="13">
        <f t="shared" si="7"/>
        <v>0</v>
      </c>
      <c r="Y62" s="13">
        <f t="shared" si="7"/>
        <v>0</v>
      </c>
      <c r="Z62" s="14">
        <f t="shared" si="7"/>
        <v>100.10519787542775</v>
      </c>
    </row>
    <row r="63" spans="1:26" ht="13.5">
      <c r="A63" s="38" t="s">
        <v>104</v>
      </c>
      <c r="B63" s="12">
        <f t="shared" si="7"/>
        <v>80.35481561816573</v>
      </c>
      <c r="C63" s="12">
        <f t="shared" si="7"/>
        <v>0</v>
      </c>
      <c r="D63" s="3">
        <f t="shared" si="7"/>
        <v>101.15385918945812</v>
      </c>
      <c r="E63" s="13">
        <f t="shared" si="7"/>
        <v>101.15385918945812</v>
      </c>
      <c r="F63" s="13">
        <f t="shared" si="7"/>
        <v>100.67781550850535</v>
      </c>
      <c r="G63" s="13">
        <f t="shared" si="7"/>
        <v>100.31501509027663</v>
      </c>
      <c r="H63" s="13">
        <f t="shared" si="7"/>
        <v>100.50311744702947</v>
      </c>
      <c r="I63" s="13">
        <f t="shared" si="7"/>
        <v>100.45483164533834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100.45483164533834</v>
      </c>
      <c r="W63" s="13">
        <f t="shared" si="7"/>
        <v>101.15385691147385</v>
      </c>
      <c r="X63" s="13">
        <f t="shared" si="7"/>
        <v>0</v>
      </c>
      <c r="Y63" s="13">
        <f t="shared" si="7"/>
        <v>0</v>
      </c>
      <c r="Z63" s="14">
        <f t="shared" si="7"/>
        <v>101.15385918945812</v>
      </c>
    </row>
    <row r="64" spans="1:26" ht="13.5">
      <c r="A64" s="38" t="s">
        <v>105</v>
      </c>
      <c r="B64" s="12">
        <f t="shared" si="7"/>
        <v>80.23878286125334</v>
      </c>
      <c r="C64" s="12">
        <f t="shared" si="7"/>
        <v>0</v>
      </c>
      <c r="D64" s="3">
        <f t="shared" si="7"/>
        <v>100.3311153406937</v>
      </c>
      <c r="E64" s="13">
        <f t="shared" si="7"/>
        <v>100.3311153406937</v>
      </c>
      <c r="F64" s="13">
        <f t="shared" si="7"/>
        <v>100.40926598658817</v>
      </c>
      <c r="G64" s="13">
        <f t="shared" si="7"/>
        <v>100.31538583754538</v>
      </c>
      <c r="H64" s="13">
        <f t="shared" si="7"/>
        <v>100.3320333601207</v>
      </c>
      <c r="I64" s="13">
        <f t="shared" si="7"/>
        <v>100.35213994628629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100.35213994628629</v>
      </c>
      <c r="W64" s="13">
        <f t="shared" si="7"/>
        <v>100.33111237374955</v>
      </c>
      <c r="X64" s="13">
        <f t="shared" si="7"/>
        <v>0</v>
      </c>
      <c r="Y64" s="13">
        <f t="shared" si="7"/>
        <v>0</v>
      </c>
      <c r="Z64" s="14">
        <f t="shared" si="7"/>
        <v>100.3311153406937</v>
      </c>
    </row>
    <row r="65" spans="1:26" ht="13.5">
      <c r="A65" s="38" t="s">
        <v>106</v>
      </c>
      <c r="B65" s="12">
        <f t="shared" si="7"/>
        <v>1358.9992418498862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107</v>
      </c>
      <c r="B66" s="15">
        <f t="shared" si="7"/>
        <v>76.60999967843415</v>
      </c>
      <c r="C66" s="15">
        <f t="shared" si="7"/>
        <v>0</v>
      </c>
      <c r="D66" s="4">
        <f t="shared" si="7"/>
        <v>99.9606483410344</v>
      </c>
      <c r="E66" s="16">
        <f t="shared" si="7"/>
        <v>99.9606483410344</v>
      </c>
      <c r="F66" s="16">
        <f t="shared" si="7"/>
        <v>99.97650828128262</v>
      </c>
      <c r="G66" s="16">
        <f t="shared" si="7"/>
        <v>101.3770172903805</v>
      </c>
      <c r="H66" s="16">
        <f t="shared" si="7"/>
        <v>101.25285944911585</v>
      </c>
      <c r="I66" s="16">
        <f t="shared" si="7"/>
        <v>100.89493334556671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100.89493334556671</v>
      </c>
      <c r="W66" s="16">
        <f t="shared" si="7"/>
        <v>99.96064562875608</v>
      </c>
      <c r="X66" s="16">
        <f t="shared" si="7"/>
        <v>0</v>
      </c>
      <c r="Y66" s="16">
        <f t="shared" si="7"/>
        <v>0</v>
      </c>
      <c r="Z66" s="17">
        <f t="shared" si="7"/>
        <v>99.9606483410344</v>
      </c>
    </row>
    <row r="67" spans="1:26" ht="13.5" hidden="1">
      <c r="A67" s="40" t="s">
        <v>108</v>
      </c>
      <c r="B67" s="23">
        <v>1230153934</v>
      </c>
      <c r="C67" s="23"/>
      <c r="D67" s="24">
        <v>1448771731</v>
      </c>
      <c r="E67" s="25">
        <v>1448771731</v>
      </c>
      <c r="F67" s="25">
        <v>135153325</v>
      </c>
      <c r="G67" s="25">
        <v>133676995</v>
      </c>
      <c r="H67" s="25">
        <v>116694394</v>
      </c>
      <c r="I67" s="25">
        <v>385524714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385524714</v>
      </c>
      <c r="W67" s="25">
        <v>362192935</v>
      </c>
      <c r="X67" s="25"/>
      <c r="Y67" s="24"/>
      <c r="Z67" s="26">
        <v>1448771731</v>
      </c>
    </row>
    <row r="68" spans="1:26" ht="13.5" hidden="1">
      <c r="A68" s="36" t="s">
        <v>31</v>
      </c>
      <c r="B68" s="18">
        <v>234722909</v>
      </c>
      <c r="C68" s="18"/>
      <c r="D68" s="19">
        <v>253202079</v>
      </c>
      <c r="E68" s="20">
        <v>253202079</v>
      </c>
      <c r="F68" s="20">
        <v>22742951</v>
      </c>
      <c r="G68" s="20">
        <v>22642379</v>
      </c>
      <c r="H68" s="20">
        <v>22711916</v>
      </c>
      <c r="I68" s="20">
        <v>68097246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68097246</v>
      </c>
      <c r="W68" s="20">
        <v>63300520</v>
      </c>
      <c r="X68" s="20"/>
      <c r="Y68" s="19"/>
      <c r="Z68" s="22">
        <v>253202079</v>
      </c>
    </row>
    <row r="69" spans="1:26" ht="13.5" hidden="1">
      <c r="A69" s="37" t="s">
        <v>32</v>
      </c>
      <c r="B69" s="18">
        <v>958548999</v>
      </c>
      <c r="C69" s="18"/>
      <c r="D69" s="19">
        <v>1158714789</v>
      </c>
      <c r="E69" s="20">
        <v>1158714789</v>
      </c>
      <c r="F69" s="20">
        <v>109090055</v>
      </c>
      <c r="G69" s="20">
        <v>107567775</v>
      </c>
      <c r="H69" s="20">
        <v>90132086</v>
      </c>
      <c r="I69" s="20">
        <v>306789916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306789916</v>
      </c>
      <c r="W69" s="20">
        <v>289678699</v>
      </c>
      <c r="X69" s="20"/>
      <c r="Y69" s="19"/>
      <c r="Z69" s="22">
        <v>1158714789</v>
      </c>
    </row>
    <row r="70" spans="1:26" ht="13.5" hidden="1">
      <c r="A70" s="38" t="s">
        <v>102</v>
      </c>
      <c r="B70" s="18">
        <v>610305192</v>
      </c>
      <c r="C70" s="18"/>
      <c r="D70" s="19">
        <v>786660270</v>
      </c>
      <c r="E70" s="20">
        <v>786660270</v>
      </c>
      <c r="F70" s="20">
        <v>67590165</v>
      </c>
      <c r="G70" s="20">
        <v>59660104</v>
      </c>
      <c r="H70" s="20">
        <v>56559902</v>
      </c>
      <c r="I70" s="20">
        <v>183810171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183810171</v>
      </c>
      <c r="W70" s="20">
        <v>196665068</v>
      </c>
      <c r="X70" s="20"/>
      <c r="Y70" s="19"/>
      <c r="Z70" s="22">
        <v>786660270</v>
      </c>
    </row>
    <row r="71" spans="1:26" ht="13.5" hidden="1">
      <c r="A71" s="38" t="s">
        <v>103</v>
      </c>
      <c r="B71" s="18">
        <v>207715916</v>
      </c>
      <c r="C71" s="18"/>
      <c r="D71" s="19">
        <v>215379825</v>
      </c>
      <c r="E71" s="20">
        <v>215379825</v>
      </c>
      <c r="F71" s="20">
        <v>29126147</v>
      </c>
      <c r="G71" s="20">
        <v>28211868</v>
      </c>
      <c r="H71" s="20">
        <v>19995455</v>
      </c>
      <c r="I71" s="20">
        <v>77333470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77333470</v>
      </c>
      <c r="W71" s="20">
        <v>53844956</v>
      </c>
      <c r="X71" s="20"/>
      <c r="Y71" s="19"/>
      <c r="Z71" s="22">
        <v>215379825</v>
      </c>
    </row>
    <row r="72" spans="1:26" ht="13.5" hidden="1">
      <c r="A72" s="38" t="s">
        <v>104</v>
      </c>
      <c r="B72" s="18">
        <v>77355614</v>
      </c>
      <c r="C72" s="18"/>
      <c r="D72" s="19">
        <v>88809970</v>
      </c>
      <c r="E72" s="20">
        <v>88809970</v>
      </c>
      <c r="F72" s="20">
        <v>7027576</v>
      </c>
      <c r="G72" s="20">
        <v>14148846</v>
      </c>
      <c r="H72" s="20">
        <v>8516103</v>
      </c>
      <c r="I72" s="20">
        <v>29692525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29692525</v>
      </c>
      <c r="W72" s="20">
        <v>22202493</v>
      </c>
      <c r="X72" s="20"/>
      <c r="Y72" s="19"/>
      <c r="Z72" s="22">
        <v>88809970</v>
      </c>
    </row>
    <row r="73" spans="1:26" ht="13.5" hidden="1">
      <c r="A73" s="38" t="s">
        <v>105</v>
      </c>
      <c r="B73" s="18">
        <v>62941452</v>
      </c>
      <c r="C73" s="18"/>
      <c r="D73" s="19">
        <v>67632626</v>
      </c>
      <c r="E73" s="20">
        <v>67632626</v>
      </c>
      <c r="F73" s="20">
        <v>5316347</v>
      </c>
      <c r="G73" s="20">
        <v>5513564</v>
      </c>
      <c r="H73" s="20">
        <v>5026001</v>
      </c>
      <c r="I73" s="20">
        <v>15855912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15855912</v>
      </c>
      <c r="W73" s="20">
        <v>16908157</v>
      </c>
      <c r="X73" s="20"/>
      <c r="Y73" s="19"/>
      <c r="Z73" s="22">
        <v>67632626</v>
      </c>
    </row>
    <row r="74" spans="1:26" ht="13.5" hidden="1">
      <c r="A74" s="38" t="s">
        <v>106</v>
      </c>
      <c r="B74" s="18">
        <v>230825</v>
      </c>
      <c r="C74" s="18"/>
      <c r="D74" s="19">
        <v>232098</v>
      </c>
      <c r="E74" s="20">
        <v>232098</v>
      </c>
      <c r="F74" s="20">
        <v>29820</v>
      </c>
      <c r="G74" s="20">
        <v>33393</v>
      </c>
      <c r="H74" s="20">
        <v>34625</v>
      </c>
      <c r="I74" s="20">
        <v>97838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97838</v>
      </c>
      <c r="W74" s="20">
        <v>58025</v>
      </c>
      <c r="X74" s="20"/>
      <c r="Y74" s="19"/>
      <c r="Z74" s="22">
        <v>232098</v>
      </c>
    </row>
    <row r="75" spans="1:26" ht="13.5" hidden="1">
      <c r="A75" s="39" t="s">
        <v>107</v>
      </c>
      <c r="B75" s="27">
        <v>36882026</v>
      </c>
      <c r="C75" s="27"/>
      <c r="D75" s="28">
        <v>36854863</v>
      </c>
      <c r="E75" s="29">
        <v>36854863</v>
      </c>
      <c r="F75" s="29">
        <v>3320319</v>
      </c>
      <c r="G75" s="29">
        <v>3466841</v>
      </c>
      <c r="H75" s="29">
        <v>3850392</v>
      </c>
      <c r="I75" s="29">
        <v>10637552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10637552</v>
      </c>
      <c r="W75" s="29">
        <v>9213716</v>
      </c>
      <c r="X75" s="29"/>
      <c r="Y75" s="28"/>
      <c r="Z75" s="30">
        <v>36854863</v>
      </c>
    </row>
    <row r="76" spans="1:26" ht="13.5" hidden="1">
      <c r="A76" s="41" t="s">
        <v>109</v>
      </c>
      <c r="B76" s="31">
        <v>995274494</v>
      </c>
      <c r="C76" s="31"/>
      <c r="D76" s="32">
        <v>1469343096</v>
      </c>
      <c r="E76" s="33">
        <v>1469343096</v>
      </c>
      <c r="F76" s="33">
        <v>136828452</v>
      </c>
      <c r="G76" s="33">
        <v>135544769</v>
      </c>
      <c r="H76" s="33">
        <v>118783148</v>
      </c>
      <c r="I76" s="33">
        <v>391156369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391156369</v>
      </c>
      <c r="W76" s="33">
        <v>367335774</v>
      </c>
      <c r="X76" s="33"/>
      <c r="Y76" s="32"/>
      <c r="Z76" s="34">
        <v>1469343096</v>
      </c>
    </row>
    <row r="77" spans="1:26" ht="13.5" hidden="1">
      <c r="A77" s="36" t="s">
        <v>31</v>
      </c>
      <c r="B77" s="18">
        <v>189495097</v>
      </c>
      <c r="C77" s="18"/>
      <c r="D77" s="19">
        <v>255623868</v>
      </c>
      <c r="E77" s="20">
        <v>255623868</v>
      </c>
      <c r="F77" s="20">
        <v>23121738</v>
      </c>
      <c r="G77" s="20">
        <v>23017768</v>
      </c>
      <c r="H77" s="20">
        <v>23087227</v>
      </c>
      <c r="I77" s="20">
        <v>69226733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69226733</v>
      </c>
      <c r="W77" s="20">
        <v>63905967</v>
      </c>
      <c r="X77" s="20"/>
      <c r="Y77" s="19"/>
      <c r="Z77" s="22">
        <v>255623868</v>
      </c>
    </row>
    <row r="78" spans="1:26" ht="13.5" hidden="1">
      <c r="A78" s="37" t="s">
        <v>32</v>
      </c>
      <c r="B78" s="18">
        <v>777524077</v>
      </c>
      <c r="C78" s="18"/>
      <c r="D78" s="19">
        <v>1176878868</v>
      </c>
      <c r="E78" s="20">
        <v>1176878868</v>
      </c>
      <c r="F78" s="20">
        <v>110387175</v>
      </c>
      <c r="G78" s="20">
        <v>109012421</v>
      </c>
      <c r="H78" s="20">
        <v>91797289</v>
      </c>
      <c r="I78" s="20">
        <v>311196885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311196885</v>
      </c>
      <c r="W78" s="20">
        <v>294219717</v>
      </c>
      <c r="X78" s="20"/>
      <c r="Y78" s="19"/>
      <c r="Z78" s="22">
        <v>1176878868</v>
      </c>
    </row>
    <row r="79" spans="1:26" ht="13.5" hidden="1">
      <c r="A79" s="38" t="s">
        <v>102</v>
      </c>
      <c r="B79" s="18">
        <v>495309654</v>
      </c>
      <c r="C79" s="18"/>
      <c r="D79" s="19">
        <v>803581188</v>
      </c>
      <c r="E79" s="20">
        <v>803581188</v>
      </c>
      <c r="F79" s="20">
        <v>68811723</v>
      </c>
      <c r="G79" s="20">
        <v>61029645</v>
      </c>
      <c r="H79" s="20">
        <v>58139914</v>
      </c>
      <c r="I79" s="20">
        <v>187981282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187981282</v>
      </c>
      <c r="W79" s="20">
        <v>200895297</v>
      </c>
      <c r="X79" s="20"/>
      <c r="Y79" s="19"/>
      <c r="Z79" s="22">
        <v>803581188</v>
      </c>
    </row>
    <row r="80" spans="1:26" ht="13.5" hidden="1">
      <c r="A80" s="38" t="s">
        <v>103</v>
      </c>
      <c r="B80" s="18">
        <v>166415097</v>
      </c>
      <c r="C80" s="18"/>
      <c r="D80" s="19">
        <v>215606400</v>
      </c>
      <c r="E80" s="20">
        <v>215606400</v>
      </c>
      <c r="F80" s="20">
        <v>29162137</v>
      </c>
      <c r="G80" s="20">
        <v>28258406</v>
      </c>
      <c r="H80" s="20">
        <v>20055737</v>
      </c>
      <c r="I80" s="20">
        <v>77476280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77476280</v>
      </c>
      <c r="W80" s="20">
        <v>53901600</v>
      </c>
      <c r="X80" s="20"/>
      <c r="Y80" s="19"/>
      <c r="Z80" s="22">
        <v>215606400</v>
      </c>
    </row>
    <row r="81" spans="1:26" ht="13.5" hidden="1">
      <c r="A81" s="38" t="s">
        <v>104</v>
      </c>
      <c r="B81" s="18">
        <v>62158961</v>
      </c>
      <c r="C81" s="18"/>
      <c r="D81" s="19">
        <v>89834712</v>
      </c>
      <c r="E81" s="20">
        <v>89834712</v>
      </c>
      <c r="F81" s="20">
        <v>7075210</v>
      </c>
      <c r="G81" s="20">
        <v>14193417</v>
      </c>
      <c r="H81" s="20">
        <v>8558949</v>
      </c>
      <c r="I81" s="20">
        <v>29827576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29827576</v>
      </c>
      <c r="W81" s="20">
        <v>22458678</v>
      </c>
      <c r="X81" s="20"/>
      <c r="Y81" s="19"/>
      <c r="Z81" s="22">
        <v>89834712</v>
      </c>
    </row>
    <row r="82" spans="1:26" ht="13.5" hidden="1">
      <c r="A82" s="38" t="s">
        <v>105</v>
      </c>
      <c r="B82" s="18">
        <v>50503455</v>
      </c>
      <c r="C82" s="18"/>
      <c r="D82" s="19">
        <v>67856568</v>
      </c>
      <c r="E82" s="20">
        <v>67856568</v>
      </c>
      <c r="F82" s="20">
        <v>5338105</v>
      </c>
      <c r="G82" s="20">
        <v>5530953</v>
      </c>
      <c r="H82" s="20">
        <v>5042689</v>
      </c>
      <c r="I82" s="20">
        <v>15911747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15911747</v>
      </c>
      <c r="W82" s="20">
        <v>16964142</v>
      </c>
      <c r="X82" s="20"/>
      <c r="Y82" s="19"/>
      <c r="Z82" s="22">
        <v>67856568</v>
      </c>
    </row>
    <row r="83" spans="1:26" ht="13.5" hidden="1">
      <c r="A83" s="38" t="s">
        <v>106</v>
      </c>
      <c r="B83" s="18">
        <v>3136910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107</v>
      </c>
      <c r="B84" s="27">
        <v>28255320</v>
      </c>
      <c r="C84" s="27"/>
      <c r="D84" s="28">
        <v>36840360</v>
      </c>
      <c r="E84" s="29">
        <v>36840360</v>
      </c>
      <c r="F84" s="29">
        <v>3319539</v>
      </c>
      <c r="G84" s="29">
        <v>3514580</v>
      </c>
      <c r="H84" s="29">
        <v>3898632</v>
      </c>
      <c r="I84" s="29">
        <v>10732751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10732751</v>
      </c>
      <c r="W84" s="29">
        <v>9210090</v>
      </c>
      <c r="X84" s="29"/>
      <c r="Y84" s="28"/>
      <c r="Z84" s="30">
        <v>36840360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230303644</v>
      </c>
      <c r="C5" s="18">
        <v>0</v>
      </c>
      <c r="D5" s="58">
        <v>257316829</v>
      </c>
      <c r="E5" s="59">
        <v>257316829</v>
      </c>
      <c r="F5" s="59">
        <v>21952843</v>
      </c>
      <c r="G5" s="59">
        <v>21939972</v>
      </c>
      <c r="H5" s="59">
        <v>21947192</v>
      </c>
      <c r="I5" s="59">
        <v>65840007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65840007</v>
      </c>
      <c r="W5" s="59">
        <v>64329207</v>
      </c>
      <c r="X5" s="59">
        <v>1510800</v>
      </c>
      <c r="Y5" s="60">
        <v>2.35</v>
      </c>
      <c r="Z5" s="61">
        <v>257316829</v>
      </c>
    </row>
    <row r="6" spans="1:26" ht="13.5">
      <c r="A6" s="57" t="s">
        <v>32</v>
      </c>
      <c r="B6" s="18">
        <v>555194862</v>
      </c>
      <c r="C6" s="18">
        <v>0</v>
      </c>
      <c r="D6" s="58">
        <v>634591915</v>
      </c>
      <c r="E6" s="59">
        <v>634591915</v>
      </c>
      <c r="F6" s="59">
        <v>49205544</v>
      </c>
      <c r="G6" s="59">
        <v>57623230</v>
      </c>
      <c r="H6" s="59">
        <v>56786421</v>
      </c>
      <c r="I6" s="59">
        <v>163615195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163615195</v>
      </c>
      <c r="W6" s="59">
        <v>158647979</v>
      </c>
      <c r="X6" s="59">
        <v>4967216</v>
      </c>
      <c r="Y6" s="60">
        <v>3.13</v>
      </c>
      <c r="Z6" s="61">
        <v>634591915</v>
      </c>
    </row>
    <row r="7" spans="1:26" ht="13.5">
      <c r="A7" s="57" t="s">
        <v>33</v>
      </c>
      <c r="B7" s="18">
        <v>20894052</v>
      </c>
      <c r="C7" s="18">
        <v>0</v>
      </c>
      <c r="D7" s="58">
        <v>23327500</v>
      </c>
      <c r="E7" s="59">
        <v>23327500</v>
      </c>
      <c r="F7" s="59">
        <v>64</v>
      </c>
      <c r="G7" s="59">
        <v>1079540</v>
      </c>
      <c r="H7" s="59">
        <v>1059978</v>
      </c>
      <c r="I7" s="59">
        <v>2139582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2139582</v>
      </c>
      <c r="W7" s="59">
        <v>5831875</v>
      </c>
      <c r="X7" s="59">
        <v>-3692293</v>
      </c>
      <c r="Y7" s="60">
        <v>-63.31</v>
      </c>
      <c r="Z7" s="61">
        <v>23327500</v>
      </c>
    </row>
    <row r="8" spans="1:26" ht="13.5">
      <c r="A8" s="57" t="s">
        <v>34</v>
      </c>
      <c r="B8" s="18">
        <v>91380081</v>
      </c>
      <c r="C8" s="18">
        <v>0</v>
      </c>
      <c r="D8" s="58">
        <v>100259190</v>
      </c>
      <c r="E8" s="59">
        <v>100259190</v>
      </c>
      <c r="F8" s="59">
        <v>38994000</v>
      </c>
      <c r="G8" s="59">
        <v>1486597</v>
      </c>
      <c r="H8" s="59">
        <v>0</v>
      </c>
      <c r="I8" s="59">
        <v>40480597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40480597</v>
      </c>
      <c r="W8" s="59">
        <v>25064798</v>
      </c>
      <c r="X8" s="59">
        <v>15415799</v>
      </c>
      <c r="Y8" s="60">
        <v>61.5</v>
      </c>
      <c r="Z8" s="61">
        <v>100259190</v>
      </c>
    </row>
    <row r="9" spans="1:26" ht="13.5">
      <c r="A9" s="57" t="s">
        <v>35</v>
      </c>
      <c r="B9" s="18">
        <v>107463648</v>
      </c>
      <c r="C9" s="18">
        <v>0</v>
      </c>
      <c r="D9" s="58">
        <v>125640554</v>
      </c>
      <c r="E9" s="59">
        <v>125640554</v>
      </c>
      <c r="F9" s="59">
        <v>5550566</v>
      </c>
      <c r="G9" s="59">
        <v>7190711</v>
      </c>
      <c r="H9" s="59">
        <v>7770395</v>
      </c>
      <c r="I9" s="59">
        <v>20511672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20511672</v>
      </c>
      <c r="W9" s="59">
        <v>31410139</v>
      </c>
      <c r="X9" s="59">
        <v>-10898467</v>
      </c>
      <c r="Y9" s="60">
        <v>-34.7</v>
      </c>
      <c r="Z9" s="61">
        <v>125640554</v>
      </c>
    </row>
    <row r="10" spans="1:26" ht="25.5">
      <c r="A10" s="62" t="s">
        <v>94</v>
      </c>
      <c r="B10" s="63">
        <f>SUM(B5:B9)</f>
        <v>1005236287</v>
      </c>
      <c r="C10" s="63">
        <f>SUM(C5:C9)</f>
        <v>0</v>
      </c>
      <c r="D10" s="64">
        <f aca="true" t="shared" si="0" ref="D10:Z10">SUM(D5:D9)</f>
        <v>1141135988</v>
      </c>
      <c r="E10" s="65">
        <f t="shared" si="0"/>
        <v>1141135988</v>
      </c>
      <c r="F10" s="65">
        <f t="shared" si="0"/>
        <v>115703017</v>
      </c>
      <c r="G10" s="65">
        <f t="shared" si="0"/>
        <v>89320050</v>
      </c>
      <c r="H10" s="65">
        <f t="shared" si="0"/>
        <v>87563986</v>
      </c>
      <c r="I10" s="65">
        <f t="shared" si="0"/>
        <v>292587053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292587053</v>
      </c>
      <c r="W10" s="65">
        <f t="shared" si="0"/>
        <v>285283998</v>
      </c>
      <c r="X10" s="65">
        <f t="shared" si="0"/>
        <v>7303055</v>
      </c>
      <c r="Y10" s="66">
        <f>+IF(W10&lt;&gt;0,(X10/W10)*100,0)</f>
        <v>2.559924514237914</v>
      </c>
      <c r="Z10" s="67">
        <f t="shared" si="0"/>
        <v>1141135988</v>
      </c>
    </row>
    <row r="11" spans="1:26" ht="13.5">
      <c r="A11" s="57" t="s">
        <v>36</v>
      </c>
      <c r="B11" s="18">
        <v>289071173</v>
      </c>
      <c r="C11" s="18">
        <v>0</v>
      </c>
      <c r="D11" s="58">
        <v>326628544</v>
      </c>
      <c r="E11" s="59">
        <v>326628544</v>
      </c>
      <c r="F11" s="59">
        <v>25555633</v>
      </c>
      <c r="G11" s="59">
        <v>23557294</v>
      </c>
      <c r="H11" s="59">
        <v>23997792</v>
      </c>
      <c r="I11" s="59">
        <v>73110719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73110719</v>
      </c>
      <c r="W11" s="59">
        <v>81657136</v>
      </c>
      <c r="X11" s="59">
        <v>-8546417</v>
      </c>
      <c r="Y11" s="60">
        <v>-10.47</v>
      </c>
      <c r="Z11" s="61">
        <v>326628544</v>
      </c>
    </row>
    <row r="12" spans="1:26" ht="13.5">
      <c r="A12" s="57" t="s">
        <v>37</v>
      </c>
      <c r="B12" s="18">
        <v>15502253</v>
      </c>
      <c r="C12" s="18">
        <v>0</v>
      </c>
      <c r="D12" s="58">
        <v>16259105</v>
      </c>
      <c r="E12" s="59">
        <v>16259105</v>
      </c>
      <c r="F12" s="59">
        <v>1286560</v>
      </c>
      <c r="G12" s="59">
        <v>1311810</v>
      </c>
      <c r="H12" s="59">
        <v>1290583</v>
      </c>
      <c r="I12" s="59">
        <v>3888953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3888953</v>
      </c>
      <c r="W12" s="59">
        <v>4064776</v>
      </c>
      <c r="X12" s="59">
        <v>-175823</v>
      </c>
      <c r="Y12" s="60">
        <v>-4.33</v>
      </c>
      <c r="Z12" s="61">
        <v>16259105</v>
      </c>
    </row>
    <row r="13" spans="1:26" ht="13.5">
      <c r="A13" s="57" t="s">
        <v>95</v>
      </c>
      <c r="B13" s="18">
        <v>152322236</v>
      </c>
      <c r="C13" s="18">
        <v>0</v>
      </c>
      <c r="D13" s="58">
        <v>182792886</v>
      </c>
      <c r="E13" s="59">
        <v>182792886</v>
      </c>
      <c r="F13" s="59">
        <v>15232744</v>
      </c>
      <c r="G13" s="59">
        <v>15232744</v>
      </c>
      <c r="H13" s="59">
        <v>15232744</v>
      </c>
      <c r="I13" s="59">
        <v>45698232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45698232</v>
      </c>
      <c r="W13" s="59">
        <v>45698222</v>
      </c>
      <c r="X13" s="59">
        <v>10</v>
      </c>
      <c r="Y13" s="60">
        <v>0</v>
      </c>
      <c r="Z13" s="61">
        <v>182792886</v>
      </c>
    </row>
    <row r="14" spans="1:26" ht="13.5">
      <c r="A14" s="57" t="s">
        <v>38</v>
      </c>
      <c r="B14" s="18">
        <v>12170010</v>
      </c>
      <c r="C14" s="18">
        <v>0</v>
      </c>
      <c r="D14" s="58">
        <v>27221013</v>
      </c>
      <c r="E14" s="59">
        <v>27221013</v>
      </c>
      <c r="F14" s="59">
        <v>0</v>
      </c>
      <c r="G14" s="59">
        <v>536043</v>
      </c>
      <c r="H14" s="59">
        <v>0</v>
      </c>
      <c r="I14" s="59">
        <v>536043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536043</v>
      </c>
      <c r="W14" s="59">
        <v>6805253</v>
      </c>
      <c r="X14" s="59">
        <v>-6269210</v>
      </c>
      <c r="Y14" s="60">
        <v>-92.12</v>
      </c>
      <c r="Z14" s="61">
        <v>27221013</v>
      </c>
    </row>
    <row r="15" spans="1:26" ht="13.5">
      <c r="A15" s="57" t="s">
        <v>39</v>
      </c>
      <c r="B15" s="18">
        <v>288735083</v>
      </c>
      <c r="C15" s="18">
        <v>0</v>
      </c>
      <c r="D15" s="58">
        <v>327702771</v>
      </c>
      <c r="E15" s="59">
        <v>327702771</v>
      </c>
      <c r="F15" s="59">
        <v>504557</v>
      </c>
      <c r="G15" s="59">
        <v>36313678</v>
      </c>
      <c r="H15" s="59">
        <v>37629045</v>
      </c>
      <c r="I15" s="59">
        <v>74447280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74447280</v>
      </c>
      <c r="W15" s="59">
        <v>81925693</v>
      </c>
      <c r="X15" s="59">
        <v>-7478413</v>
      </c>
      <c r="Y15" s="60">
        <v>-9.13</v>
      </c>
      <c r="Z15" s="61">
        <v>327702771</v>
      </c>
    </row>
    <row r="16" spans="1:26" ht="13.5">
      <c r="A16" s="68" t="s">
        <v>40</v>
      </c>
      <c r="B16" s="18">
        <v>49878154</v>
      </c>
      <c r="C16" s="18">
        <v>0</v>
      </c>
      <c r="D16" s="58">
        <v>56348073</v>
      </c>
      <c r="E16" s="59">
        <v>56348073</v>
      </c>
      <c r="F16" s="59">
        <v>4578238</v>
      </c>
      <c r="G16" s="59">
        <v>4637059</v>
      </c>
      <c r="H16" s="59">
        <v>4758821</v>
      </c>
      <c r="I16" s="59">
        <v>13974118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13974118</v>
      </c>
      <c r="W16" s="59">
        <v>14087018</v>
      </c>
      <c r="X16" s="59">
        <v>-112900</v>
      </c>
      <c r="Y16" s="60">
        <v>-0.8</v>
      </c>
      <c r="Z16" s="61">
        <v>56348073</v>
      </c>
    </row>
    <row r="17" spans="1:26" ht="13.5">
      <c r="A17" s="57" t="s">
        <v>41</v>
      </c>
      <c r="B17" s="18">
        <v>241247569</v>
      </c>
      <c r="C17" s="18">
        <v>0</v>
      </c>
      <c r="D17" s="58">
        <v>273520147</v>
      </c>
      <c r="E17" s="59">
        <v>273520147</v>
      </c>
      <c r="F17" s="59">
        <v>15405752</v>
      </c>
      <c r="G17" s="59">
        <v>33352072</v>
      </c>
      <c r="H17" s="59">
        <v>16270264</v>
      </c>
      <c r="I17" s="59">
        <v>65028088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65028088</v>
      </c>
      <c r="W17" s="59">
        <v>68380037</v>
      </c>
      <c r="X17" s="59">
        <v>-3351949</v>
      </c>
      <c r="Y17" s="60">
        <v>-4.9</v>
      </c>
      <c r="Z17" s="61">
        <v>273520147</v>
      </c>
    </row>
    <row r="18" spans="1:26" ht="13.5">
      <c r="A18" s="69" t="s">
        <v>42</v>
      </c>
      <c r="B18" s="70">
        <f>SUM(B11:B17)</f>
        <v>1048926478</v>
      </c>
      <c r="C18" s="70">
        <f>SUM(C11:C17)</f>
        <v>0</v>
      </c>
      <c r="D18" s="71">
        <f aca="true" t="shared" si="1" ref="D18:Z18">SUM(D11:D17)</f>
        <v>1210472539</v>
      </c>
      <c r="E18" s="72">
        <f t="shared" si="1"/>
        <v>1210472539</v>
      </c>
      <c r="F18" s="72">
        <f t="shared" si="1"/>
        <v>62563484</v>
      </c>
      <c r="G18" s="72">
        <f t="shared" si="1"/>
        <v>114940700</v>
      </c>
      <c r="H18" s="72">
        <f t="shared" si="1"/>
        <v>99179249</v>
      </c>
      <c r="I18" s="72">
        <f t="shared" si="1"/>
        <v>276683433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276683433</v>
      </c>
      <c r="W18" s="72">
        <f t="shared" si="1"/>
        <v>302618135</v>
      </c>
      <c r="X18" s="72">
        <f t="shared" si="1"/>
        <v>-25934702</v>
      </c>
      <c r="Y18" s="66">
        <f>+IF(W18&lt;&gt;0,(X18/W18)*100,0)</f>
        <v>-8.570108331412458</v>
      </c>
      <c r="Z18" s="73">
        <f t="shared" si="1"/>
        <v>1210472539</v>
      </c>
    </row>
    <row r="19" spans="1:26" ht="13.5">
      <c r="A19" s="69" t="s">
        <v>43</v>
      </c>
      <c r="B19" s="74">
        <f>+B10-B18</f>
        <v>-43690191</v>
      </c>
      <c r="C19" s="74">
        <f>+C10-C18</f>
        <v>0</v>
      </c>
      <c r="D19" s="75">
        <f aca="true" t="shared" si="2" ref="D19:Z19">+D10-D18</f>
        <v>-69336551</v>
      </c>
      <c r="E19" s="76">
        <f t="shared" si="2"/>
        <v>-69336551</v>
      </c>
      <c r="F19" s="76">
        <f t="shared" si="2"/>
        <v>53139533</v>
      </c>
      <c r="G19" s="76">
        <f t="shared" si="2"/>
        <v>-25620650</v>
      </c>
      <c r="H19" s="76">
        <f t="shared" si="2"/>
        <v>-11615263</v>
      </c>
      <c r="I19" s="76">
        <f t="shared" si="2"/>
        <v>15903620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15903620</v>
      </c>
      <c r="W19" s="76">
        <f>IF(E10=E18,0,W10-W18)</f>
        <v>-17334137</v>
      </c>
      <c r="X19" s="76">
        <f t="shared" si="2"/>
        <v>33237757</v>
      </c>
      <c r="Y19" s="77">
        <f>+IF(W19&lt;&gt;0,(X19/W19)*100,0)</f>
        <v>-191.74739994266804</v>
      </c>
      <c r="Z19" s="78">
        <f t="shared" si="2"/>
        <v>-69336551</v>
      </c>
    </row>
    <row r="20" spans="1:26" ht="13.5">
      <c r="A20" s="57" t="s">
        <v>44</v>
      </c>
      <c r="B20" s="18">
        <v>77855148</v>
      </c>
      <c r="C20" s="18">
        <v>0</v>
      </c>
      <c r="D20" s="58">
        <v>56725760</v>
      </c>
      <c r="E20" s="59">
        <v>88998800</v>
      </c>
      <c r="F20" s="59">
        <v>2534000</v>
      </c>
      <c r="G20" s="59">
        <v>4577403</v>
      </c>
      <c r="H20" s="59">
        <v>3383700</v>
      </c>
      <c r="I20" s="59">
        <v>10495103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10495103</v>
      </c>
      <c r="W20" s="59">
        <v>22249700</v>
      </c>
      <c r="X20" s="59">
        <v>-11754597</v>
      </c>
      <c r="Y20" s="60">
        <v>-52.83</v>
      </c>
      <c r="Z20" s="61">
        <v>88998800</v>
      </c>
    </row>
    <row r="21" spans="1:26" ht="13.5">
      <c r="A21" s="57" t="s">
        <v>96</v>
      </c>
      <c r="B21" s="79">
        <v>0</v>
      </c>
      <c r="C21" s="79">
        <v>0</v>
      </c>
      <c r="D21" s="80">
        <v>-32273040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97</v>
      </c>
      <c r="B22" s="85">
        <f>SUM(B19:B21)</f>
        <v>34164957</v>
      </c>
      <c r="C22" s="85">
        <f>SUM(C19:C21)</f>
        <v>0</v>
      </c>
      <c r="D22" s="86">
        <f aca="true" t="shared" si="3" ref="D22:Z22">SUM(D19:D21)</f>
        <v>-44883831</v>
      </c>
      <c r="E22" s="87">
        <f t="shared" si="3"/>
        <v>19662249</v>
      </c>
      <c r="F22" s="87">
        <f t="shared" si="3"/>
        <v>55673533</v>
      </c>
      <c r="G22" s="87">
        <f t="shared" si="3"/>
        <v>-21043247</v>
      </c>
      <c r="H22" s="87">
        <f t="shared" si="3"/>
        <v>-8231563</v>
      </c>
      <c r="I22" s="87">
        <f t="shared" si="3"/>
        <v>26398723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26398723</v>
      </c>
      <c r="W22" s="87">
        <f t="shared" si="3"/>
        <v>4915563</v>
      </c>
      <c r="X22" s="87">
        <f t="shared" si="3"/>
        <v>21483160</v>
      </c>
      <c r="Y22" s="88">
        <f>+IF(W22&lt;&gt;0,(X22/W22)*100,0)</f>
        <v>437.04373232526973</v>
      </c>
      <c r="Z22" s="89">
        <f t="shared" si="3"/>
        <v>19662249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34164957</v>
      </c>
      <c r="C24" s="74">
        <f>SUM(C22:C23)</f>
        <v>0</v>
      </c>
      <c r="D24" s="75">
        <f aca="true" t="shared" si="4" ref="D24:Z24">SUM(D22:D23)</f>
        <v>-44883831</v>
      </c>
      <c r="E24" s="76">
        <f t="shared" si="4"/>
        <v>19662249</v>
      </c>
      <c r="F24" s="76">
        <f t="shared" si="4"/>
        <v>55673533</v>
      </c>
      <c r="G24" s="76">
        <f t="shared" si="4"/>
        <v>-21043247</v>
      </c>
      <c r="H24" s="76">
        <f t="shared" si="4"/>
        <v>-8231563</v>
      </c>
      <c r="I24" s="76">
        <f t="shared" si="4"/>
        <v>26398723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26398723</v>
      </c>
      <c r="W24" s="76">
        <f t="shared" si="4"/>
        <v>4915563</v>
      </c>
      <c r="X24" s="76">
        <f t="shared" si="4"/>
        <v>21483160</v>
      </c>
      <c r="Y24" s="77">
        <f>+IF(W24&lt;&gt;0,(X24/W24)*100,0)</f>
        <v>437.04373232526973</v>
      </c>
      <c r="Z24" s="78">
        <f t="shared" si="4"/>
        <v>19662249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228231650</v>
      </c>
      <c r="C27" s="21">
        <v>0</v>
      </c>
      <c r="D27" s="98">
        <v>269475860</v>
      </c>
      <c r="E27" s="99">
        <v>340209145</v>
      </c>
      <c r="F27" s="99">
        <v>2465274</v>
      </c>
      <c r="G27" s="99">
        <v>3250966</v>
      </c>
      <c r="H27" s="99">
        <v>10417799</v>
      </c>
      <c r="I27" s="99">
        <v>16134039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16134039</v>
      </c>
      <c r="W27" s="99">
        <v>85052286</v>
      </c>
      <c r="X27" s="99">
        <v>-68918247</v>
      </c>
      <c r="Y27" s="100">
        <v>-81.03</v>
      </c>
      <c r="Z27" s="101">
        <v>340209145</v>
      </c>
    </row>
    <row r="28" spans="1:26" ht="13.5">
      <c r="A28" s="102" t="s">
        <v>44</v>
      </c>
      <c r="B28" s="18">
        <v>77315879</v>
      </c>
      <c r="C28" s="18">
        <v>0</v>
      </c>
      <c r="D28" s="58">
        <v>56725760</v>
      </c>
      <c r="E28" s="59">
        <v>62224769</v>
      </c>
      <c r="F28" s="59">
        <v>1796534</v>
      </c>
      <c r="G28" s="59">
        <v>-814587</v>
      </c>
      <c r="H28" s="59">
        <v>3911754</v>
      </c>
      <c r="I28" s="59">
        <v>4893701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4893701</v>
      </c>
      <c r="W28" s="59">
        <v>15556192</v>
      </c>
      <c r="X28" s="59">
        <v>-10662491</v>
      </c>
      <c r="Y28" s="60">
        <v>-68.54</v>
      </c>
      <c r="Z28" s="61">
        <v>62224769</v>
      </c>
    </row>
    <row r="29" spans="1:26" ht="13.5">
      <c r="A29" s="57" t="s">
        <v>99</v>
      </c>
      <c r="B29" s="18">
        <v>7500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69575394</v>
      </c>
      <c r="C30" s="18">
        <v>0</v>
      </c>
      <c r="D30" s="58">
        <v>64610000</v>
      </c>
      <c r="E30" s="59">
        <v>109603889</v>
      </c>
      <c r="F30" s="59">
        <v>62099</v>
      </c>
      <c r="G30" s="59">
        <v>2896924</v>
      </c>
      <c r="H30" s="59">
        <v>3733342</v>
      </c>
      <c r="I30" s="59">
        <v>6692365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6692365</v>
      </c>
      <c r="W30" s="59">
        <v>27400972</v>
      </c>
      <c r="X30" s="59">
        <v>-20708607</v>
      </c>
      <c r="Y30" s="60">
        <v>-75.58</v>
      </c>
      <c r="Z30" s="61">
        <v>109603889</v>
      </c>
    </row>
    <row r="31" spans="1:26" ht="13.5">
      <c r="A31" s="57" t="s">
        <v>49</v>
      </c>
      <c r="B31" s="18">
        <v>81332877</v>
      </c>
      <c r="C31" s="18">
        <v>0</v>
      </c>
      <c r="D31" s="58">
        <v>148140100</v>
      </c>
      <c r="E31" s="59">
        <v>168380487</v>
      </c>
      <c r="F31" s="59">
        <v>606640</v>
      </c>
      <c r="G31" s="59">
        <v>1168629</v>
      </c>
      <c r="H31" s="59">
        <v>2772702</v>
      </c>
      <c r="I31" s="59">
        <v>4547971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4547971</v>
      </c>
      <c r="W31" s="59">
        <v>42095122</v>
      </c>
      <c r="X31" s="59">
        <v>-37547151</v>
      </c>
      <c r="Y31" s="60">
        <v>-89.2</v>
      </c>
      <c r="Z31" s="61">
        <v>168380487</v>
      </c>
    </row>
    <row r="32" spans="1:26" ht="13.5">
      <c r="A32" s="69" t="s">
        <v>50</v>
      </c>
      <c r="B32" s="21">
        <f>SUM(B28:B31)</f>
        <v>228231650</v>
      </c>
      <c r="C32" s="21">
        <f>SUM(C28:C31)</f>
        <v>0</v>
      </c>
      <c r="D32" s="98">
        <f aca="true" t="shared" si="5" ref="D32:Z32">SUM(D28:D31)</f>
        <v>269475860</v>
      </c>
      <c r="E32" s="99">
        <f t="shared" si="5"/>
        <v>340209145</v>
      </c>
      <c r="F32" s="99">
        <f t="shared" si="5"/>
        <v>2465273</v>
      </c>
      <c r="G32" s="99">
        <f t="shared" si="5"/>
        <v>3250966</v>
      </c>
      <c r="H32" s="99">
        <f t="shared" si="5"/>
        <v>10417798</v>
      </c>
      <c r="I32" s="99">
        <f t="shared" si="5"/>
        <v>16134037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16134037</v>
      </c>
      <c r="W32" s="99">
        <f t="shared" si="5"/>
        <v>85052286</v>
      </c>
      <c r="X32" s="99">
        <f t="shared" si="5"/>
        <v>-68918249</v>
      </c>
      <c r="Y32" s="100">
        <f>+IF(W32&lt;&gt;0,(X32/W32)*100,0)</f>
        <v>-81.03044872891483</v>
      </c>
      <c r="Z32" s="101">
        <f t="shared" si="5"/>
        <v>340209145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554007761</v>
      </c>
      <c r="C35" s="18">
        <v>0</v>
      </c>
      <c r="D35" s="58">
        <v>340243472</v>
      </c>
      <c r="E35" s="59">
        <v>340243472</v>
      </c>
      <c r="F35" s="59">
        <v>508335065</v>
      </c>
      <c r="G35" s="59">
        <v>489358305</v>
      </c>
      <c r="H35" s="59">
        <v>481376176</v>
      </c>
      <c r="I35" s="59">
        <v>481376176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481376176</v>
      </c>
      <c r="W35" s="59">
        <v>85060868</v>
      </c>
      <c r="X35" s="59">
        <v>396315308</v>
      </c>
      <c r="Y35" s="60">
        <v>465.92</v>
      </c>
      <c r="Z35" s="61">
        <v>340243472</v>
      </c>
    </row>
    <row r="36" spans="1:26" ht="13.5">
      <c r="A36" s="57" t="s">
        <v>53</v>
      </c>
      <c r="B36" s="18">
        <v>5899905560</v>
      </c>
      <c r="C36" s="18">
        <v>0</v>
      </c>
      <c r="D36" s="58">
        <v>6597202375</v>
      </c>
      <c r="E36" s="59">
        <v>6597202375</v>
      </c>
      <c r="F36" s="59">
        <v>6157206061</v>
      </c>
      <c r="G36" s="59">
        <v>5875035078</v>
      </c>
      <c r="H36" s="59">
        <v>5870220139</v>
      </c>
      <c r="I36" s="59">
        <v>5870220139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5870220139</v>
      </c>
      <c r="W36" s="59">
        <v>1649300594</v>
      </c>
      <c r="X36" s="59">
        <v>4220919545</v>
      </c>
      <c r="Y36" s="60">
        <v>255.92</v>
      </c>
      <c r="Z36" s="61">
        <v>6597202375</v>
      </c>
    </row>
    <row r="37" spans="1:26" ht="13.5">
      <c r="A37" s="57" t="s">
        <v>54</v>
      </c>
      <c r="B37" s="18">
        <v>219128659</v>
      </c>
      <c r="C37" s="18">
        <v>0</v>
      </c>
      <c r="D37" s="58">
        <v>134360594</v>
      </c>
      <c r="E37" s="59">
        <v>134360594</v>
      </c>
      <c r="F37" s="59">
        <v>142212469</v>
      </c>
      <c r="G37" s="59">
        <v>157364623</v>
      </c>
      <c r="H37" s="59">
        <v>140009774</v>
      </c>
      <c r="I37" s="59">
        <v>140009774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140009774</v>
      </c>
      <c r="W37" s="59">
        <v>33590149</v>
      </c>
      <c r="X37" s="59">
        <v>106419625</v>
      </c>
      <c r="Y37" s="60">
        <v>316.82</v>
      </c>
      <c r="Z37" s="61">
        <v>134360594</v>
      </c>
    </row>
    <row r="38" spans="1:26" ht="13.5">
      <c r="A38" s="57" t="s">
        <v>55</v>
      </c>
      <c r="B38" s="18">
        <v>182269856</v>
      </c>
      <c r="C38" s="18">
        <v>0</v>
      </c>
      <c r="D38" s="58">
        <v>305559767</v>
      </c>
      <c r="E38" s="59">
        <v>305559767</v>
      </c>
      <c r="F38" s="59">
        <v>197246705</v>
      </c>
      <c r="G38" s="59">
        <v>197246705</v>
      </c>
      <c r="H38" s="59">
        <v>197246705</v>
      </c>
      <c r="I38" s="59">
        <v>197246705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197246705</v>
      </c>
      <c r="W38" s="59">
        <v>76389942</v>
      </c>
      <c r="X38" s="59">
        <v>120856763</v>
      </c>
      <c r="Y38" s="60">
        <v>158.21</v>
      </c>
      <c r="Z38" s="61">
        <v>305559767</v>
      </c>
    </row>
    <row r="39" spans="1:26" ht="13.5">
      <c r="A39" s="57" t="s">
        <v>56</v>
      </c>
      <c r="B39" s="18">
        <v>6052514806</v>
      </c>
      <c r="C39" s="18">
        <v>0</v>
      </c>
      <c r="D39" s="58">
        <v>6497525486</v>
      </c>
      <c r="E39" s="59">
        <v>6497525486</v>
      </c>
      <c r="F39" s="59">
        <v>6326081952</v>
      </c>
      <c r="G39" s="59">
        <v>6009782056</v>
      </c>
      <c r="H39" s="59">
        <v>6014339837</v>
      </c>
      <c r="I39" s="59">
        <v>6014339837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6014339837</v>
      </c>
      <c r="W39" s="59">
        <v>1624381372</v>
      </c>
      <c r="X39" s="59">
        <v>4389958465</v>
      </c>
      <c r="Y39" s="60">
        <v>270.25</v>
      </c>
      <c r="Z39" s="61">
        <v>6497525486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221030876</v>
      </c>
      <c r="C42" s="18">
        <v>0</v>
      </c>
      <c r="D42" s="58">
        <v>212602945</v>
      </c>
      <c r="E42" s="59">
        <v>212602945</v>
      </c>
      <c r="F42" s="59">
        <v>18358765</v>
      </c>
      <c r="G42" s="59">
        <v>-11261418</v>
      </c>
      <c r="H42" s="59">
        <v>555634</v>
      </c>
      <c r="I42" s="59">
        <v>7652981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7652981</v>
      </c>
      <c r="W42" s="59">
        <v>78635117</v>
      </c>
      <c r="X42" s="59">
        <v>-70982136</v>
      </c>
      <c r="Y42" s="60">
        <v>-90.27</v>
      </c>
      <c r="Z42" s="61">
        <v>212602945</v>
      </c>
    </row>
    <row r="43" spans="1:26" ht="13.5">
      <c r="A43" s="57" t="s">
        <v>59</v>
      </c>
      <c r="B43" s="18">
        <v>-227960767</v>
      </c>
      <c r="C43" s="18">
        <v>0</v>
      </c>
      <c r="D43" s="58">
        <v>-269325860</v>
      </c>
      <c r="E43" s="59">
        <v>-269325860</v>
      </c>
      <c r="F43" s="59">
        <v>-2465274</v>
      </c>
      <c r="G43" s="59">
        <v>50749035</v>
      </c>
      <c r="H43" s="59">
        <v>43582199</v>
      </c>
      <c r="I43" s="59">
        <v>91865960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91865960</v>
      </c>
      <c r="W43" s="59">
        <v>-81487000</v>
      </c>
      <c r="X43" s="59">
        <v>173352960</v>
      </c>
      <c r="Y43" s="60">
        <v>-212.74</v>
      </c>
      <c r="Z43" s="61">
        <v>-269325860</v>
      </c>
    </row>
    <row r="44" spans="1:26" ht="13.5">
      <c r="A44" s="57" t="s">
        <v>60</v>
      </c>
      <c r="B44" s="18">
        <v>5886059</v>
      </c>
      <c r="C44" s="18">
        <v>0</v>
      </c>
      <c r="D44" s="58">
        <v>76209477</v>
      </c>
      <c r="E44" s="59">
        <v>76209477</v>
      </c>
      <c r="F44" s="59">
        <v>2010131</v>
      </c>
      <c r="G44" s="59">
        <v>-1987179</v>
      </c>
      <c r="H44" s="59">
        <v>251406</v>
      </c>
      <c r="I44" s="59">
        <v>274358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274358</v>
      </c>
      <c r="W44" s="59">
        <v>1296991</v>
      </c>
      <c r="X44" s="59">
        <v>-1022633</v>
      </c>
      <c r="Y44" s="60">
        <v>-78.85</v>
      </c>
      <c r="Z44" s="61">
        <v>76209477</v>
      </c>
    </row>
    <row r="45" spans="1:26" ht="13.5">
      <c r="A45" s="69" t="s">
        <v>61</v>
      </c>
      <c r="B45" s="21">
        <v>57395683</v>
      </c>
      <c r="C45" s="21">
        <v>0</v>
      </c>
      <c r="D45" s="98">
        <v>68882216</v>
      </c>
      <c r="E45" s="99">
        <v>68882216</v>
      </c>
      <c r="F45" s="99">
        <v>67551481</v>
      </c>
      <c r="G45" s="99">
        <v>105051919</v>
      </c>
      <c r="H45" s="99">
        <v>149441158</v>
      </c>
      <c r="I45" s="99">
        <v>149441158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149441158</v>
      </c>
      <c r="W45" s="99">
        <v>47840762</v>
      </c>
      <c r="X45" s="99">
        <v>101600396</v>
      </c>
      <c r="Y45" s="100">
        <v>212.37</v>
      </c>
      <c r="Z45" s="101">
        <v>68882216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89</v>
      </c>
      <c r="W47" s="118" t="s">
        <v>90</v>
      </c>
      <c r="X47" s="118" t="s">
        <v>91</v>
      </c>
      <c r="Y47" s="118" t="s">
        <v>92</v>
      </c>
      <c r="Z47" s="120" t="s">
        <v>93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44605290</v>
      </c>
      <c r="C49" s="51">
        <v>0</v>
      </c>
      <c r="D49" s="128">
        <v>5516220</v>
      </c>
      <c r="E49" s="53">
        <v>3472058</v>
      </c>
      <c r="F49" s="53">
        <v>0</v>
      </c>
      <c r="G49" s="53">
        <v>0</v>
      </c>
      <c r="H49" s="53">
        <v>0</v>
      </c>
      <c r="I49" s="53">
        <v>1729675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13687081</v>
      </c>
      <c r="W49" s="53">
        <v>22056420</v>
      </c>
      <c r="X49" s="53">
        <v>0</v>
      </c>
      <c r="Y49" s="53">
        <v>0</v>
      </c>
      <c r="Z49" s="129">
        <v>91066744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72710608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72710608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</v>
      </c>
      <c r="F58" s="7">
        <f t="shared" si="6"/>
        <v>100</v>
      </c>
      <c r="G58" s="7">
        <f t="shared" si="6"/>
        <v>99.99999874568385</v>
      </c>
      <c r="H58" s="7">
        <f t="shared" si="6"/>
        <v>100</v>
      </c>
      <c r="I58" s="7">
        <f t="shared" si="6"/>
        <v>99.99999956507185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99.99999956507185</v>
      </c>
      <c r="W58" s="7">
        <f t="shared" si="6"/>
        <v>100.48595099147369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98.22354408939007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</v>
      </c>
      <c r="W60" s="13">
        <f t="shared" si="7"/>
        <v>101.59993086580744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8" t="s">
        <v>102</v>
      </c>
      <c r="B61" s="12">
        <f t="shared" si="7"/>
        <v>100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</v>
      </c>
      <c r="W61" s="13">
        <f t="shared" si="7"/>
        <v>102.374184833348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8" t="s">
        <v>103</v>
      </c>
      <c r="B62" s="12">
        <f t="shared" si="7"/>
        <v>100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100</v>
      </c>
      <c r="W62" s="13">
        <f t="shared" si="7"/>
        <v>99.56971509377158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8" t="s">
        <v>104</v>
      </c>
      <c r="B63" s="12">
        <f t="shared" si="7"/>
        <v>100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100</v>
      </c>
      <c r="W63" s="13">
        <f t="shared" si="7"/>
        <v>99.529766180548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105</v>
      </c>
      <c r="B64" s="12">
        <f t="shared" si="7"/>
        <v>100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</v>
      </c>
      <c r="W64" s="13">
        <f t="shared" si="7"/>
        <v>99.9999601200705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107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99.9993808624586</v>
      </c>
      <c r="H66" s="16">
        <f t="shared" si="7"/>
        <v>100</v>
      </c>
      <c r="I66" s="16">
        <f t="shared" si="7"/>
        <v>99.99978624577034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99.99978624577034</v>
      </c>
      <c r="W66" s="16">
        <f t="shared" si="7"/>
        <v>38.24050607651015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108</v>
      </c>
      <c r="B67" s="23">
        <v>787302414</v>
      </c>
      <c r="C67" s="23"/>
      <c r="D67" s="24">
        <v>893913182</v>
      </c>
      <c r="E67" s="25">
        <v>893913182</v>
      </c>
      <c r="F67" s="25">
        <v>71309752</v>
      </c>
      <c r="G67" s="25">
        <v>79724717</v>
      </c>
      <c r="H67" s="25">
        <v>78888560</v>
      </c>
      <c r="I67" s="25">
        <v>229923029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229923029</v>
      </c>
      <c r="W67" s="25">
        <v>223478297</v>
      </c>
      <c r="X67" s="25"/>
      <c r="Y67" s="24"/>
      <c r="Z67" s="26">
        <v>893913182</v>
      </c>
    </row>
    <row r="68" spans="1:26" ht="13.5" hidden="1">
      <c r="A68" s="36" t="s">
        <v>31</v>
      </c>
      <c r="B68" s="18">
        <v>230303644</v>
      </c>
      <c r="C68" s="18"/>
      <c r="D68" s="19">
        <v>257316829</v>
      </c>
      <c r="E68" s="20">
        <v>257316829</v>
      </c>
      <c r="F68" s="20">
        <v>21952843</v>
      </c>
      <c r="G68" s="20">
        <v>21939972</v>
      </c>
      <c r="H68" s="20">
        <v>21947192</v>
      </c>
      <c r="I68" s="20">
        <v>65840007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65840007</v>
      </c>
      <c r="W68" s="20">
        <v>64329207</v>
      </c>
      <c r="X68" s="20"/>
      <c r="Y68" s="19"/>
      <c r="Z68" s="22">
        <v>257316829</v>
      </c>
    </row>
    <row r="69" spans="1:26" ht="13.5" hidden="1">
      <c r="A69" s="37" t="s">
        <v>32</v>
      </c>
      <c r="B69" s="18">
        <v>555194862</v>
      </c>
      <c r="C69" s="18"/>
      <c r="D69" s="19">
        <v>634591915</v>
      </c>
      <c r="E69" s="20">
        <v>634591915</v>
      </c>
      <c r="F69" s="20">
        <v>49205544</v>
      </c>
      <c r="G69" s="20">
        <v>57623230</v>
      </c>
      <c r="H69" s="20">
        <v>56786421</v>
      </c>
      <c r="I69" s="20">
        <v>163615195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163615195</v>
      </c>
      <c r="W69" s="20">
        <v>158647980</v>
      </c>
      <c r="X69" s="20"/>
      <c r="Y69" s="19"/>
      <c r="Z69" s="22">
        <v>634591915</v>
      </c>
    </row>
    <row r="70" spans="1:26" ht="13.5" hidden="1">
      <c r="A70" s="38" t="s">
        <v>102</v>
      </c>
      <c r="B70" s="18">
        <v>393197587</v>
      </c>
      <c r="C70" s="18"/>
      <c r="D70" s="19">
        <v>451005322</v>
      </c>
      <c r="E70" s="20">
        <v>451005322</v>
      </c>
      <c r="F70" s="20">
        <v>34591154</v>
      </c>
      <c r="G70" s="20">
        <v>42491123</v>
      </c>
      <c r="H70" s="20">
        <v>41704294</v>
      </c>
      <c r="I70" s="20">
        <v>118786571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118786571</v>
      </c>
      <c r="W70" s="20">
        <v>112751331</v>
      </c>
      <c r="X70" s="20"/>
      <c r="Y70" s="19"/>
      <c r="Z70" s="22">
        <v>451005322</v>
      </c>
    </row>
    <row r="71" spans="1:26" ht="13.5" hidden="1">
      <c r="A71" s="38" t="s">
        <v>103</v>
      </c>
      <c r="B71" s="18">
        <v>56617772</v>
      </c>
      <c r="C71" s="18"/>
      <c r="D71" s="19">
        <v>64213269</v>
      </c>
      <c r="E71" s="20">
        <v>64213269</v>
      </c>
      <c r="F71" s="20">
        <v>4693914</v>
      </c>
      <c r="G71" s="20">
        <v>5050700</v>
      </c>
      <c r="H71" s="20">
        <v>5020545</v>
      </c>
      <c r="I71" s="20">
        <v>14765159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14765159</v>
      </c>
      <c r="W71" s="20">
        <v>16053317</v>
      </c>
      <c r="X71" s="20"/>
      <c r="Y71" s="19"/>
      <c r="Z71" s="22">
        <v>64213269</v>
      </c>
    </row>
    <row r="72" spans="1:26" ht="13.5" hidden="1">
      <c r="A72" s="38" t="s">
        <v>104</v>
      </c>
      <c r="B72" s="18">
        <v>53853246</v>
      </c>
      <c r="C72" s="18"/>
      <c r="D72" s="19">
        <v>59192678</v>
      </c>
      <c r="E72" s="20">
        <v>59192678</v>
      </c>
      <c r="F72" s="20">
        <v>4859023</v>
      </c>
      <c r="G72" s="20">
        <v>5033138</v>
      </c>
      <c r="H72" s="20">
        <v>5002180</v>
      </c>
      <c r="I72" s="20">
        <v>14894341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14894341</v>
      </c>
      <c r="W72" s="20">
        <v>14798170</v>
      </c>
      <c r="X72" s="20"/>
      <c r="Y72" s="19"/>
      <c r="Z72" s="22">
        <v>59192678</v>
      </c>
    </row>
    <row r="73" spans="1:26" ht="13.5" hidden="1">
      <c r="A73" s="38" t="s">
        <v>105</v>
      </c>
      <c r="B73" s="18">
        <v>51526257</v>
      </c>
      <c r="C73" s="18"/>
      <c r="D73" s="19">
        <v>60180646</v>
      </c>
      <c r="E73" s="20">
        <v>60180646</v>
      </c>
      <c r="F73" s="20">
        <v>5061453</v>
      </c>
      <c r="G73" s="20">
        <v>5048269</v>
      </c>
      <c r="H73" s="20">
        <v>5059402</v>
      </c>
      <c r="I73" s="20">
        <v>15169124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15169124</v>
      </c>
      <c r="W73" s="20">
        <v>15045162</v>
      </c>
      <c r="X73" s="20"/>
      <c r="Y73" s="19"/>
      <c r="Z73" s="22">
        <v>60180646</v>
      </c>
    </row>
    <row r="74" spans="1:26" ht="13.5" hidden="1">
      <c r="A74" s="38" t="s">
        <v>106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107</v>
      </c>
      <c r="B75" s="27">
        <v>1803908</v>
      </c>
      <c r="C75" s="27"/>
      <c r="D75" s="28">
        <v>2004438</v>
      </c>
      <c r="E75" s="29">
        <v>2004438</v>
      </c>
      <c r="F75" s="29">
        <v>151365</v>
      </c>
      <c r="G75" s="29">
        <v>161515</v>
      </c>
      <c r="H75" s="29">
        <v>154947</v>
      </c>
      <c r="I75" s="29">
        <v>467827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467827</v>
      </c>
      <c r="W75" s="29">
        <v>501110</v>
      </c>
      <c r="X75" s="29"/>
      <c r="Y75" s="28"/>
      <c r="Z75" s="30">
        <v>2004438</v>
      </c>
    </row>
    <row r="76" spans="1:26" ht="13.5" hidden="1">
      <c r="A76" s="41" t="s">
        <v>109</v>
      </c>
      <c r="B76" s="31">
        <v>787302414</v>
      </c>
      <c r="C76" s="31"/>
      <c r="D76" s="32">
        <v>893913182</v>
      </c>
      <c r="E76" s="33">
        <v>893913182</v>
      </c>
      <c r="F76" s="33">
        <v>71309752</v>
      </c>
      <c r="G76" s="33">
        <v>79724716</v>
      </c>
      <c r="H76" s="33">
        <v>78888560</v>
      </c>
      <c r="I76" s="33">
        <v>229923028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229923028</v>
      </c>
      <c r="W76" s="33">
        <v>224564292</v>
      </c>
      <c r="X76" s="33"/>
      <c r="Y76" s="32"/>
      <c r="Z76" s="34">
        <v>893913182</v>
      </c>
    </row>
    <row r="77" spans="1:26" ht="13.5" hidden="1">
      <c r="A77" s="36" t="s">
        <v>31</v>
      </c>
      <c r="B77" s="18">
        <v>230303644</v>
      </c>
      <c r="C77" s="18"/>
      <c r="D77" s="19">
        <v>257316829</v>
      </c>
      <c r="E77" s="20">
        <v>257316829</v>
      </c>
      <c r="F77" s="20">
        <v>21952843</v>
      </c>
      <c r="G77" s="20">
        <v>21939972</v>
      </c>
      <c r="H77" s="20">
        <v>21947192</v>
      </c>
      <c r="I77" s="20">
        <v>65840007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65840007</v>
      </c>
      <c r="W77" s="20">
        <v>63186427</v>
      </c>
      <c r="X77" s="20"/>
      <c r="Y77" s="19"/>
      <c r="Z77" s="22">
        <v>257316829</v>
      </c>
    </row>
    <row r="78" spans="1:26" ht="13.5" hidden="1">
      <c r="A78" s="37" t="s">
        <v>32</v>
      </c>
      <c r="B78" s="18">
        <v>555194862</v>
      </c>
      <c r="C78" s="18"/>
      <c r="D78" s="19">
        <v>634591915</v>
      </c>
      <c r="E78" s="20">
        <v>634591915</v>
      </c>
      <c r="F78" s="20">
        <v>49205544</v>
      </c>
      <c r="G78" s="20">
        <v>57623230</v>
      </c>
      <c r="H78" s="20">
        <v>56786421</v>
      </c>
      <c r="I78" s="20">
        <v>163615195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163615195</v>
      </c>
      <c r="W78" s="20">
        <v>161186238</v>
      </c>
      <c r="X78" s="20"/>
      <c r="Y78" s="19"/>
      <c r="Z78" s="22">
        <v>634591915</v>
      </c>
    </row>
    <row r="79" spans="1:26" ht="13.5" hidden="1">
      <c r="A79" s="38" t="s">
        <v>102</v>
      </c>
      <c r="B79" s="18">
        <v>393197587</v>
      </c>
      <c r="C79" s="18"/>
      <c r="D79" s="19">
        <v>451005322</v>
      </c>
      <c r="E79" s="20">
        <v>451005322</v>
      </c>
      <c r="F79" s="20">
        <v>34591154</v>
      </c>
      <c r="G79" s="20">
        <v>42491123</v>
      </c>
      <c r="H79" s="20">
        <v>41704294</v>
      </c>
      <c r="I79" s="20">
        <v>118786571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118786571</v>
      </c>
      <c r="W79" s="20">
        <v>115428256</v>
      </c>
      <c r="X79" s="20"/>
      <c r="Y79" s="19"/>
      <c r="Z79" s="22">
        <v>451005322</v>
      </c>
    </row>
    <row r="80" spans="1:26" ht="13.5" hidden="1">
      <c r="A80" s="38" t="s">
        <v>103</v>
      </c>
      <c r="B80" s="18">
        <v>56617772</v>
      </c>
      <c r="C80" s="18"/>
      <c r="D80" s="19">
        <v>64213269</v>
      </c>
      <c r="E80" s="20">
        <v>64213269</v>
      </c>
      <c r="F80" s="20">
        <v>4693914</v>
      </c>
      <c r="G80" s="20">
        <v>5050700</v>
      </c>
      <c r="H80" s="20">
        <v>5020545</v>
      </c>
      <c r="I80" s="20">
        <v>14765159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14765159</v>
      </c>
      <c r="W80" s="20">
        <v>15984242</v>
      </c>
      <c r="X80" s="20"/>
      <c r="Y80" s="19"/>
      <c r="Z80" s="22">
        <v>64213269</v>
      </c>
    </row>
    <row r="81" spans="1:26" ht="13.5" hidden="1">
      <c r="A81" s="38" t="s">
        <v>104</v>
      </c>
      <c r="B81" s="18">
        <v>53853246</v>
      </c>
      <c r="C81" s="18"/>
      <c r="D81" s="19">
        <v>59192678</v>
      </c>
      <c r="E81" s="20">
        <v>59192678</v>
      </c>
      <c r="F81" s="20">
        <v>4859023</v>
      </c>
      <c r="G81" s="20">
        <v>5033138</v>
      </c>
      <c r="H81" s="20">
        <v>5002180</v>
      </c>
      <c r="I81" s="20">
        <v>14894341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14894341</v>
      </c>
      <c r="W81" s="20">
        <v>14728584</v>
      </c>
      <c r="X81" s="20"/>
      <c r="Y81" s="19"/>
      <c r="Z81" s="22">
        <v>59192678</v>
      </c>
    </row>
    <row r="82" spans="1:26" ht="13.5" hidden="1">
      <c r="A82" s="38" t="s">
        <v>105</v>
      </c>
      <c r="B82" s="18">
        <v>51526257</v>
      </c>
      <c r="C82" s="18"/>
      <c r="D82" s="19">
        <v>60180646</v>
      </c>
      <c r="E82" s="20">
        <v>60180646</v>
      </c>
      <c r="F82" s="20">
        <v>5061453</v>
      </c>
      <c r="G82" s="20">
        <v>5048269</v>
      </c>
      <c r="H82" s="20">
        <v>5059402</v>
      </c>
      <c r="I82" s="20">
        <v>15169124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15169124</v>
      </c>
      <c r="W82" s="20">
        <v>15045156</v>
      </c>
      <c r="X82" s="20"/>
      <c r="Y82" s="19"/>
      <c r="Z82" s="22">
        <v>60180646</v>
      </c>
    </row>
    <row r="83" spans="1:26" ht="13.5" hidden="1">
      <c r="A83" s="38" t="s">
        <v>106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107</v>
      </c>
      <c r="B84" s="27">
        <v>1803908</v>
      </c>
      <c r="C84" s="27"/>
      <c r="D84" s="28">
        <v>2004438</v>
      </c>
      <c r="E84" s="29">
        <v>2004438</v>
      </c>
      <c r="F84" s="29">
        <v>151365</v>
      </c>
      <c r="G84" s="29">
        <v>161514</v>
      </c>
      <c r="H84" s="29">
        <v>154947</v>
      </c>
      <c r="I84" s="29">
        <v>467826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467826</v>
      </c>
      <c r="W84" s="29">
        <v>191627</v>
      </c>
      <c r="X84" s="29"/>
      <c r="Y84" s="28"/>
      <c r="Z84" s="30">
        <v>2004438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274316960</v>
      </c>
      <c r="C5" s="18">
        <v>0</v>
      </c>
      <c r="D5" s="58">
        <v>313814089</v>
      </c>
      <c r="E5" s="59">
        <v>313814089</v>
      </c>
      <c r="F5" s="59">
        <v>24278360</v>
      </c>
      <c r="G5" s="59">
        <v>24740718</v>
      </c>
      <c r="H5" s="59">
        <v>24282515</v>
      </c>
      <c r="I5" s="59">
        <v>73301593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73301593</v>
      </c>
      <c r="W5" s="59">
        <v>78453522</v>
      </c>
      <c r="X5" s="59">
        <v>-5151929</v>
      </c>
      <c r="Y5" s="60">
        <v>-6.57</v>
      </c>
      <c r="Z5" s="61">
        <v>313814089</v>
      </c>
    </row>
    <row r="6" spans="1:26" ht="13.5">
      <c r="A6" s="57" t="s">
        <v>32</v>
      </c>
      <c r="B6" s="18">
        <v>643307094</v>
      </c>
      <c r="C6" s="18">
        <v>0</v>
      </c>
      <c r="D6" s="58">
        <v>761357718</v>
      </c>
      <c r="E6" s="59">
        <v>761357718</v>
      </c>
      <c r="F6" s="59">
        <v>54773230</v>
      </c>
      <c r="G6" s="59">
        <v>61855067</v>
      </c>
      <c r="H6" s="59">
        <v>62463474</v>
      </c>
      <c r="I6" s="59">
        <v>179091771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179091771</v>
      </c>
      <c r="W6" s="59">
        <v>190339430</v>
      </c>
      <c r="X6" s="59">
        <v>-11247659</v>
      </c>
      <c r="Y6" s="60">
        <v>-5.91</v>
      </c>
      <c r="Z6" s="61">
        <v>761357718</v>
      </c>
    </row>
    <row r="7" spans="1:26" ht="13.5">
      <c r="A7" s="57" t="s">
        <v>33</v>
      </c>
      <c r="B7" s="18">
        <v>3246046</v>
      </c>
      <c r="C7" s="18">
        <v>0</v>
      </c>
      <c r="D7" s="58">
        <v>5780262</v>
      </c>
      <c r="E7" s="59">
        <v>5780262</v>
      </c>
      <c r="F7" s="59">
        <v>30984</v>
      </c>
      <c r="G7" s="59">
        <v>218677</v>
      </c>
      <c r="H7" s="59">
        <v>84896</v>
      </c>
      <c r="I7" s="59">
        <v>334557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334557</v>
      </c>
      <c r="W7" s="59">
        <v>1445066</v>
      </c>
      <c r="X7" s="59">
        <v>-1110509</v>
      </c>
      <c r="Y7" s="60">
        <v>-76.85</v>
      </c>
      <c r="Z7" s="61">
        <v>5780262</v>
      </c>
    </row>
    <row r="8" spans="1:26" ht="13.5">
      <c r="A8" s="57" t="s">
        <v>34</v>
      </c>
      <c r="B8" s="18">
        <v>382170797</v>
      </c>
      <c r="C8" s="18">
        <v>0</v>
      </c>
      <c r="D8" s="58">
        <v>346325000</v>
      </c>
      <c r="E8" s="59">
        <v>346325000</v>
      </c>
      <c r="F8" s="59">
        <v>142579000</v>
      </c>
      <c r="G8" s="59">
        <v>517422</v>
      </c>
      <c r="H8" s="59">
        <v>2624704</v>
      </c>
      <c r="I8" s="59">
        <v>145721126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145721126</v>
      </c>
      <c r="W8" s="59">
        <v>86581250</v>
      </c>
      <c r="X8" s="59">
        <v>59139876</v>
      </c>
      <c r="Y8" s="60">
        <v>68.31</v>
      </c>
      <c r="Z8" s="61">
        <v>346325000</v>
      </c>
    </row>
    <row r="9" spans="1:26" ht="13.5">
      <c r="A9" s="57" t="s">
        <v>35</v>
      </c>
      <c r="B9" s="18">
        <v>208621803</v>
      </c>
      <c r="C9" s="18">
        <v>0</v>
      </c>
      <c r="D9" s="58">
        <v>184174934</v>
      </c>
      <c r="E9" s="59">
        <v>184174934</v>
      </c>
      <c r="F9" s="59">
        <v>14169937</v>
      </c>
      <c r="G9" s="59">
        <v>13594293</v>
      </c>
      <c r="H9" s="59">
        <v>15561373</v>
      </c>
      <c r="I9" s="59">
        <v>43325603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43325603</v>
      </c>
      <c r="W9" s="59">
        <v>46043734</v>
      </c>
      <c r="X9" s="59">
        <v>-2718131</v>
      </c>
      <c r="Y9" s="60">
        <v>-5.9</v>
      </c>
      <c r="Z9" s="61">
        <v>184174934</v>
      </c>
    </row>
    <row r="10" spans="1:26" ht="25.5">
      <c r="A10" s="62" t="s">
        <v>94</v>
      </c>
      <c r="B10" s="63">
        <f>SUM(B5:B9)</f>
        <v>1511662700</v>
      </c>
      <c r="C10" s="63">
        <f>SUM(C5:C9)</f>
        <v>0</v>
      </c>
      <c r="D10" s="64">
        <f aca="true" t="shared" si="0" ref="D10:Z10">SUM(D5:D9)</f>
        <v>1611452003</v>
      </c>
      <c r="E10" s="65">
        <f t="shared" si="0"/>
        <v>1611452003</v>
      </c>
      <c r="F10" s="65">
        <f t="shared" si="0"/>
        <v>235831511</v>
      </c>
      <c r="G10" s="65">
        <f t="shared" si="0"/>
        <v>100926177</v>
      </c>
      <c r="H10" s="65">
        <f t="shared" si="0"/>
        <v>105016962</v>
      </c>
      <c r="I10" s="65">
        <f t="shared" si="0"/>
        <v>441774650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441774650</v>
      </c>
      <c r="W10" s="65">
        <f t="shared" si="0"/>
        <v>402863002</v>
      </c>
      <c r="X10" s="65">
        <f t="shared" si="0"/>
        <v>38911648</v>
      </c>
      <c r="Y10" s="66">
        <f>+IF(W10&lt;&gt;0,(X10/W10)*100,0)</f>
        <v>9.658779239300808</v>
      </c>
      <c r="Z10" s="67">
        <f t="shared" si="0"/>
        <v>1611452003</v>
      </c>
    </row>
    <row r="11" spans="1:26" ht="13.5">
      <c r="A11" s="57" t="s">
        <v>36</v>
      </c>
      <c r="B11" s="18">
        <v>403136012</v>
      </c>
      <c r="C11" s="18">
        <v>0</v>
      </c>
      <c r="D11" s="58">
        <v>450542793</v>
      </c>
      <c r="E11" s="59">
        <v>450542793</v>
      </c>
      <c r="F11" s="59">
        <v>32744526</v>
      </c>
      <c r="G11" s="59">
        <v>34922125</v>
      </c>
      <c r="H11" s="59">
        <v>34908505</v>
      </c>
      <c r="I11" s="59">
        <v>102575156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102575156</v>
      </c>
      <c r="W11" s="59">
        <v>112635698</v>
      </c>
      <c r="X11" s="59">
        <v>-10060542</v>
      </c>
      <c r="Y11" s="60">
        <v>-8.93</v>
      </c>
      <c r="Z11" s="61">
        <v>450542793</v>
      </c>
    </row>
    <row r="12" spans="1:26" ht="13.5">
      <c r="A12" s="57" t="s">
        <v>37</v>
      </c>
      <c r="B12" s="18">
        <v>20925396</v>
      </c>
      <c r="C12" s="18">
        <v>0</v>
      </c>
      <c r="D12" s="58">
        <v>22081902</v>
      </c>
      <c r="E12" s="59">
        <v>22081902</v>
      </c>
      <c r="F12" s="59">
        <v>1777370</v>
      </c>
      <c r="G12" s="59">
        <v>1777370</v>
      </c>
      <c r="H12" s="59">
        <v>1777370</v>
      </c>
      <c r="I12" s="59">
        <v>5332110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5332110</v>
      </c>
      <c r="W12" s="59">
        <v>5520476</v>
      </c>
      <c r="X12" s="59">
        <v>-188366</v>
      </c>
      <c r="Y12" s="60">
        <v>-3.41</v>
      </c>
      <c r="Z12" s="61">
        <v>22081902</v>
      </c>
    </row>
    <row r="13" spans="1:26" ht="13.5">
      <c r="A13" s="57" t="s">
        <v>95</v>
      </c>
      <c r="B13" s="18">
        <v>241410787</v>
      </c>
      <c r="C13" s="18">
        <v>0</v>
      </c>
      <c r="D13" s="58">
        <v>282004100</v>
      </c>
      <c r="E13" s="59">
        <v>282004100</v>
      </c>
      <c r="F13" s="59">
        <v>0</v>
      </c>
      <c r="G13" s="59">
        <v>37735019</v>
      </c>
      <c r="H13" s="59">
        <v>17555594</v>
      </c>
      <c r="I13" s="59">
        <v>55290613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55290613</v>
      </c>
      <c r="W13" s="59">
        <v>70501025</v>
      </c>
      <c r="X13" s="59">
        <v>-15210412</v>
      </c>
      <c r="Y13" s="60">
        <v>-21.57</v>
      </c>
      <c r="Z13" s="61">
        <v>282004100</v>
      </c>
    </row>
    <row r="14" spans="1:26" ht="13.5">
      <c r="A14" s="57" t="s">
        <v>38</v>
      </c>
      <c r="B14" s="18">
        <v>29486300</v>
      </c>
      <c r="C14" s="18">
        <v>0</v>
      </c>
      <c r="D14" s="58">
        <v>41602341</v>
      </c>
      <c r="E14" s="59">
        <v>41602341</v>
      </c>
      <c r="F14" s="59">
        <v>14</v>
      </c>
      <c r="G14" s="59">
        <v>14948</v>
      </c>
      <c r="H14" s="59">
        <v>814440</v>
      </c>
      <c r="I14" s="59">
        <v>829402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829402</v>
      </c>
      <c r="W14" s="59">
        <v>10400585</v>
      </c>
      <c r="X14" s="59">
        <v>-9571183</v>
      </c>
      <c r="Y14" s="60">
        <v>-92.03</v>
      </c>
      <c r="Z14" s="61">
        <v>41602341</v>
      </c>
    </row>
    <row r="15" spans="1:26" ht="13.5">
      <c r="A15" s="57" t="s">
        <v>39</v>
      </c>
      <c r="B15" s="18">
        <v>461146970</v>
      </c>
      <c r="C15" s="18">
        <v>0</v>
      </c>
      <c r="D15" s="58">
        <v>440480739</v>
      </c>
      <c r="E15" s="59">
        <v>440480739</v>
      </c>
      <c r="F15" s="59">
        <v>2812792</v>
      </c>
      <c r="G15" s="59">
        <v>3966403</v>
      </c>
      <c r="H15" s="59">
        <v>97060783</v>
      </c>
      <c r="I15" s="59">
        <v>103839978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103839978</v>
      </c>
      <c r="W15" s="59">
        <v>110120185</v>
      </c>
      <c r="X15" s="59">
        <v>-6280207</v>
      </c>
      <c r="Y15" s="60">
        <v>-5.7</v>
      </c>
      <c r="Z15" s="61">
        <v>440480739</v>
      </c>
    </row>
    <row r="16" spans="1:26" ht="13.5">
      <c r="A16" s="68" t="s">
        <v>40</v>
      </c>
      <c r="B16" s="18">
        <v>21310084</v>
      </c>
      <c r="C16" s="18">
        <v>0</v>
      </c>
      <c r="D16" s="58">
        <v>25601330</v>
      </c>
      <c r="E16" s="59">
        <v>25601330</v>
      </c>
      <c r="F16" s="59">
        <v>0</v>
      </c>
      <c r="G16" s="59">
        <v>76489</v>
      </c>
      <c r="H16" s="59">
        <v>292864</v>
      </c>
      <c r="I16" s="59">
        <v>369353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369353</v>
      </c>
      <c r="W16" s="59">
        <v>6400333</v>
      </c>
      <c r="X16" s="59">
        <v>-6030980</v>
      </c>
      <c r="Y16" s="60">
        <v>-94.23</v>
      </c>
      <c r="Z16" s="61">
        <v>25601330</v>
      </c>
    </row>
    <row r="17" spans="1:26" ht="13.5">
      <c r="A17" s="57" t="s">
        <v>41</v>
      </c>
      <c r="B17" s="18">
        <v>615551804</v>
      </c>
      <c r="C17" s="18">
        <v>0</v>
      </c>
      <c r="D17" s="58">
        <v>587306366</v>
      </c>
      <c r="E17" s="59">
        <v>587306366</v>
      </c>
      <c r="F17" s="59">
        <v>10416295</v>
      </c>
      <c r="G17" s="59">
        <v>28331496</v>
      </c>
      <c r="H17" s="59">
        <v>50759988</v>
      </c>
      <c r="I17" s="59">
        <v>89507779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89507779</v>
      </c>
      <c r="W17" s="59">
        <v>146826592</v>
      </c>
      <c r="X17" s="59">
        <v>-57318813</v>
      </c>
      <c r="Y17" s="60">
        <v>-39.04</v>
      </c>
      <c r="Z17" s="61">
        <v>587306366</v>
      </c>
    </row>
    <row r="18" spans="1:26" ht="13.5">
      <c r="A18" s="69" t="s">
        <v>42</v>
      </c>
      <c r="B18" s="70">
        <f>SUM(B11:B17)</f>
        <v>1792967353</v>
      </c>
      <c r="C18" s="70">
        <f>SUM(C11:C17)</f>
        <v>0</v>
      </c>
      <c r="D18" s="71">
        <f aca="true" t="shared" si="1" ref="D18:Z18">SUM(D11:D17)</f>
        <v>1849619571</v>
      </c>
      <c r="E18" s="72">
        <f t="shared" si="1"/>
        <v>1849619571</v>
      </c>
      <c r="F18" s="72">
        <f t="shared" si="1"/>
        <v>47750997</v>
      </c>
      <c r="G18" s="72">
        <f t="shared" si="1"/>
        <v>106823850</v>
      </c>
      <c r="H18" s="72">
        <f t="shared" si="1"/>
        <v>203169544</v>
      </c>
      <c r="I18" s="72">
        <f t="shared" si="1"/>
        <v>357744391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357744391</v>
      </c>
      <c r="W18" s="72">
        <f t="shared" si="1"/>
        <v>462404894</v>
      </c>
      <c r="X18" s="72">
        <f t="shared" si="1"/>
        <v>-104660503</v>
      </c>
      <c r="Y18" s="66">
        <f>+IF(W18&lt;&gt;0,(X18/W18)*100,0)</f>
        <v>-22.63395226954497</v>
      </c>
      <c r="Z18" s="73">
        <f t="shared" si="1"/>
        <v>1849619571</v>
      </c>
    </row>
    <row r="19" spans="1:26" ht="13.5">
      <c r="A19" s="69" t="s">
        <v>43</v>
      </c>
      <c r="B19" s="74">
        <f>+B10-B18</f>
        <v>-281304653</v>
      </c>
      <c r="C19" s="74">
        <f>+C10-C18</f>
        <v>0</v>
      </c>
      <c r="D19" s="75">
        <f aca="true" t="shared" si="2" ref="D19:Z19">+D10-D18</f>
        <v>-238167568</v>
      </c>
      <c r="E19" s="76">
        <f t="shared" si="2"/>
        <v>-238167568</v>
      </c>
      <c r="F19" s="76">
        <f t="shared" si="2"/>
        <v>188080514</v>
      </c>
      <c r="G19" s="76">
        <f t="shared" si="2"/>
        <v>-5897673</v>
      </c>
      <c r="H19" s="76">
        <f t="shared" si="2"/>
        <v>-98152582</v>
      </c>
      <c r="I19" s="76">
        <f t="shared" si="2"/>
        <v>84030259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84030259</v>
      </c>
      <c r="W19" s="76">
        <f>IF(E10=E18,0,W10-W18)</f>
        <v>-59541892</v>
      </c>
      <c r="X19" s="76">
        <f t="shared" si="2"/>
        <v>143572151</v>
      </c>
      <c r="Y19" s="77">
        <f>+IF(W19&lt;&gt;0,(X19/W19)*100,0)</f>
        <v>-241.12796247724208</v>
      </c>
      <c r="Z19" s="78">
        <f t="shared" si="2"/>
        <v>-238167568</v>
      </c>
    </row>
    <row r="20" spans="1:26" ht="13.5">
      <c r="A20" s="57" t="s">
        <v>44</v>
      </c>
      <c r="B20" s="18">
        <v>168277079</v>
      </c>
      <c r="C20" s="18">
        <v>0</v>
      </c>
      <c r="D20" s="58">
        <v>394816000</v>
      </c>
      <c r="E20" s="59">
        <v>394816000</v>
      </c>
      <c r="F20" s="59">
        <v>0</v>
      </c>
      <c r="G20" s="59">
        <v>3717733</v>
      </c>
      <c r="H20" s="59">
        <v>18570509</v>
      </c>
      <c r="I20" s="59">
        <v>22288242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22288242</v>
      </c>
      <c r="W20" s="59">
        <v>98704000</v>
      </c>
      <c r="X20" s="59">
        <v>-76415758</v>
      </c>
      <c r="Y20" s="60">
        <v>-77.42</v>
      </c>
      <c r="Z20" s="61">
        <v>394816000</v>
      </c>
    </row>
    <row r="21" spans="1:26" ht="13.5">
      <c r="A21" s="57" t="s">
        <v>96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97</v>
      </c>
      <c r="B22" s="85">
        <f>SUM(B19:B21)</f>
        <v>-113027574</v>
      </c>
      <c r="C22" s="85">
        <f>SUM(C19:C21)</f>
        <v>0</v>
      </c>
      <c r="D22" s="86">
        <f aca="true" t="shared" si="3" ref="D22:Z22">SUM(D19:D21)</f>
        <v>156648432</v>
      </c>
      <c r="E22" s="87">
        <f t="shared" si="3"/>
        <v>156648432</v>
      </c>
      <c r="F22" s="87">
        <f t="shared" si="3"/>
        <v>188080514</v>
      </c>
      <c r="G22" s="87">
        <f t="shared" si="3"/>
        <v>-2179940</v>
      </c>
      <c r="H22" s="87">
        <f t="shared" si="3"/>
        <v>-79582073</v>
      </c>
      <c r="I22" s="87">
        <f t="shared" si="3"/>
        <v>106318501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106318501</v>
      </c>
      <c r="W22" s="87">
        <f t="shared" si="3"/>
        <v>39162108</v>
      </c>
      <c r="X22" s="87">
        <f t="shared" si="3"/>
        <v>67156393</v>
      </c>
      <c r="Y22" s="88">
        <f>+IF(W22&lt;&gt;0,(X22/W22)*100,0)</f>
        <v>171.4830902361027</v>
      </c>
      <c r="Z22" s="89">
        <f t="shared" si="3"/>
        <v>156648432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-113027574</v>
      </c>
      <c r="C24" s="74">
        <f>SUM(C22:C23)</f>
        <v>0</v>
      </c>
      <c r="D24" s="75">
        <f aca="true" t="shared" si="4" ref="D24:Z24">SUM(D22:D23)</f>
        <v>156648432</v>
      </c>
      <c r="E24" s="76">
        <f t="shared" si="4"/>
        <v>156648432</v>
      </c>
      <c r="F24" s="76">
        <f t="shared" si="4"/>
        <v>188080514</v>
      </c>
      <c r="G24" s="76">
        <f t="shared" si="4"/>
        <v>-2179940</v>
      </c>
      <c r="H24" s="76">
        <f t="shared" si="4"/>
        <v>-79582073</v>
      </c>
      <c r="I24" s="76">
        <f t="shared" si="4"/>
        <v>106318501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106318501</v>
      </c>
      <c r="W24" s="76">
        <f t="shared" si="4"/>
        <v>39162108</v>
      </c>
      <c r="X24" s="76">
        <f t="shared" si="4"/>
        <v>67156393</v>
      </c>
      <c r="Y24" s="77">
        <f>+IF(W24&lt;&gt;0,(X24/W24)*100,0)</f>
        <v>171.4830902361027</v>
      </c>
      <c r="Z24" s="78">
        <f t="shared" si="4"/>
        <v>156648432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237411663</v>
      </c>
      <c r="C27" s="21">
        <v>0</v>
      </c>
      <c r="D27" s="98">
        <v>575919271</v>
      </c>
      <c r="E27" s="99">
        <v>575919271</v>
      </c>
      <c r="F27" s="99">
        <v>673341</v>
      </c>
      <c r="G27" s="99">
        <v>5886890</v>
      </c>
      <c r="H27" s="99">
        <v>21521129</v>
      </c>
      <c r="I27" s="99">
        <v>28081360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28081360</v>
      </c>
      <c r="W27" s="99">
        <v>143979818</v>
      </c>
      <c r="X27" s="99">
        <v>-115898458</v>
      </c>
      <c r="Y27" s="100">
        <v>-80.5</v>
      </c>
      <c r="Z27" s="101">
        <v>575919271</v>
      </c>
    </row>
    <row r="28" spans="1:26" ht="13.5">
      <c r="A28" s="102" t="s">
        <v>44</v>
      </c>
      <c r="B28" s="18">
        <v>163787859</v>
      </c>
      <c r="C28" s="18">
        <v>0</v>
      </c>
      <c r="D28" s="58">
        <v>332813474</v>
      </c>
      <c r="E28" s="59">
        <v>332813474</v>
      </c>
      <c r="F28" s="59">
        <v>673341</v>
      </c>
      <c r="G28" s="59">
        <v>1867391</v>
      </c>
      <c r="H28" s="59">
        <v>17544983</v>
      </c>
      <c r="I28" s="59">
        <v>20085715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20085715</v>
      </c>
      <c r="W28" s="59">
        <v>83203369</v>
      </c>
      <c r="X28" s="59">
        <v>-63117654</v>
      </c>
      <c r="Y28" s="60">
        <v>-75.86</v>
      </c>
      <c r="Z28" s="61">
        <v>332813474</v>
      </c>
    </row>
    <row r="29" spans="1:26" ht="13.5">
      <c r="A29" s="57" t="s">
        <v>99</v>
      </c>
      <c r="B29" s="18">
        <v>3903825</v>
      </c>
      <c r="C29" s="18">
        <v>0</v>
      </c>
      <c r="D29" s="58">
        <v>2500000</v>
      </c>
      <c r="E29" s="59">
        <v>2500000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625000</v>
      </c>
      <c r="X29" s="59">
        <v>-625000</v>
      </c>
      <c r="Y29" s="60">
        <v>-100</v>
      </c>
      <c r="Z29" s="61">
        <v>2500000</v>
      </c>
    </row>
    <row r="30" spans="1:26" ht="13.5">
      <c r="A30" s="57" t="s">
        <v>48</v>
      </c>
      <c r="B30" s="18">
        <v>28496678</v>
      </c>
      <c r="C30" s="18">
        <v>0</v>
      </c>
      <c r="D30" s="58">
        <v>105050000</v>
      </c>
      <c r="E30" s="59">
        <v>105050000</v>
      </c>
      <c r="F30" s="59">
        <v>0</v>
      </c>
      <c r="G30" s="59">
        <v>2635350</v>
      </c>
      <c r="H30" s="59">
        <v>113661</v>
      </c>
      <c r="I30" s="59">
        <v>2749011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2749011</v>
      </c>
      <c r="W30" s="59">
        <v>26262500</v>
      </c>
      <c r="X30" s="59">
        <v>-23513489</v>
      </c>
      <c r="Y30" s="60">
        <v>-89.53</v>
      </c>
      <c r="Z30" s="61">
        <v>105050000</v>
      </c>
    </row>
    <row r="31" spans="1:26" ht="13.5">
      <c r="A31" s="57" t="s">
        <v>49</v>
      </c>
      <c r="B31" s="18">
        <v>41223301</v>
      </c>
      <c r="C31" s="18">
        <v>0</v>
      </c>
      <c r="D31" s="58">
        <v>135555797</v>
      </c>
      <c r="E31" s="59">
        <v>135555797</v>
      </c>
      <c r="F31" s="59">
        <v>0</v>
      </c>
      <c r="G31" s="59">
        <v>1384149</v>
      </c>
      <c r="H31" s="59">
        <v>3862485</v>
      </c>
      <c r="I31" s="59">
        <v>5246634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5246634</v>
      </c>
      <c r="W31" s="59">
        <v>33888949</v>
      </c>
      <c r="X31" s="59">
        <v>-28642315</v>
      </c>
      <c r="Y31" s="60">
        <v>-84.52</v>
      </c>
      <c r="Z31" s="61">
        <v>135555797</v>
      </c>
    </row>
    <row r="32" spans="1:26" ht="13.5">
      <c r="A32" s="69" t="s">
        <v>50</v>
      </c>
      <c r="B32" s="21">
        <f>SUM(B28:B31)</f>
        <v>237411663</v>
      </c>
      <c r="C32" s="21">
        <f>SUM(C28:C31)</f>
        <v>0</v>
      </c>
      <c r="D32" s="98">
        <f aca="true" t="shared" si="5" ref="D32:Z32">SUM(D28:D31)</f>
        <v>575919271</v>
      </c>
      <c r="E32" s="99">
        <f t="shared" si="5"/>
        <v>575919271</v>
      </c>
      <c r="F32" s="99">
        <f t="shared" si="5"/>
        <v>673341</v>
      </c>
      <c r="G32" s="99">
        <f t="shared" si="5"/>
        <v>5886890</v>
      </c>
      <c r="H32" s="99">
        <f t="shared" si="5"/>
        <v>21521129</v>
      </c>
      <c r="I32" s="99">
        <f t="shared" si="5"/>
        <v>28081360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28081360</v>
      </c>
      <c r="W32" s="99">
        <f t="shared" si="5"/>
        <v>143979818</v>
      </c>
      <c r="X32" s="99">
        <f t="shared" si="5"/>
        <v>-115898458</v>
      </c>
      <c r="Y32" s="100">
        <f>+IF(W32&lt;&gt;0,(X32/W32)*100,0)</f>
        <v>-80.49632206091552</v>
      </c>
      <c r="Z32" s="101">
        <f t="shared" si="5"/>
        <v>575919271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146543247</v>
      </c>
      <c r="C35" s="18">
        <v>0</v>
      </c>
      <c r="D35" s="58">
        <v>319738611</v>
      </c>
      <c r="E35" s="59">
        <v>319738611</v>
      </c>
      <c r="F35" s="59">
        <v>0</v>
      </c>
      <c r="G35" s="59">
        <v>203173112</v>
      </c>
      <c r="H35" s="59">
        <v>144652</v>
      </c>
      <c r="I35" s="59">
        <v>144652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144652</v>
      </c>
      <c r="W35" s="59">
        <v>79934653</v>
      </c>
      <c r="X35" s="59">
        <v>-79790001</v>
      </c>
      <c r="Y35" s="60">
        <v>-99.82</v>
      </c>
      <c r="Z35" s="61">
        <v>319738611</v>
      </c>
    </row>
    <row r="36" spans="1:26" ht="13.5">
      <c r="A36" s="57" t="s">
        <v>53</v>
      </c>
      <c r="B36" s="18">
        <v>5562924054</v>
      </c>
      <c r="C36" s="18">
        <v>0</v>
      </c>
      <c r="D36" s="58">
        <v>5701656207</v>
      </c>
      <c r="E36" s="59">
        <v>5701656207</v>
      </c>
      <c r="F36" s="59">
        <v>0</v>
      </c>
      <c r="G36" s="59">
        <v>5531467859</v>
      </c>
      <c r="H36" s="59">
        <v>5531234</v>
      </c>
      <c r="I36" s="59">
        <v>5531234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5531234</v>
      </c>
      <c r="W36" s="59">
        <v>1425414052</v>
      </c>
      <c r="X36" s="59">
        <v>-1419882818</v>
      </c>
      <c r="Y36" s="60">
        <v>-99.61</v>
      </c>
      <c r="Z36" s="61">
        <v>5701656207</v>
      </c>
    </row>
    <row r="37" spans="1:26" ht="13.5">
      <c r="A37" s="57" t="s">
        <v>54</v>
      </c>
      <c r="B37" s="18">
        <v>635875198</v>
      </c>
      <c r="C37" s="18">
        <v>0</v>
      </c>
      <c r="D37" s="58">
        <v>208559667</v>
      </c>
      <c r="E37" s="59">
        <v>208559667</v>
      </c>
      <c r="F37" s="59">
        <v>0</v>
      </c>
      <c r="G37" s="59">
        <v>474590812</v>
      </c>
      <c r="H37" s="59">
        <v>495999</v>
      </c>
      <c r="I37" s="59">
        <v>495999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495999</v>
      </c>
      <c r="W37" s="59">
        <v>52139917</v>
      </c>
      <c r="X37" s="59">
        <v>-51643918</v>
      </c>
      <c r="Y37" s="60">
        <v>-99.05</v>
      </c>
      <c r="Z37" s="61">
        <v>208559667</v>
      </c>
    </row>
    <row r="38" spans="1:26" ht="13.5">
      <c r="A38" s="57" t="s">
        <v>55</v>
      </c>
      <c r="B38" s="18">
        <v>422983603</v>
      </c>
      <c r="C38" s="18">
        <v>0</v>
      </c>
      <c r="D38" s="58">
        <v>559187128</v>
      </c>
      <c r="E38" s="59">
        <v>559187128</v>
      </c>
      <c r="F38" s="59">
        <v>0</v>
      </c>
      <c r="G38" s="59">
        <v>423321577</v>
      </c>
      <c r="H38" s="59">
        <v>424471</v>
      </c>
      <c r="I38" s="59">
        <v>424471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424471</v>
      </c>
      <c r="W38" s="59">
        <v>139796782</v>
      </c>
      <c r="X38" s="59">
        <v>-139372311</v>
      </c>
      <c r="Y38" s="60">
        <v>-99.7</v>
      </c>
      <c r="Z38" s="61">
        <v>559187128</v>
      </c>
    </row>
    <row r="39" spans="1:26" ht="13.5">
      <c r="A39" s="57" t="s">
        <v>56</v>
      </c>
      <c r="B39" s="18">
        <v>4650608500</v>
      </c>
      <c r="C39" s="18">
        <v>0</v>
      </c>
      <c r="D39" s="58">
        <v>5253648023</v>
      </c>
      <c r="E39" s="59">
        <v>5253648023</v>
      </c>
      <c r="F39" s="59">
        <v>0</v>
      </c>
      <c r="G39" s="59">
        <v>4836728582</v>
      </c>
      <c r="H39" s="59">
        <v>4755416</v>
      </c>
      <c r="I39" s="59">
        <v>4755416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4755416</v>
      </c>
      <c r="W39" s="59">
        <v>1313412006</v>
      </c>
      <c r="X39" s="59">
        <v>-1308656590</v>
      </c>
      <c r="Y39" s="60">
        <v>-99.64</v>
      </c>
      <c r="Z39" s="61">
        <v>5253648023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234027425</v>
      </c>
      <c r="C42" s="18">
        <v>0</v>
      </c>
      <c r="D42" s="58">
        <v>452793775</v>
      </c>
      <c r="E42" s="59">
        <v>452793775</v>
      </c>
      <c r="F42" s="59">
        <v>78945379</v>
      </c>
      <c r="G42" s="59">
        <v>-11082197</v>
      </c>
      <c r="H42" s="59">
        <v>-43684843</v>
      </c>
      <c r="I42" s="59">
        <v>24178339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24178339</v>
      </c>
      <c r="W42" s="59">
        <v>84772601</v>
      </c>
      <c r="X42" s="59">
        <v>-60594262</v>
      </c>
      <c r="Y42" s="60">
        <v>-71.48</v>
      </c>
      <c r="Z42" s="61">
        <v>452793775</v>
      </c>
    </row>
    <row r="43" spans="1:26" ht="13.5">
      <c r="A43" s="57" t="s">
        <v>59</v>
      </c>
      <c r="B43" s="18">
        <v>-231415280</v>
      </c>
      <c r="C43" s="18">
        <v>0</v>
      </c>
      <c r="D43" s="58">
        <v>-489876773</v>
      </c>
      <c r="E43" s="59">
        <v>-489876773</v>
      </c>
      <c r="F43" s="59">
        <v>-1380859</v>
      </c>
      <c r="G43" s="59">
        <v>-5154048</v>
      </c>
      <c r="H43" s="59">
        <v>-18632683</v>
      </c>
      <c r="I43" s="59">
        <v>-25167590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-25167590</v>
      </c>
      <c r="W43" s="59">
        <v>-33027667</v>
      </c>
      <c r="X43" s="59">
        <v>7860077</v>
      </c>
      <c r="Y43" s="60">
        <v>-23.8</v>
      </c>
      <c r="Z43" s="61">
        <v>-489876773</v>
      </c>
    </row>
    <row r="44" spans="1:26" ht="13.5">
      <c r="A44" s="57" t="s">
        <v>60</v>
      </c>
      <c r="B44" s="18">
        <v>-29860762</v>
      </c>
      <c r="C44" s="18">
        <v>0</v>
      </c>
      <c r="D44" s="58">
        <v>148606688</v>
      </c>
      <c r="E44" s="59">
        <v>148606688</v>
      </c>
      <c r="F44" s="59">
        <v>0</v>
      </c>
      <c r="G44" s="59">
        <v>0</v>
      </c>
      <c r="H44" s="59">
        <v>-1177886</v>
      </c>
      <c r="I44" s="59">
        <v>-1177886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-1177886</v>
      </c>
      <c r="W44" s="59">
        <v>-4155999</v>
      </c>
      <c r="X44" s="59">
        <v>2978113</v>
      </c>
      <c r="Y44" s="60">
        <v>-71.66</v>
      </c>
      <c r="Z44" s="61">
        <v>148606688</v>
      </c>
    </row>
    <row r="45" spans="1:26" ht="13.5">
      <c r="A45" s="69" t="s">
        <v>61</v>
      </c>
      <c r="B45" s="21">
        <v>8543390</v>
      </c>
      <c r="C45" s="21">
        <v>0</v>
      </c>
      <c r="D45" s="98">
        <v>221679873</v>
      </c>
      <c r="E45" s="99">
        <v>221679873</v>
      </c>
      <c r="F45" s="99">
        <v>71013600</v>
      </c>
      <c r="G45" s="99">
        <v>54777355</v>
      </c>
      <c r="H45" s="99">
        <v>-8718057</v>
      </c>
      <c r="I45" s="99">
        <v>-8718057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-8718057</v>
      </c>
      <c r="W45" s="99">
        <v>157745118</v>
      </c>
      <c r="X45" s="99">
        <v>-166463175</v>
      </c>
      <c r="Y45" s="100">
        <v>-105.53</v>
      </c>
      <c r="Z45" s="101">
        <v>221679873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89</v>
      </c>
      <c r="W47" s="118" t="s">
        <v>90</v>
      </c>
      <c r="X47" s="118" t="s">
        <v>91</v>
      </c>
      <c r="Y47" s="118" t="s">
        <v>92</v>
      </c>
      <c r="Z47" s="120" t="s">
        <v>93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82779016</v>
      </c>
      <c r="C49" s="51">
        <v>0</v>
      </c>
      <c r="D49" s="128">
        <v>1112995</v>
      </c>
      <c r="E49" s="53">
        <v>23168947</v>
      </c>
      <c r="F49" s="53">
        <v>0</v>
      </c>
      <c r="G49" s="53">
        <v>0</v>
      </c>
      <c r="H49" s="53">
        <v>0</v>
      </c>
      <c r="I49" s="53">
        <v>14418589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10864524</v>
      </c>
      <c r="W49" s="53">
        <v>326634516</v>
      </c>
      <c r="X49" s="53">
        <v>0</v>
      </c>
      <c r="Y49" s="53">
        <v>0</v>
      </c>
      <c r="Z49" s="129">
        <v>458978587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42995</v>
      </c>
      <c r="C51" s="51">
        <v>0</v>
      </c>
      <c r="D51" s="128">
        <v>17788</v>
      </c>
      <c r="E51" s="53">
        <v>31247</v>
      </c>
      <c r="F51" s="53">
        <v>0</v>
      </c>
      <c r="G51" s="53">
        <v>0</v>
      </c>
      <c r="H51" s="53">
        <v>0</v>
      </c>
      <c r="I51" s="53">
        <v>2189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222</v>
      </c>
      <c r="W51" s="53">
        <v>0</v>
      </c>
      <c r="X51" s="53">
        <v>0</v>
      </c>
      <c r="Y51" s="53">
        <v>0</v>
      </c>
      <c r="Z51" s="129">
        <v>94441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99.97522312034498</v>
      </c>
      <c r="C58" s="5">
        <f>IF(C67=0,0,+(C76/C67)*100)</f>
        <v>0</v>
      </c>
      <c r="D58" s="6">
        <f aca="true" t="shared" si="6" ref="D58:Z58">IF(D67=0,0,+(D76/D67)*100)</f>
        <v>93.86570108766503</v>
      </c>
      <c r="E58" s="7">
        <f t="shared" si="6"/>
        <v>93.86570108766503</v>
      </c>
      <c r="F58" s="7">
        <f t="shared" si="6"/>
        <v>90.29087347443556</v>
      </c>
      <c r="G58" s="7">
        <f t="shared" si="6"/>
        <v>89.20094993097494</v>
      </c>
      <c r="H58" s="7">
        <f t="shared" si="6"/>
        <v>116.63741102239004</v>
      </c>
      <c r="I58" s="7">
        <f t="shared" si="6"/>
        <v>98.94119743316865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98.94119743316865</v>
      </c>
      <c r="W58" s="7">
        <f t="shared" si="6"/>
        <v>89.78690216156063</v>
      </c>
      <c r="X58" s="7">
        <f t="shared" si="6"/>
        <v>0</v>
      </c>
      <c r="Y58" s="7">
        <f t="shared" si="6"/>
        <v>0</v>
      </c>
      <c r="Z58" s="8">
        <f t="shared" si="6"/>
        <v>93.86570108766503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99.99999968133999</v>
      </c>
      <c r="E59" s="10">
        <f t="shared" si="7"/>
        <v>99.99999968133999</v>
      </c>
      <c r="F59" s="10">
        <f t="shared" si="7"/>
        <v>275.62789661245654</v>
      </c>
      <c r="G59" s="10">
        <f t="shared" si="7"/>
        <v>296.27306693362743</v>
      </c>
      <c r="H59" s="10">
        <f t="shared" si="7"/>
        <v>401.39727289368506</v>
      </c>
      <c r="I59" s="10">
        <f t="shared" si="7"/>
        <v>324.259487784938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324.259487784938</v>
      </c>
      <c r="W59" s="10">
        <f t="shared" si="7"/>
        <v>91.394411840427</v>
      </c>
      <c r="X59" s="10">
        <f t="shared" si="7"/>
        <v>0</v>
      </c>
      <c r="Y59" s="10">
        <f t="shared" si="7"/>
        <v>0</v>
      </c>
      <c r="Z59" s="11">
        <f t="shared" si="7"/>
        <v>99.99999968133999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91.48925551444925</v>
      </c>
      <c r="E60" s="13">
        <f t="shared" si="7"/>
        <v>91.48925551444925</v>
      </c>
      <c r="F60" s="13">
        <f t="shared" si="7"/>
        <v>11.013891274989625</v>
      </c>
      <c r="G60" s="13">
        <f t="shared" si="7"/>
        <v>9.064718982520866</v>
      </c>
      <c r="H60" s="13">
        <f t="shared" si="7"/>
        <v>8.623159512389593</v>
      </c>
      <c r="I60" s="13">
        <f t="shared" si="7"/>
        <v>9.506844957158863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9.506844957158863</v>
      </c>
      <c r="W60" s="13">
        <f t="shared" si="7"/>
        <v>89.61747179761966</v>
      </c>
      <c r="X60" s="13">
        <f t="shared" si="7"/>
        <v>0</v>
      </c>
      <c r="Y60" s="13">
        <f t="shared" si="7"/>
        <v>0</v>
      </c>
      <c r="Z60" s="14">
        <f t="shared" si="7"/>
        <v>91.48925551444925</v>
      </c>
    </row>
    <row r="61" spans="1:26" ht="13.5">
      <c r="A61" s="38" t="s">
        <v>102</v>
      </c>
      <c r="B61" s="12">
        <f t="shared" si="7"/>
        <v>100</v>
      </c>
      <c r="C61" s="12">
        <f t="shared" si="7"/>
        <v>0</v>
      </c>
      <c r="D61" s="3">
        <f t="shared" si="7"/>
        <v>89.96743165629408</v>
      </c>
      <c r="E61" s="13">
        <f t="shared" si="7"/>
        <v>89.96743165629408</v>
      </c>
      <c r="F61" s="13">
        <f t="shared" si="7"/>
        <v>13.229925866564027</v>
      </c>
      <c r="G61" s="13">
        <f t="shared" si="7"/>
        <v>10.634060223934744</v>
      </c>
      <c r="H61" s="13">
        <f t="shared" si="7"/>
        <v>10.039309487565696</v>
      </c>
      <c r="I61" s="13">
        <f t="shared" si="7"/>
        <v>11.202859729629436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11.202859729629436</v>
      </c>
      <c r="W61" s="13">
        <f t="shared" si="7"/>
        <v>89.24565806099032</v>
      </c>
      <c r="X61" s="13">
        <f t="shared" si="7"/>
        <v>0</v>
      </c>
      <c r="Y61" s="13">
        <f t="shared" si="7"/>
        <v>0</v>
      </c>
      <c r="Z61" s="14">
        <f t="shared" si="7"/>
        <v>89.96743165629408</v>
      </c>
    </row>
    <row r="62" spans="1:26" ht="13.5">
      <c r="A62" s="38" t="s">
        <v>103</v>
      </c>
      <c r="B62" s="12">
        <f t="shared" si="7"/>
        <v>100</v>
      </c>
      <c r="C62" s="12">
        <f t="shared" si="7"/>
        <v>0</v>
      </c>
      <c r="D62" s="3">
        <f t="shared" si="7"/>
        <v>100.00000314545964</v>
      </c>
      <c r="E62" s="13">
        <f t="shared" si="7"/>
        <v>100.00000314545964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92.64289571517938</v>
      </c>
      <c r="X62" s="13">
        <f t="shared" si="7"/>
        <v>0</v>
      </c>
      <c r="Y62" s="13">
        <f t="shared" si="7"/>
        <v>0</v>
      </c>
      <c r="Z62" s="14">
        <f t="shared" si="7"/>
        <v>100.00000314545964</v>
      </c>
    </row>
    <row r="63" spans="1:26" ht="13.5">
      <c r="A63" s="38" t="s">
        <v>104</v>
      </c>
      <c r="B63" s="12">
        <f t="shared" si="7"/>
        <v>100</v>
      </c>
      <c r="C63" s="12">
        <f t="shared" si="7"/>
        <v>0</v>
      </c>
      <c r="D63" s="3">
        <f t="shared" si="7"/>
        <v>100.00000571631256</v>
      </c>
      <c r="E63" s="13">
        <f t="shared" si="7"/>
        <v>100.00000571631256</v>
      </c>
      <c r="F63" s="13">
        <f t="shared" si="7"/>
        <v>0.07482726007764445</v>
      </c>
      <c r="G63" s="13">
        <f t="shared" si="7"/>
        <v>0.00959990225554067</v>
      </c>
      <c r="H63" s="13">
        <f t="shared" si="7"/>
        <v>0.009339041228701248</v>
      </c>
      <c r="I63" s="13">
        <f t="shared" si="7"/>
        <v>0.03150528957230188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0.03150528957230188</v>
      </c>
      <c r="W63" s="13">
        <f t="shared" si="7"/>
        <v>99.9092020965604</v>
      </c>
      <c r="X63" s="13">
        <f t="shared" si="7"/>
        <v>0</v>
      </c>
      <c r="Y63" s="13">
        <f t="shared" si="7"/>
        <v>0</v>
      </c>
      <c r="Z63" s="14">
        <f t="shared" si="7"/>
        <v>100.00000571631256</v>
      </c>
    </row>
    <row r="64" spans="1:26" ht="13.5">
      <c r="A64" s="38" t="s">
        <v>105</v>
      </c>
      <c r="B64" s="12">
        <f t="shared" si="7"/>
        <v>100</v>
      </c>
      <c r="C64" s="12">
        <f t="shared" si="7"/>
        <v>0</v>
      </c>
      <c r="D64" s="3">
        <f t="shared" si="7"/>
        <v>99.99999244752739</v>
      </c>
      <c r="E64" s="13">
        <f t="shared" si="7"/>
        <v>99.99999244752739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89.07244821133582</v>
      </c>
      <c r="X64" s="13">
        <f t="shared" si="7"/>
        <v>0</v>
      </c>
      <c r="Y64" s="13">
        <f t="shared" si="7"/>
        <v>0</v>
      </c>
      <c r="Z64" s="14">
        <f t="shared" si="7"/>
        <v>99.99999244752739</v>
      </c>
    </row>
    <row r="65" spans="1:26" ht="13.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107</v>
      </c>
      <c r="B66" s="15">
        <f t="shared" si="7"/>
        <v>98.93287897070635</v>
      </c>
      <c r="C66" s="15">
        <f t="shared" si="7"/>
        <v>0</v>
      </c>
      <c r="D66" s="4">
        <f t="shared" si="7"/>
        <v>89.14792119722443</v>
      </c>
      <c r="E66" s="16">
        <f t="shared" si="7"/>
        <v>89.14792119722443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74.47762148275027</v>
      </c>
      <c r="X66" s="16">
        <f t="shared" si="7"/>
        <v>0</v>
      </c>
      <c r="Y66" s="16">
        <f t="shared" si="7"/>
        <v>0</v>
      </c>
      <c r="Z66" s="17">
        <f t="shared" si="7"/>
        <v>89.14792119722443</v>
      </c>
    </row>
    <row r="67" spans="1:26" ht="13.5" hidden="1">
      <c r="A67" s="40" t="s">
        <v>108</v>
      </c>
      <c r="B67" s="23">
        <v>939436294</v>
      </c>
      <c r="C67" s="23"/>
      <c r="D67" s="24">
        <v>1099696933</v>
      </c>
      <c r="E67" s="25">
        <v>1099696933</v>
      </c>
      <c r="F67" s="25">
        <v>80795095</v>
      </c>
      <c r="G67" s="25">
        <v>88459901</v>
      </c>
      <c r="H67" s="25">
        <v>88184123</v>
      </c>
      <c r="I67" s="25">
        <v>257439119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257439119</v>
      </c>
      <c r="W67" s="25">
        <v>274924234</v>
      </c>
      <c r="X67" s="25"/>
      <c r="Y67" s="24"/>
      <c r="Z67" s="26">
        <v>1099696933</v>
      </c>
    </row>
    <row r="68" spans="1:26" ht="13.5" hidden="1">
      <c r="A68" s="36" t="s">
        <v>31</v>
      </c>
      <c r="B68" s="18">
        <v>274316960</v>
      </c>
      <c r="C68" s="18"/>
      <c r="D68" s="19">
        <v>313814089</v>
      </c>
      <c r="E68" s="20">
        <v>313814089</v>
      </c>
      <c r="F68" s="20">
        <v>24278360</v>
      </c>
      <c r="G68" s="20">
        <v>24740718</v>
      </c>
      <c r="H68" s="20">
        <v>24282515</v>
      </c>
      <c r="I68" s="20">
        <v>73301593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73301593</v>
      </c>
      <c r="W68" s="20">
        <v>78453522</v>
      </c>
      <c r="X68" s="20"/>
      <c r="Y68" s="19"/>
      <c r="Z68" s="22">
        <v>313814089</v>
      </c>
    </row>
    <row r="69" spans="1:26" ht="13.5" hidden="1">
      <c r="A69" s="37" t="s">
        <v>32</v>
      </c>
      <c r="B69" s="18">
        <v>643307094</v>
      </c>
      <c r="C69" s="18"/>
      <c r="D69" s="19">
        <v>761357718</v>
      </c>
      <c r="E69" s="20">
        <v>761357718</v>
      </c>
      <c r="F69" s="20">
        <v>54773230</v>
      </c>
      <c r="G69" s="20">
        <v>61855067</v>
      </c>
      <c r="H69" s="20">
        <v>62463474</v>
      </c>
      <c r="I69" s="20">
        <v>179091771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179091771</v>
      </c>
      <c r="W69" s="20">
        <v>190339430</v>
      </c>
      <c r="X69" s="20"/>
      <c r="Y69" s="19"/>
      <c r="Z69" s="22">
        <v>761357718</v>
      </c>
    </row>
    <row r="70" spans="1:26" ht="13.5" hidden="1">
      <c r="A70" s="38" t="s">
        <v>102</v>
      </c>
      <c r="B70" s="18">
        <v>543808308</v>
      </c>
      <c r="C70" s="18"/>
      <c r="D70" s="19">
        <v>645868583</v>
      </c>
      <c r="E70" s="20">
        <v>645868583</v>
      </c>
      <c r="F70" s="20">
        <v>45591034</v>
      </c>
      <c r="G70" s="20">
        <v>52725449</v>
      </c>
      <c r="H70" s="20">
        <v>53651170</v>
      </c>
      <c r="I70" s="20">
        <v>151967653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151967653</v>
      </c>
      <c r="W70" s="20">
        <v>161467146</v>
      </c>
      <c r="X70" s="20"/>
      <c r="Y70" s="19"/>
      <c r="Z70" s="22">
        <v>645868583</v>
      </c>
    </row>
    <row r="71" spans="1:26" ht="13.5" hidden="1">
      <c r="A71" s="38" t="s">
        <v>103</v>
      </c>
      <c r="B71" s="18">
        <v>25335347</v>
      </c>
      <c r="C71" s="18"/>
      <c r="D71" s="19">
        <v>31791856</v>
      </c>
      <c r="E71" s="20">
        <v>31791856</v>
      </c>
      <c r="F71" s="20">
        <v>2448407</v>
      </c>
      <c r="G71" s="20">
        <v>2264794</v>
      </c>
      <c r="H71" s="20">
        <v>2100633</v>
      </c>
      <c r="I71" s="20">
        <v>6813834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6813834</v>
      </c>
      <c r="W71" s="20">
        <v>7947964</v>
      </c>
      <c r="X71" s="20"/>
      <c r="Y71" s="19"/>
      <c r="Z71" s="22">
        <v>31791856</v>
      </c>
    </row>
    <row r="72" spans="1:26" ht="13.5" hidden="1">
      <c r="A72" s="38" t="s">
        <v>104</v>
      </c>
      <c r="B72" s="18">
        <v>15134173</v>
      </c>
      <c r="C72" s="18"/>
      <c r="D72" s="19">
        <v>17493795</v>
      </c>
      <c r="E72" s="20">
        <v>17493795</v>
      </c>
      <c r="F72" s="20">
        <v>1341757</v>
      </c>
      <c r="G72" s="20">
        <v>1375014</v>
      </c>
      <c r="H72" s="20">
        <v>1263513</v>
      </c>
      <c r="I72" s="20">
        <v>3980284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3980284</v>
      </c>
      <c r="W72" s="20">
        <v>4373449</v>
      </c>
      <c r="X72" s="20"/>
      <c r="Y72" s="19"/>
      <c r="Z72" s="22">
        <v>17493795</v>
      </c>
    </row>
    <row r="73" spans="1:26" ht="13.5" hidden="1">
      <c r="A73" s="38" t="s">
        <v>105</v>
      </c>
      <c r="B73" s="18">
        <v>59029266</v>
      </c>
      <c r="C73" s="18"/>
      <c r="D73" s="19">
        <v>66203484</v>
      </c>
      <c r="E73" s="20">
        <v>66203484</v>
      </c>
      <c r="F73" s="20">
        <v>5392032</v>
      </c>
      <c r="G73" s="20">
        <v>5489810</v>
      </c>
      <c r="H73" s="20">
        <v>5448158</v>
      </c>
      <c r="I73" s="20">
        <v>16330000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16330000</v>
      </c>
      <c r="W73" s="20">
        <v>16550871</v>
      </c>
      <c r="X73" s="20"/>
      <c r="Y73" s="19"/>
      <c r="Z73" s="22">
        <v>66203484</v>
      </c>
    </row>
    <row r="74" spans="1:26" ht="13.5" hidden="1">
      <c r="A74" s="38" t="s">
        <v>106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107</v>
      </c>
      <c r="B75" s="27">
        <v>21812240</v>
      </c>
      <c r="C75" s="27"/>
      <c r="D75" s="28">
        <v>24525126</v>
      </c>
      <c r="E75" s="29">
        <v>24525126</v>
      </c>
      <c r="F75" s="29">
        <v>1743505</v>
      </c>
      <c r="G75" s="29">
        <v>1864116</v>
      </c>
      <c r="H75" s="29">
        <v>1438134</v>
      </c>
      <c r="I75" s="29">
        <v>5045755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5045755</v>
      </c>
      <c r="W75" s="29">
        <v>6131282</v>
      </c>
      <c r="X75" s="29"/>
      <c r="Y75" s="28"/>
      <c r="Z75" s="30">
        <v>24525126</v>
      </c>
    </row>
    <row r="76" spans="1:26" ht="13.5" hidden="1">
      <c r="A76" s="41" t="s">
        <v>109</v>
      </c>
      <c r="B76" s="31">
        <v>939203531</v>
      </c>
      <c r="C76" s="31"/>
      <c r="D76" s="32">
        <v>1032238236</v>
      </c>
      <c r="E76" s="33">
        <v>1032238236</v>
      </c>
      <c r="F76" s="33">
        <v>72950597</v>
      </c>
      <c r="G76" s="33">
        <v>78907072</v>
      </c>
      <c r="H76" s="33">
        <v>102855678</v>
      </c>
      <c r="I76" s="33">
        <v>254713347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254713347</v>
      </c>
      <c r="W76" s="33">
        <v>246845953</v>
      </c>
      <c r="X76" s="33"/>
      <c r="Y76" s="32"/>
      <c r="Z76" s="34">
        <v>1032238236</v>
      </c>
    </row>
    <row r="77" spans="1:26" ht="13.5" hidden="1">
      <c r="A77" s="36" t="s">
        <v>31</v>
      </c>
      <c r="B77" s="18">
        <v>274316960</v>
      </c>
      <c r="C77" s="18"/>
      <c r="D77" s="19">
        <v>313814088</v>
      </c>
      <c r="E77" s="20">
        <v>313814088</v>
      </c>
      <c r="F77" s="20">
        <v>66917933</v>
      </c>
      <c r="G77" s="20">
        <v>73300084</v>
      </c>
      <c r="H77" s="20">
        <v>97469353</v>
      </c>
      <c r="I77" s="20">
        <v>237687370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237687370</v>
      </c>
      <c r="W77" s="20">
        <v>71702135</v>
      </c>
      <c r="X77" s="20"/>
      <c r="Y77" s="19"/>
      <c r="Z77" s="22">
        <v>313814088</v>
      </c>
    </row>
    <row r="78" spans="1:26" ht="13.5" hidden="1">
      <c r="A78" s="37" t="s">
        <v>32</v>
      </c>
      <c r="B78" s="18">
        <v>643307094</v>
      </c>
      <c r="C78" s="18"/>
      <c r="D78" s="19">
        <v>696560508</v>
      </c>
      <c r="E78" s="20">
        <v>696560508</v>
      </c>
      <c r="F78" s="20">
        <v>6032664</v>
      </c>
      <c r="G78" s="20">
        <v>5606988</v>
      </c>
      <c r="H78" s="20">
        <v>5386325</v>
      </c>
      <c r="I78" s="20">
        <v>17025977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17025977</v>
      </c>
      <c r="W78" s="20">
        <v>170577385</v>
      </c>
      <c r="X78" s="20"/>
      <c r="Y78" s="19"/>
      <c r="Z78" s="22">
        <v>696560508</v>
      </c>
    </row>
    <row r="79" spans="1:26" ht="13.5" hidden="1">
      <c r="A79" s="38" t="s">
        <v>102</v>
      </c>
      <c r="B79" s="18">
        <v>543808308</v>
      </c>
      <c r="C79" s="18"/>
      <c r="D79" s="19">
        <v>581071376</v>
      </c>
      <c r="E79" s="20">
        <v>581071376</v>
      </c>
      <c r="F79" s="20">
        <v>6031660</v>
      </c>
      <c r="G79" s="20">
        <v>5606856</v>
      </c>
      <c r="H79" s="20">
        <v>5386207</v>
      </c>
      <c r="I79" s="20">
        <v>17024723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17024723</v>
      </c>
      <c r="W79" s="20">
        <v>144102417</v>
      </c>
      <c r="X79" s="20"/>
      <c r="Y79" s="19"/>
      <c r="Z79" s="22">
        <v>581071376</v>
      </c>
    </row>
    <row r="80" spans="1:26" ht="13.5" hidden="1">
      <c r="A80" s="38" t="s">
        <v>103</v>
      </c>
      <c r="B80" s="18">
        <v>25335347</v>
      </c>
      <c r="C80" s="18"/>
      <c r="D80" s="19">
        <v>31791857</v>
      </c>
      <c r="E80" s="20">
        <v>31791857</v>
      </c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>
        <v>7363224</v>
      </c>
      <c r="X80" s="20"/>
      <c r="Y80" s="19"/>
      <c r="Z80" s="22">
        <v>31791857</v>
      </c>
    </row>
    <row r="81" spans="1:26" ht="13.5" hidden="1">
      <c r="A81" s="38" t="s">
        <v>104</v>
      </c>
      <c r="B81" s="18">
        <v>15134173</v>
      </c>
      <c r="C81" s="18"/>
      <c r="D81" s="19">
        <v>17493796</v>
      </c>
      <c r="E81" s="20">
        <v>17493796</v>
      </c>
      <c r="F81" s="20">
        <v>1004</v>
      </c>
      <c r="G81" s="20">
        <v>132</v>
      </c>
      <c r="H81" s="20">
        <v>118</v>
      </c>
      <c r="I81" s="20">
        <v>1254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1254</v>
      </c>
      <c r="W81" s="20">
        <v>4369478</v>
      </c>
      <c r="X81" s="20"/>
      <c r="Y81" s="19"/>
      <c r="Z81" s="22">
        <v>17493796</v>
      </c>
    </row>
    <row r="82" spans="1:26" ht="13.5" hidden="1">
      <c r="A82" s="38" t="s">
        <v>105</v>
      </c>
      <c r="B82" s="18">
        <v>59029266</v>
      </c>
      <c r="C82" s="18"/>
      <c r="D82" s="19">
        <v>66203479</v>
      </c>
      <c r="E82" s="20">
        <v>66203479</v>
      </c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>
        <v>14742266</v>
      </c>
      <c r="X82" s="20"/>
      <c r="Y82" s="19"/>
      <c r="Z82" s="22">
        <v>66203479</v>
      </c>
    </row>
    <row r="83" spans="1:26" ht="13.5" hidden="1">
      <c r="A83" s="38" t="s">
        <v>106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107</v>
      </c>
      <c r="B84" s="27">
        <v>21579477</v>
      </c>
      <c r="C84" s="27"/>
      <c r="D84" s="28">
        <v>21863640</v>
      </c>
      <c r="E84" s="29">
        <v>21863640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4566433</v>
      </c>
      <c r="X84" s="29"/>
      <c r="Y84" s="28"/>
      <c r="Z84" s="30">
        <v>21863640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331348092</v>
      </c>
      <c r="C5" s="18">
        <v>0</v>
      </c>
      <c r="D5" s="58">
        <v>367940837</v>
      </c>
      <c r="E5" s="59">
        <v>367940837</v>
      </c>
      <c r="F5" s="59">
        <v>166812572</v>
      </c>
      <c r="G5" s="59">
        <v>0</v>
      </c>
      <c r="H5" s="59">
        <v>34450095</v>
      </c>
      <c r="I5" s="59">
        <v>201262667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201262667</v>
      </c>
      <c r="W5" s="59">
        <v>91985209</v>
      </c>
      <c r="X5" s="59">
        <v>109277458</v>
      </c>
      <c r="Y5" s="60">
        <v>118.8</v>
      </c>
      <c r="Z5" s="61">
        <v>367940837</v>
      </c>
    </row>
    <row r="6" spans="1:26" ht="13.5">
      <c r="A6" s="57" t="s">
        <v>32</v>
      </c>
      <c r="B6" s="18">
        <v>838429273</v>
      </c>
      <c r="C6" s="18">
        <v>0</v>
      </c>
      <c r="D6" s="58">
        <v>879233192</v>
      </c>
      <c r="E6" s="59">
        <v>879233192</v>
      </c>
      <c r="F6" s="59">
        <v>51943959</v>
      </c>
      <c r="G6" s="59">
        <v>26459675</v>
      </c>
      <c r="H6" s="59">
        <v>479564317</v>
      </c>
      <c r="I6" s="59">
        <v>557967951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557967951</v>
      </c>
      <c r="W6" s="59">
        <v>219808298</v>
      </c>
      <c r="X6" s="59">
        <v>338159653</v>
      </c>
      <c r="Y6" s="60">
        <v>153.84</v>
      </c>
      <c r="Z6" s="61">
        <v>879233192</v>
      </c>
    </row>
    <row r="7" spans="1:26" ht="13.5">
      <c r="A7" s="57" t="s">
        <v>33</v>
      </c>
      <c r="B7" s="18">
        <v>15173351</v>
      </c>
      <c r="C7" s="18">
        <v>0</v>
      </c>
      <c r="D7" s="58">
        <v>9000000</v>
      </c>
      <c r="E7" s="59">
        <v>9000000</v>
      </c>
      <c r="F7" s="59">
        <v>-2092406</v>
      </c>
      <c r="G7" s="59">
        <v>395982</v>
      </c>
      <c r="H7" s="59">
        <v>883113</v>
      </c>
      <c r="I7" s="59">
        <v>-813311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-813311</v>
      </c>
      <c r="W7" s="59">
        <v>2250000</v>
      </c>
      <c r="X7" s="59">
        <v>-3063311</v>
      </c>
      <c r="Y7" s="60">
        <v>-136.15</v>
      </c>
      <c r="Z7" s="61">
        <v>9000000</v>
      </c>
    </row>
    <row r="8" spans="1:26" ht="13.5">
      <c r="A8" s="57" t="s">
        <v>34</v>
      </c>
      <c r="B8" s="18">
        <v>166865416</v>
      </c>
      <c r="C8" s="18">
        <v>0</v>
      </c>
      <c r="D8" s="58">
        <v>163882887</v>
      </c>
      <c r="E8" s="59">
        <v>163882887</v>
      </c>
      <c r="F8" s="59">
        <v>58937168</v>
      </c>
      <c r="G8" s="59">
        <v>0</v>
      </c>
      <c r="H8" s="59">
        <v>0</v>
      </c>
      <c r="I8" s="59">
        <v>58937168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58937168</v>
      </c>
      <c r="W8" s="59">
        <v>40970722</v>
      </c>
      <c r="X8" s="59">
        <v>17966446</v>
      </c>
      <c r="Y8" s="60">
        <v>43.85</v>
      </c>
      <c r="Z8" s="61">
        <v>163882887</v>
      </c>
    </row>
    <row r="9" spans="1:26" ht="13.5">
      <c r="A9" s="57" t="s">
        <v>35</v>
      </c>
      <c r="B9" s="18">
        <v>93022373</v>
      </c>
      <c r="C9" s="18">
        <v>0</v>
      </c>
      <c r="D9" s="58">
        <v>90661908</v>
      </c>
      <c r="E9" s="59">
        <v>90661908</v>
      </c>
      <c r="F9" s="59">
        <v>10458782</v>
      </c>
      <c r="G9" s="59">
        <v>3460852</v>
      </c>
      <c r="H9" s="59">
        <v>21510955</v>
      </c>
      <c r="I9" s="59">
        <v>35430589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35430589</v>
      </c>
      <c r="W9" s="59">
        <v>22665477</v>
      </c>
      <c r="X9" s="59">
        <v>12765112</v>
      </c>
      <c r="Y9" s="60">
        <v>56.32</v>
      </c>
      <c r="Z9" s="61">
        <v>90661908</v>
      </c>
    </row>
    <row r="10" spans="1:26" ht="25.5">
      <c r="A10" s="62" t="s">
        <v>94</v>
      </c>
      <c r="B10" s="63">
        <f>SUM(B5:B9)</f>
        <v>1444838505</v>
      </c>
      <c r="C10" s="63">
        <f>SUM(C5:C9)</f>
        <v>0</v>
      </c>
      <c r="D10" s="64">
        <f aca="true" t="shared" si="0" ref="D10:Z10">SUM(D5:D9)</f>
        <v>1510718824</v>
      </c>
      <c r="E10" s="65">
        <f t="shared" si="0"/>
        <v>1510718824</v>
      </c>
      <c r="F10" s="65">
        <f t="shared" si="0"/>
        <v>286060075</v>
      </c>
      <c r="G10" s="65">
        <f t="shared" si="0"/>
        <v>30316509</v>
      </c>
      <c r="H10" s="65">
        <f t="shared" si="0"/>
        <v>536408480</v>
      </c>
      <c r="I10" s="65">
        <f t="shared" si="0"/>
        <v>852785064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852785064</v>
      </c>
      <c r="W10" s="65">
        <f t="shared" si="0"/>
        <v>377679706</v>
      </c>
      <c r="X10" s="65">
        <f t="shared" si="0"/>
        <v>475105358</v>
      </c>
      <c r="Y10" s="66">
        <f>+IF(W10&lt;&gt;0,(X10/W10)*100,0)</f>
        <v>125.79583982201046</v>
      </c>
      <c r="Z10" s="67">
        <f t="shared" si="0"/>
        <v>1510718824</v>
      </c>
    </row>
    <row r="11" spans="1:26" ht="13.5">
      <c r="A11" s="57" t="s">
        <v>36</v>
      </c>
      <c r="B11" s="18">
        <v>436412198</v>
      </c>
      <c r="C11" s="18">
        <v>0</v>
      </c>
      <c r="D11" s="58">
        <v>490534216</v>
      </c>
      <c r="E11" s="59">
        <v>490534216</v>
      </c>
      <c r="F11" s="59">
        <v>58012983</v>
      </c>
      <c r="G11" s="59">
        <v>16909544</v>
      </c>
      <c r="H11" s="59">
        <v>35376957</v>
      </c>
      <c r="I11" s="59">
        <v>110299484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110299484</v>
      </c>
      <c r="W11" s="59">
        <v>122633554</v>
      </c>
      <c r="X11" s="59">
        <v>-12334070</v>
      </c>
      <c r="Y11" s="60">
        <v>-10.06</v>
      </c>
      <c r="Z11" s="61">
        <v>490534216</v>
      </c>
    </row>
    <row r="12" spans="1:26" ht="13.5">
      <c r="A12" s="57" t="s">
        <v>37</v>
      </c>
      <c r="B12" s="18">
        <v>17242806</v>
      </c>
      <c r="C12" s="18">
        <v>0</v>
      </c>
      <c r="D12" s="58">
        <v>18606643</v>
      </c>
      <c r="E12" s="59">
        <v>18606643</v>
      </c>
      <c r="F12" s="59">
        <v>1389430</v>
      </c>
      <c r="G12" s="59">
        <v>1413427</v>
      </c>
      <c r="H12" s="59">
        <v>1405103</v>
      </c>
      <c r="I12" s="59">
        <v>4207960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4207960</v>
      </c>
      <c r="W12" s="59">
        <v>4651661</v>
      </c>
      <c r="X12" s="59">
        <v>-443701</v>
      </c>
      <c r="Y12" s="60">
        <v>-9.54</v>
      </c>
      <c r="Z12" s="61">
        <v>18606643</v>
      </c>
    </row>
    <row r="13" spans="1:26" ht="13.5">
      <c r="A13" s="57" t="s">
        <v>95</v>
      </c>
      <c r="B13" s="18">
        <v>42539633</v>
      </c>
      <c r="C13" s="18">
        <v>0</v>
      </c>
      <c r="D13" s="58">
        <v>49150000</v>
      </c>
      <c r="E13" s="59">
        <v>49150000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12287500</v>
      </c>
      <c r="X13" s="59">
        <v>-12287500</v>
      </c>
      <c r="Y13" s="60">
        <v>-100</v>
      </c>
      <c r="Z13" s="61">
        <v>49150000</v>
      </c>
    </row>
    <row r="14" spans="1:26" ht="13.5">
      <c r="A14" s="57" t="s">
        <v>38</v>
      </c>
      <c r="B14" s="18">
        <v>24693752</v>
      </c>
      <c r="C14" s="18">
        <v>0</v>
      </c>
      <c r="D14" s="58">
        <v>36717953</v>
      </c>
      <c r="E14" s="59">
        <v>36717953</v>
      </c>
      <c r="F14" s="59">
        <v>7497</v>
      </c>
      <c r="G14" s="59">
        <v>0</v>
      </c>
      <c r="H14" s="59">
        <v>164918</v>
      </c>
      <c r="I14" s="59">
        <v>172415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172415</v>
      </c>
      <c r="W14" s="59">
        <v>9179488</v>
      </c>
      <c r="X14" s="59">
        <v>-9007073</v>
      </c>
      <c r="Y14" s="60">
        <v>-98.12</v>
      </c>
      <c r="Z14" s="61">
        <v>36717953</v>
      </c>
    </row>
    <row r="15" spans="1:26" ht="13.5">
      <c r="A15" s="57" t="s">
        <v>39</v>
      </c>
      <c r="B15" s="18">
        <v>416197825</v>
      </c>
      <c r="C15" s="18">
        <v>0</v>
      </c>
      <c r="D15" s="58">
        <v>462299979</v>
      </c>
      <c r="E15" s="59">
        <v>462299979</v>
      </c>
      <c r="F15" s="59">
        <v>4649883</v>
      </c>
      <c r="G15" s="59">
        <v>46385729</v>
      </c>
      <c r="H15" s="59">
        <v>54479681</v>
      </c>
      <c r="I15" s="59">
        <v>105515293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105515293</v>
      </c>
      <c r="W15" s="59">
        <v>115574995</v>
      </c>
      <c r="X15" s="59">
        <v>-10059702</v>
      </c>
      <c r="Y15" s="60">
        <v>-8.7</v>
      </c>
      <c r="Z15" s="61">
        <v>462299979</v>
      </c>
    </row>
    <row r="16" spans="1:26" ht="13.5">
      <c r="A16" s="68" t="s">
        <v>40</v>
      </c>
      <c r="B16" s="18">
        <v>2622586</v>
      </c>
      <c r="C16" s="18">
        <v>0</v>
      </c>
      <c r="D16" s="58">
        <v>54070000</v>
      </c>
      <c r="E16" s="59">
        <v>54070000</v>
      </c>
      <c r="F16" s="59">
        <v>1956099</v>
      </c>
      <c r="G16" s="59">
        <v>870000</v>
      </c>
      <c r="H16" s="59">
        <v>1912829</v>
      </c>
      <c r="I16" s="59">
        <v>4738928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4738928</v>
      </c>
      <c r="W16" s="59">
        <v>13517500</v>
      </c>
      <c r="X16" s="59">
        <v>-8778572</v>
      </c>
      <c r="Y16" s="60">
        <v>-64.94</v>
      </c>
      <c r="Z16" s="61">
        <v>54070000</v>
      </c>
    </row>
    <row r="17" spans="1:26" ht="13.5">
      <c r="A17" s="57" t="s">
        <v>41</v>
      </c>
      <c r="B17" s="18">
        <v>350842060</v>
      </c>
      <c r="C17" s="18">
        <v>0</v>
      </c>
      <c r="D17" s="58">
        <v>384224604</v>
      </c>
      <c r="E17" s="59">
        <v>384224604</v>
      </c>
      <c r="F17" s="59">
        <v>13007046</v>
      </c>
      <c r="G17" s="59">
        <v>20227959</v>
      </c>
      <c r="H17" s="59">
        <v>161348413</v>
      </c>
      <c r="I17" s="59">
        <v>194583418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194583418</v>
      </c>
      <c r="W17" s="59">
        <v>96056151</v>
      </c>
      <c r="X17" s="59">
        <v>98527267</v>
      </c>
      <c r="Y17" s="60">
        <v>102.57</v>
      </c>
      <c r="Z17" s="61">
        <v>384224604</v>
      </c>
    </row>
    <row r="18" spans="1:26" ht="13.5">
      <c r="A18" s="69" t="s">
        <v>42</v>
      </c>
      <c r="B18" s="70">
        <f>SUM(B11:B17)</f>
        <v>1290550860</v>
      </c>
      <c r="C18" s="70">
        <f>SUM(C11:C17)</f>
        <v>0</v>
      </c>
      <c r="D18" s="71">
        <f aca="true" t="shared" si="1" ref="D18:Z18">SUM(D11:D17)</f>
        <v>1495603395</v>
      </c>
      <c r="E18" s="72">
        <f t="shared" si="1"/>
        <v>1495603395</v>
      </c>
      <c r="F18" s="72">
        <f t="shared" si="1"/>
        <v>79022938</v>
      </c>
      <c r="G18" s="72">
        <f t="shared" si="1"/>
        <v>85806659</v>
      </c>
      <c r="H18" s="72">
        <f t="shared" si="1"/>
        <v>254687901</v>
      </c>
      <c r="I18" s="72">
        <f t="shared" si="1"/>
        <v>419517498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419517498</v>
      </c>
      <c r="W18" s="72">
        <f t="shared" si="1"/>
        <v>373900849</v>
      </c>
      <c r="X18" s="72">
        <f t="shared" si="1"/>
        <v>45616649</v>
      </c>
      <c r="Y18" s="66">
        <f>+IF(W18&lt;&gt;0,(X18/W18)*100,0)</f>
        <v>12.200199363548384</v>
      </c>
      <c r="Z18" s="73">
        <f t="shared" si="1"/>
        <v>1495603395</v>
      </c>
    </row>
    <row r="19" spans="1:26" ht="13.5">
      <c r="A19" s="69" t="s">
        <v>43</v>
      </c>
      <c r="B19" s="74">
        <f>+B10-B18</f>
        <v>154287645</v>
      </c>
      <c r="C19" s="74">
        <f>+C10-C18</f>
        <v>0</v>
      </c>
      <c r="D19" s="75">
        <f aca="true" t="shared" si="2" ref="D19:Z19">+D10-D18</f>
        <v>15115429</v>
      </c>
      <c r="E19" s="76">
        <f t="shared" si="2"/>
        <v>15115429</v>
      </c>
      <c r="F19" s="76">
        <f t="shared" si="2"/>
        <v>207037137</v>
      </c>
      <c r="G19" s="76">
        <f t="shared" si="2"/>
        <v>-55490150</v>
      </c>
      <c r="H19" s="76">
        <f t="shared" si="2"/>
        <v>281720579</v>
      </c>
      <c r="I19" s="76">
        <f t="shared" si="2"/>
        <v>433267566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433267566</v>
      </c>
      <c r="W19" s="76">
        <f>IF(E10=E18,0,W10-W18)</f>
        <v>3778857</v>
      </c>
      <c r="X19" s="76">
        <f t="shared" si="2"/>
        <v>429488709</v>
      </c>
      <c r="Y19" s="77">
        <f>+IF(W19&lt;&gt;0,(X19/W19)*100,0)</f>
        <v>11365.57189118297</v>
      </c>
      <c r="Z19" s="78">
        <f t="shared" si="2"/>
        <v>15115429</v>
      </c>
    </row>
    <row r="20" spans="1:26" ht="13.5">
      <c r="A20" s="57" t="s">
        <v>44</v>
      </c>
      <c r="B20" s="18">
        <v>109957776</v>
      </c>
      <c r="C20" s="18">
        <v>0</v>
      </c>
      <c r="D20" s="58">
        <v>95767113</v>
      </c>
      <c r="E20" s="59">
        <v>95767113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23941778</v>
      </c>
      <c r="X20" s="59">
        <v>-23941778</v>
      </c>
      <c r="Y20" s="60">
        <v>-100</v>
      </c>
      <c r="Z20" s="61">
        <v>95767113</v>
      </c>
    </row>
    <row r="21" spans="1:26" ht="13.5">
      <c r="A21" s="57" t="s">
        <v>96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97</v>
      </c>
      <c r="B22" s="85">
        <f>SUM(B19:B21)</f>
        <v>264245421</v>
      </c>
      <c r="C22" s="85">
        <f>SUM(C19:C21)</f>
        <v>0</v>
      </c>
      <c r="D22" s="86">
        <f aca="true" t="shared" si="3" ref="D22:Z22">SUM(D19:D21)</f>
        <v>110882542</v>
      </c>
      <c r="E22" s="87">
        <f t="shared" si="3"/>
        <v>110882542</v>
      </c>
      <c r="F22" s="87">
        <f t="shared" si="3"/>
        <v>207037137</v>
      </c>
      <c r="G22" s="87">
        <f t="shared" si="3"/>
        <v>-55490150</v>
      </c>
      <c r="H22" s="87">
        <f t="shared" si="3"/>
        <v>281720579</v>
      </c>
      <c r="I22" s="87">
        <f t="shared" si="3"/>
        <v>433267566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433267566</v>
      </c>
      <c r="W22" s="87">
        <f t="shared" si="3"/>
        <v>27720635</v>
      </c>
      <c r="X22" s="87">
        <f t="shared" si="3"/>
        <v>405546931</v>
      </c>
      <c r="Y22" s="88">
        <f>+IF(W22&lt;&gt;0,(X22/W22)*100,0)</f>
        <v>1462.978503198069</v>
      </c>
      <c r="Z22" s="89">
        <f t="shared" si="3"/>
        <v>110882542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264245421</v>
      </c>
      <c r="C24" s="74">
        <f>SUM(C22:C23)</f>
        <v>0</v>
      </c>
      <c r="D24" s="75">
        <f aca="true" t="shared" si="4" ref="D24:Z24">SUM(D22:D23)</f>
        <v>110882542</v>
      </c>
      <c r="E24" s="76">
        <f t="shared" si="4"/>
        <v>110882542</v>
      </c>
      <c r="F24" s="76">
        <f t="shared" si="4"/>
        <v>207037137</v>
      </c>
      <c r="G24" s="76">
        <f t="shared" si="4"/>
        <v>-55490150</v>
      </c>
      <c r="H24" s="76">
        <f t="shared" si="4"/>
        <v>281720579</v>
      </c>
      <c r="I24" s="76">
        <f t="shared" si="4"/>
        <v>433267566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433267566</v>
      </c>
      <c r="W24" s="76">
        <f t="shared" si="4"/>
        <v>27720635</v>
      </c>
      <c r="X24" s="76">
        <f t="shared" si="4"/>
        <v>405546931</v>
      </c>
      <c r="Y24" s="77">
        <f>+IF(W24&lt;&gt;0,(X24/W24)*100,0)</f>
        <v>1462.978503198069</v>
      </c>
      <c r="Z24" s="78">
        <f t="shared" si="4"/>
        <v>110882542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181903927</v>
      </c>
      <c r="C27" s="21">
        <v>0</v>
      </c>
      <c r="D27" s="98">
        <v>238867113</v>
      </c>
      <c r="E27" s="99">
        <v>238867113</v>
      </c>
      <c r="F27" s="99">
        <v>0</v>
      </c>
      <c r="G27" s="99">
        <v>10734514</v>
      </c>
      <c r="H27" s="99">
        <v>15923875</v>
      </c>
      <c r="I27" s="99">
        <v>26658389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26658389</v>
      </c>
      <c r="W27" s="99">
        <v>59716778</v>
      </c>
      <c r="X27" s="99">
        <v>-33058389</v>
      </c>
      <c r="Y27" s="100">
        <v>-55.36</v>
      </c>
      <c r="Z27" s="101">
        <v>238867113</v>
      </c>
    </row>
    <row r="28" spans="1:26" ht="13.5">
      <c r="A28" s="102" t="s">
        <v>44</v>
      </c>
      <c r="B28" s="18">
        <v>109957776</v>
      </c>
      <c r="C28" s="18">
        <v>0</v>
      </c>
      <c r="D28" s="58">
        <v>95767113</v>
      </c>
      <c r="E28" s="59">
        <v>95767113</v>
      </c>
      <c r="F28" s="59">
        <v>0</v>
      </c>
      <c r="G28" s="59">
        <v>3268825</v>
      </c>
      <c r="H28" s="59">
        <v>6783379</v>
      </c>
      <c r="I28" s="59">
        <v>10052204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10052204</v>
      </c>
      <c r="W28" s="59">
        <v>23941778</v>
      </c>
      <c r="X28" s="59">
        <v>-13889574</v>
      </c>
      <c r="Y28" s="60">
        <v>-58.01</v>
      </c>
      <c r="Z28" s="61">
        <v>95767113</v>
      </c>
    </row>
    <row r="29" spans="1:26" ht="13.5">
      <c r="A29" s="57" t="s">
        <v>99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57072801</v>
      </c>
      <c r="C30" s="18">
        <v>0</v>
      </c>
      <c r="D30" s="58">
        <v>54100000</v>
      </c>
      <c r="E30" s="59">
        <v>54100000</v>
      </c>
      <c r="F30" s="59">
        <v>0</v>
      </c>
      <c r="G30" s="59">
        <v>7030423</v>
      </c>
      <c r="H30" s="59">
        <v>2455174</v>
      </c>
      <c r="I30" s="59">
        <v>9485597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9485597</v>
      </c>
      <c r="W30" s="59">
        <v>13525000</v>
      </c>
      <c r="X30" s="59">
        <v>-4039403</v>
      </c>
      <c r="Y30" s="60">
        <v>-29.87</v>
      </c>
      <c r="Z30" s="61">
        <v>54100000</v>
      </c>
    </row>
    <row r="31" spans="1:26" ht="13.5">
      <c r="A31" s="57" t="s">
        <v>49</v>
      </c>
      <c r="B31" s="18">
        <v>14873350</v>
      </c>
      <c r="C31" s="18">
        <v>0</v>
      </c>
      <c r="D31" s="58">
        <v>89000000</v>
      </c>
      <c r="E31" s="59">
        <v>89000000</v>
      </c>
      <c r="F31" s="59">
        <v>0</v>
      </c>
      <c r="G31" s="59">
        <v>435266</v>
      </c>
      <c r="H31" s="59">
        <v>6685322</v>
      </c>
      <c r="I31" s="59">
        <v>7120588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7120588</v>
      </c>
      <c r="W31" s="59">
        <v>22250000</v>
      </c>
      <c r="X31" s="59">
        <v>-15129412</v>
      </c>
      <c r="Y31" s="60">
        <v>-68</v>
      </c>
      <c r="Z31" s="61">
        <v>89000000</v>
      </c>
    </row>
    <row r="32" spans="1:26" ht="13.5">
      <c r="A32" s="69" t="s">
        <v>50</v>
      </c>
      <c r="B32" s="21">
        <f>SUM(B28:B31)</f>
        <v>181903927</v>
      </c>
      <c r="C32" s="21">
        <f>SUM(C28:C31)</f>
        <v>0</v>
      </c>
      <c r="D32" s="98">
        <f aca="true" t="shared" si="5" ref="D32:Z32">SUM(D28:D31)</f>
        <v>238867113</v>
      </c>
      <c r="E32" s="99">
        <f t="shared" si="5"/>
        <v>238867113</v>
      </c>
      <c r="F32" s="99">
        <f t="shared" si="5"/>
        <v>0</v>
      </c>
      <c r="G32" s="99">
        <f t="shared" si="5"/>
        <v>10734514</v>
      </c>
      <c r="H32" s="99">
        <f t="shared" si="5"/>
        <v>15923875</v>
      </c>
      <c r="I32" s="99">
        <f t="shared" si="5"/>
        <v>26658389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26658389</v>
      </c>
      <c r="W32" s="99">
        <f t="shared" si="5"/>
        <v>59716778</v>
      </c>
      <c r="X32" s="99">
        <f t="shared" si="5"/>
        <v>-33058389</v>
      </c>
      <c r="Y32" s="100">
        <f>+IF(W32&lt;&gt;0,(X32/W32)*100,0)</f>
        <v>-55.35862802242948</v>
      </c>
      <c r="Z32" s="101">
        <f t="shared" si="5"/>
        <v>238867113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787037543</v>
      </c>
      <c r="C35" s="18">
        <v>0</v>
      </c>
      <c r="D35" s="58">
        <v>594955888</v>
      </c>
      <c r="E35" s="59">
        <v>594955888</v>
      </c>
      <c r="F35" s="59">
        <v>920604574</v>
      </c>
      <c r="G35" s="59">
        <v>864985744</v>
      </c>
      <c r="H35" s="59">
        <v>1121068669</v>
      </c>
      <c r="I35" s="59">
        <v>1121068669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1121068669</v>
      </c>
      <c r="W35" s="59">
        <v>148738972</v>
      </c>
      <c r="X35" s="59">
        <v>972329697</v>
      </c>
      <c r="Y35" s="60">
        <v>653.72</v>
      </c>
      <c r="Z35" s="61">
        <v>594955888</v>
      </c>
    </row>
    <row r="36" spans="1:26" ht="13.5">
      <c r="A36" s="57" t="s">
        <v>53</v>
      </c>
      <c r="B36" s="18">
        <v>1269941750</v>
      </c>
      <c r="C36" s="18">
        <v>0</v>
      </c>
      <c r="D36" s="58">
        <v>1429004079</v>
      </c>
      <c r="E36" s="59">
        <v>1429004079</v>
      </c>
      <c r="F36" s="59">
        <v>1167218642</v>
      </c>
      <c r="G36" s="59">
        <v>1274972442</v>
      </c>
      <c r="H36" s="59">
        <v>1290241135</v>
      </c>
      <c r="I36" s="59">
        <v>1290241135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1290241135</v>
      </c>
      <c r="W36" s="59">
        <v>357251020</v>
      </c>
      <c r="X36" s="59">
        <v>932990115</v>
      </c>
      <c r="Y36" s="60">
        <v>261.16</v>
      </c>
      <c r="Z36" s="61">
        <v>1429004079</v>
      </c>
    </row>
    <row r="37" spans="1:26" ht="13.5">
      <c r="A37" s="57" t="s">
        <v>54</v>
      </c>
      <c r="B37" s="18">
        <v>244997648</v>
      </c>
      <c r="C37" s="18">
        <v>0</v>
      </c>
      <c r="D37" s="58">
        <v>211293443</v>
      </c>
      <c r="E37" s="59">
        <v>211293443</v>
      </c>
      <c r="F37" s="59">
        <v>127756040</v>
      </c>
      <c r="G37" s="59">
        <v>136731781</v>
      </c>
      <c r="H37" s="59">
        <v>124223679</v>
      </c>
      <c r="I37" s="59">
        <v>124223679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124223679</v>
      </c>
      <c r="W37" s="59">
        <v>52823361</v>
      </c>
      <c r="X37" s="59">
        <v>71400318</v>
      </c>
      <c r="Y37" s="60">
        <v>135.17</v>
      </c>
      <c r="Z37" s="61">
        <v>211293443</v>
      </c>
    </row>
    <row r="38" spans="1:26" ht="13.5">
      <c r="A38" s="57" t="s">
        <v>55</v>
      </c>
      <c r="B38" s="18">
        <v>423134919</v>
      </c>
      <c r="C38" s="18">
        <v>0</v>
      </c>
      <c r="D38" s="58">
        <v>517321720</v>
      </c>
      <c r="E38" s="59">
        <v>517321720</v>
      </c>
      <c r="F38" s="59">
        <v>426349281</v>
      </c>
      <c r="G38" s="59">
        <v>462832678</v>
      </c>
      <c r="H38" s="59">
        <v>464971812</v>
      </c>
      <c r="I38" s="59">
        <v>464971812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464971812</v>
      </c>
      <c r="W38" s="59">
        <v>129330430</v>
      </c>
      <c r="X38" s="59">
        <v>335641382</v>
      </c>
      <c r="Y38" s="60">
        <v>259.52</v>
      </c>
      <c r="Z38" s="61">
        <v>517321720</v>
      </c>
    </row>
    <row r="39" spans="1:26" ht="13.5">
      <c r="A39" s="57" t="s">
        <v>56</v>
      </c>
      <c r="B39" s="18">
        <v>1388846726</v>
      </c>
      <c r="C39" s="18">
        <v>0</v>
      </c>
      <c r="D39" s="58">
        <v>1295344804</v>
      </c>
      <c r="E39" s="59">
        <v>1295344804</v>
      </c>
      <c r="F39" s="59">
        <v>1533717895</v>
      </c>
      <c r="G39" s="59">
        <v>1540393727</v>
      </c>
      <c r="H39" s="59">
        <v>1822114313</v>
      </c>
      <c r="I39" s="59">
        <v>1822114313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1822114313</v>
      </c>
      <c r="W39" s="59">
        <v>323836201</v>
      </c>
      <c r="X39" s="59">
        <v>1498278112</v>
      </c>
      <c r="Y39" s="60">
        <v>462.67</v>
      </c>
      <c r="Z39" s="61">
        <v>1295344804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304903491</v>
      </c>
      <c r="C42" s="18">
        <v>0</v>
      </c>
      <c r="D42" s="58">
        <v>169272142</v>
      </c>
      <c r="E42" s="59">
        <v>169272142</v>
      </c>
      <c r="F42" s="59">
        <v>58789106</v>
      </c>
      <c r="G42" s="59">
        <v>-18554040</v>
      </c>
      <c r="H42" s="59">
        <v>-5785790</v>
      </c>
      <c r="I42" s="59">
        <v>34449276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34449276</v>
      </c>
      <c r="W42" s="59">
        <v>175133696</v>
      </c>
      <c r="X42" s="59">
        <v>-140684420</v>
      </c>
      <c r="Y42" s="60">
        <v>-80.33</v>
      </c>
      <c r="Z42" s="61">
        <v>169272142</v>
      </c>
    </row>
    <row r="43" spans="1:26" ht="13.5">
      <c r="A43" s="57" t="s">
        <v>59</v>
      </c>
      <c r="B43" s="18">
        <v>-181903927</v>
      </c>
      <c r="C43" s="18">
        <v>0</v>
      </c>
      <c r="D43" s="58">
        <v>-238867000</v>
      </c>
      <c r="E43" s="59">
        <v>-238867000</v>
      </c>
      <c r="F43" s="59">
        <v>184214</v>
      </c>
      <c r="G43" s="59">
        <v>-10918514</v>
      </c>
      <c r="H43" s="59">
        <v>-15923875</v>
      </c>
      <c r="I43" s="59">
        <v>-26658175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-26658175</v>
      </c>
      <c r="W43" s="59">
        <v>-19100000</v>
      </c>
      <c r="X43" s="59">
        <v>-7558175</v>
      </c>
      <c r="Y43" s="60">
        <v>39.57</v>
      </c>
      <c r="Z43" s="61">
        <v>-238867000</v>
      </c>
    </row>
    <row r="44" spans="1:26" ht="13.5">
      <c r="A44" s="57" t="s">
        <v>60</v>
      </c>
      <c r="B44" s="18">
        <v>40680045</v>
      </c>
      <c r="C44" s="18">
        <v>0</v>
      </c>
      <c r="D44" s="58">
        <v>40147832</v>
      </c>
      <c r="E44" s="59">
        <v>40147832</v>
      </c>
      <c r="F44" s="59">
        <v>4911727</v>
      </c>
      <c r="G44" s="59">
        <v>7745655</v>
      </c>
      <c r="H44" s="59">
        <v>2139134</v>
      </c>
      <c r="I44" s="59">
        <v>14796516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14796516</v>
      </c>
      <c r="W44" s="59">
        <v>54390751</v>
      </c>
      <c r="X44" s="59">
        <v>-39594235</v>
      </c>
      <c r="Y44" s="60">
        <v>-72.8</v>
      </c>
      <c r="Z44" s="61">
        <v>40147832</v>
      </c>
    </row>
    <row r="45" spans="1:26" ht="13.5">
      <c r="A45" s="69" t="s">
        <v>61</v>
      </c>
      <c r="B45" s="21">
        <v>323965041</v>
      </c>
      <c r="C45" s="21">
        <v>0</v>
      </c>
      <c r="D45" s="98">
        <v>215552974</v>
      </c>
      <c r="E45" s="99">
        <v>215552974</v>
      </c>
      <c r="F45" s="99">
        <v>388347816</v>
      </c>
      <c r="G45" s="99">
        <v>366620917</v>
      </c>
      <c r="H45" s="99">
        <v>347050386</v>
      </c>
      <c r="I45" s="99">
        <v>347050386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347050386</v>
      </c>
      <c r="W45" s="99">
        <v>455424447</v>
      </c>
      <c r="X45" s="99">
        <v>-108374061</v>
      </c>
      <c r="Y45" s="100">
        <v>-23.8</v>
      </c>
      <c r="Z45" s="101">
        <v>215552974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89</v>
      </c>
      <c r="W47" s="118" t="s">
        <v>90</v>
      </c>
      <c r="X47" s="118" t="s">
        <v>91</v>
      </c>
      <c r="Y47" s="118" t="s">
        <v>92</v>
      </c>
      <c r="Z47" s="120" t="s">
        <v>93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500231677</v>
      </c>
      <c r="C49" s="51">
        <v>0</v>
      </c>
      <c r="D49" s="128">
        <v>39069802</v>
      </c>
      <c r="E49" s="53">
        <v>117065820</v>
      </c>
      <c r="F49" s="53">
        <v>0</v>
      </c>
      <c r="G49" s="53">
        <v>0</v>
      </c>
      <c r="H49" s="53">
        <v>0</v>
      </c>
      <c r="I49" s="53">
        <v>640373931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1296741230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50249547</v>
      </c>
      <c r="C51" s="51">
        <v>0</v>
      </c>
      <c r="D51" s="128">
        <v>3397228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7027972</v>
      </c>
      <c r="Z51" s="129">
        <v>60674747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84.30132584266097</v>
      </c>
      <c r="C58" s="5">
        <f>IF(C67=0,0,+(C76/C67)*100)</f>
        <v>0</v>
      </c>
      <c r="D58" s="6">
        <f aca="true" t="shared" si="6" ref="D58:Z58">IF(D67=0,0,+(D76/D67)*100)</f>
        <v>86.29898035554942</v>
      </c>
      <c r="E58" s="7">
        <f t="shared" si="6"/>
        <v>86.29898035554942</v>
      </c>
      <c r="F58" s="7">
        <f t="shared" si="6"/>
        <v>31.72454286422163</v>
      </c>
      <c r="G58" s="7">
        <f t="shared" si="6"/>
        <v>473.0562752565933</v>
      </c>
      <c r="H58" s="7">
        <f t="shared" si="6"/>
        <v>18.236803811303485</v>
      </c>
      <c r="I58" s="7">
        <f t="shared" si="6"/>
        <v>37.73378030241781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37.73378030241781</v>
      </c>
      <c r="W58" s="7">
        <f t="shared" si="6"/>
        <v>110.15832378936223</v>
      </c>
      <c r="X58" s="7">
        <f t="shared" si="6"/>
        <v>0</v>
      </c>
      <c r="Y58" s="7">
        <f t="shared" si="6"/>
        <v>0</v>
      </c>
      <c r="Z58" s="8">
        <f t="shared" si="6"/>
        <v>86.29898035554942</v>
      </c>
    </row>
    <row r="59" spans="1:26" ht="13.5">
      <c r="A59" s="36" t="s">
        <v>31</v>
      </c>
      <c r="B59" s="9">
        <f aca="true" t="shared" si="7" ref="B59:Z66">IF(B68=0,0,+(B77/B68)*100)</f>
        <v>84.75023329846124</v>
      </c>
      <c r="C59" s="9">
        <f t="shared" si="7"/>
        <v>0</v>
      </c>
      <c r="D59" s="2">
        <f t="shared" si="7"/>
        <v>90.01645555315187</v>
      </c>
      <c r="E59" s="10">
        <f t="shared" si="7"/>
        <v>90.01645555315187</v>
      </c>
      <c r="F59" s="10">
        <f t="shared" si="7"/>
        <v>7.283071566092753</v>
      </c>
      <c r="G59" s="10">
        <f t="shared" si="7"/>
        <v>0</v>
      </c>
      <c r="H59" s="10">
        <f t="shared" si="7"/>
        <v>96.62496431432191</v>
      </c>
      <c r="I59" s="10">
        <f t="shared" si="7"/>
        <v>57.83313554122782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57.83313554122782</v>
      </c>
      <c r="W59" s="10">
        <f t="shared" si="7"/>
        <v>188.48731430288973</v>
      </c>
      <c r="X59" s="10">
        <f t="shared" si="7"/>
        <v>0</v>
      </c>
      <c r="Y59" s="10">
        <f t="shared" si="7"/>
        <v>0</v>
      </c>
      <c r="Z59" s="11">
        <f t="shared" si="7"/>
        <v>90.01645555315187</v>
      </c>
    </row>
    <row r="60" spans="1:26" ht="13.5">
      <c r="A60" s="37" t="s">
        <v>32</v>
      </c>
      <c r="B60" s="12">
        <f t="shared" si="7"/>
        <v>83.52272690746092</v>
      </c>
      <c r="C60" s="12">
        <f t="shared" si="7"/>
        <v>0</v>
      </c>
      <c r="D60" s="3">
        <f t="shared" si="7"/>
        <v>87.08347807688315</v>
      </c>
      <c r="E60" s="13">
        <f t="shared" si="7"/>
        <v>87.08347807688315</v>
      </c>
      <c r="F60" s="13">
        <f t="shared" si="7"/>
        <v>105.44882418377082</v>
      </c>
      <c r="G60" s="13">
        <f t="shared" si="7"/>
        <v>204.87444762643534</v>
      </c>
      <c r="H60" s="13">
        <f t="shared" si="7"/>
        <v>11.202949030088075</v>
      </c>
      <c r="I60" s="13">
        <f t="shared" si="7"/>
        <v>29.160949604433462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29.160949604433462</v>
      </c>
      <c r="W60" s="13">
        <f t="shared" si="7"/>
        <v>80.54232656611387</v>
      </c>
      <c r="X60" s="13">
        <f t="shared" si="7"/>
        <v>0</v>
      </c>
      <c r="Y60" s="13">
        <f t="shared" si="7"/>
        <v>0</v>
      </c>
      <c r="Z60" s="14">
        <f t="shared" si="7"/>
        <v>87.08347807688315</v>
      </c>
    </row>
    <row r="61" spans="1:26" ht="13.5">
      <c r="A61" s="38" t="s">
        <v>102</v>
      </c>
      <c r="B61" s="12">
        <f t="shared" si="7"/>
        <v>94.40857708078316</v>
      </c>
      <c r="C61" s="12">
        <f t="shared" si="7"/>
        <v>0</v>
      </c>
      <c r="D61" s="3">
        <f t="shared" si="7"/>
        <v>89.99999700258734</v>
      </c>
      <c r="E61" s="13">
        <f t="shared" si="7"/>
        <v>89.99999700258734</v>
      </c>
      <c r="F61" s="13">
        <f t="shared" si="7"/>
        <v>145.9130000011013</v>
      </c>
      <c r="G61" s="13">
        <f t="shared" si="7"/>
        <v>150.67658397309097</v>
      </c>
      <c r="H61" s="13">
        <f t="shared" si="7"/>
        <v>8.805542591626761</v>
      </c>
      <c r="I61" s="13">
        <f t="shared" si="7"/>
        <v>24.170330439257555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24.170330439257555</v>
      </c>
      <c r="W61" s="13">
        <f t="shared" si="7"/>
        <v>87.00046882338512</v>
      </c>
      <c r="X61" s="13">
        <f t="shared" si="7"/>
        <v>0</v>
      </c>
      <c r="Y61" s="13">
        <f t="shared" si="7"/>
        <v>0</v>
      </c>
      <c r="Z61" s="14">
        <f t="shared" si="7"/>
        <v>89.99999700258734</v>
      </c>
    </row>
    <row r="62" spans="1:26" ht="13.5">
      <c r="A62" s="38" t="s">
        <v>103</v>
      </c>
      <c r="B62" s="12">
        <f t="shared" si="7"/>
        <v>61.884470227327945</v>
      </c>
      <c r="C62" s="12">
        <f t="shared" si="7"/>
        <v>0</v>
      </c>
      <c r="D62" s="3">
        <f t="shared" si="7"/>
        <v>82.00009551906614</v>
      </c>
      <c r="E62" s="13">
        <f t="shared" si="7"/>
        <v>82.00009551906614</v>
      </c>
      <c r="F62" s="13">
        <f t="shared" si="7"/>
        <v>63.65464097016993</v>
      </c>
      <c r="G62" s="13">
        <f t="shared" si="7"/>
        <v>0</v>
      </c>
      <c r="H62" s="13">
        <f t="shared" si="7"/>
        <v>32.808536047386475</v>
      </c>
      <c r="I62" s="13">
        <f t="shared" si="7"/>
        <v>64.44619320638469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64.44619320638469</v>
      </c>
      <c r="W62" s="13">
        <f t="shared" si="7"/>
        <v>61.28616692242289</v>
      </c>
      <c r="X62" s="13">
        <f t="shared" si="7"/>
        <v>0</v>
      </c>
      <c r="Y62" s="13">
        <f t="shared" si="7"/>
        <v>0</v>
      </c>
      <c r="Z62" s="14">
        <f t="shared" si="7"/>
        <v>82.00009551906614</v>
      </c>
    </row>
    <row r="63" spans="1:26" ht="13.5">
      <c r="A63" s="38" t="s">
        <v>104</v>
      </c>
      <c r="B63" s="12">
        <f t="shared" si="7"/>
        <v>63.64068723882751</v>
      </c>
      <c r="C63" s="12">
        <f t="shared" si="7"/>
        <v>0</v>
      </c>
      <c r="D63" s="3">
        <f t="shared" si="7"/>
        <v>82.00035443191172</v>
      </c>
      <c r="E63" s="13">
        <f t="shared" si="7"/>
        <v>82.00035443191172</v>
      </c>
      <c r="F63" s="13">
        <f t="shared" si="7"/>
        <v>52.15590968561623</v>
      </c>
      <c r="G63" s="13">
        <f t="shared" si="7"/>
        <v>0</v>
      </c>
      <c r="H63" s="13">
        <f t="shared" si="7"/>
        <v>36.687139260517135</v>
      </c>
      <c r="I63" s="13">
        <f t="shared" si="7"/>
        <v>60.521625151547056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60.521625151547056</v>
      </c>
      <c r="W63" s="13">
        <f t="shared" si="7"/>
        <v>81.13859411756141</v>
      </c>
      <c r="X63" s="13">
        <f t="shared" si="7"/>
        <v>0</v>
      </c>
      <c r="Y63" s="13">
        <f t="shared" si="7"/>
        <v>0</v>
      </c>
      <c r="Z63" s="14">
        <f t="shared" si="7"/>
        <v>82.00035443191172</v>
      </c>
    </row>
    <row r="64" spans="1:26" ht="13.5">
      <c r="A64" s="38" t="s">
        <v>105</v>
      </c>
      <c r="B64" s="12">
        <f t="shared" si="7"/>
        <v>73.79419719092046</v>
      </c>
      <c r="C64" s="12">
        <f t="shared" si="7"/>
        <v>0</v>
      </c>
      <c r="D64" s="3">
        <f t="shared" si="7"/>
        <v>79.8416758573285</v>
      </c>
      <c r="E64" s="13">
        <f t="shared" si="7"/>
        <v>79.8416758573285</v>
      </c>
      <c r="F64" s="13">
        <f t="shared" si="7"/>
        <v>62.63027516852458</v>
      </c>
      <c r="G64" s="13">
        <f t="shared" si="7"/>
        <v>31421.855263157897</v>
      </c>
      <c r="H64" s="13">
        <f t="shared" si="7"/>
        <v>33.69582876105396</v>
      </c>
      <c r="I64" s="13">
        <f t="shared" si="7"/>
        <v>64.72894697730831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64.72894697730831</v>
      </c>
      <c r="W64" s="13">
        <f t="shared" si="7"/>
        <v>85.04086396397047</v>
      </c>
      <c r="X64" s="13">
        <f t="shared" si="7"/>
        <v>0</v>
      </c>
      <c r="Y64" s="13">
        <f t="shared" si="7"/>
        <v>0</v>
      </c>
      <c r="Z64" s="14">
        <f t="shared" si="7"/>
        <v>79.8416758573285</v>
      </c>
    </row>
    <row r="65" spans="1:26" ht="13.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107</v>
      </c>
      <c r="B66" s="15">
        <f t="shared" si="7"/>
        <v>100</v>
      </c>
      <c r="C66" s="15">
        <f t="shared" si="7"/>
        <v>0</v>
      </c>
      <c r="D66" s="4">
        <f t="shared" si="7"/>
        <v>22</v>
      </c>
      <c r="E66" s="16">
        <f t="shared" si="7"/>
        <v>22</v>
      </c>
      <c r="F66" s="16">
        <f t="shared" si="7"/>
        <v>100</v>
      </c>
      <c r="G66" s="16">
        <f t="shared" si="7"/>
        <v>0</v>
      </c>
      <c r="H66" s="16">
        <f t="shared" si="7"/>
        <v>99.99998784563223</v>
      </c>
      <c r="I66" s="16">
        <f t="shared" si="7"/>
        <v>99.99999156415782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99.99999156415782</v>
      </c>
      <c r="W66" s="16">
        <f t="shared" si="7"/>
        <v>23.25</v>
      </c>
      <c r="X66" s="16">
        <f t="shared" si="7"/>
        <v>0</v>
      </c>
      <c r="Y66" s="16">
        <f t="shared" si="7"/>
        <v>0</v>
      </c>
      <c r="Z66" s="17">
        <f t="shared" si="7"/>
        <v>22</v>
      </c>
    </row>
    <row r="67" spans="1:26" ht="13.5" hidden="1">
      <c r="A67" s="40" t="s">
        <v>108</v>
      </c>
      <c r="B67" s="23">
        <v>1201885523</v>
      </c>
      <c r="C67" s="23"/>
      <c r="D67" s="24">
        <v>1279174029</v>
      </c>
      <c r="E67" s="25">
        <v>1279174029</v>
      </c>
      <c r="F67" s="25">
        <v>222383217</v>
      </c>
      <c r="G67" s="25">
        <v>26459675</v>
      </c>
      <c r="H67" s="25">
        <v>522241907</v>
      </c>
      <c r="I67" s="25">
        <v>771084799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771084799</v>
      </c>
      <c r="W67" s="25">
        <v>319793508</v>
      </c>
      <c r="X67" s="25"/>
      <c r="Y67" s="24"/>
      <c r="Z67" s="26">
        <v>1279174029</v>
      </c>
    </row>
    <row r="68" spans="1:26" ht="13.5" hidden="1">
      <c r="A68" s="36" t="s">
        <v>31</v>
      </c>
      <c r="B68" s="18">
        <v>331348092</v>
      </c>
      <c r="C68" s="18"/>
      <c r="D68" s="19">
        <v>367940837</v>
      </c>
      <c r="E68" s="20">
        <v>367940837</v>
      </c>
      <c r="F68" s="20">
        <v>166812572</v>
      </c>
      <c r="G68" s="20"/>
      <c r="H68" s="20">
        <v>34450095</v>
      </c>
      <c r="I68" s="20">
        <v>201262667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201262667</v>
      </c>
      <c r="W68" s="20">
        <v>91985209</v>
      </c>
      <c r="X68" s="20"/>
      <c r="Y68" s="19"/>
      <c r="Z68" s="22">
        <v>367940837</v>
      </c>
    </row>
    <row r="69" spans="1:26" ht="13.5" hidden="1">
      <c r="A69" s="37" t="s">
        <v>32</v>
      </c>
      <c r="B69" s="18">
        <v>838429273</v>
      </c>
      <c r="C69" s="18"/>
      <c r="D69" s="19">
        <v>879233192</v>
      </c>
      <c r="E69" s="20">
        <v>879233192</v>
      </c>
      <c r="F69" s="20">
        <v>51943959</v>
      </c>
      <c r="G69" s="20">
        <v>26459675</v>
      </c>
      <c r="H69" s="20">
        <v>479564317</v>
      </c>
      <c r="I69" s="20">
        <v>557967951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557967951</v>
      </c>
      <c r="W69" s="20">
        <v>219808299</v>
      </c>
      <c r="X69" s="20"/>
      <c r="Y69" s="19"/>
      <c r="Z69" s="22">
        <v>879233192</v>
      </c>
    </row>
    <row r="70" spans="1:26" ht="13.5" hidden="1">
      <c r="A70" s="38" t="s">
        <v>102</v>
      </c>
      <c r="B70" s="18">
        <v>539544038</v>
      </c>
      <c r="C70" s="18"/>
      <c r="D70" s="19">
        <v>570492019</v>
      </c>
      <c r="E70" s="20">
        <v>570492019</v>
      </c>
      <c r="F70" s="20">
        <v>27240690</v>
      </c>
      <c r="G70" s="20">
        <v>26452075</v>
      </c>
      <c r="H70" s="20">
        <v>433634834</v>
      </c>
      <c r="I70" s="20">
        <v>487327599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487327599</v>
      </c>
      <c r="W70" s="20">
        <v>142623005</v>
      </c>
      <c r="X70" s="20"/>
      <c r="Y70" s="19"/>
      <c r="Z70" s="22">
        <v>570492019</v>
      </c>
    </row>
    <row r="71" spans="1:26" ht="13.5" hidden="1">
      <c r="A71" s="38" t="s">
        <v>103</v>
      </c>
      <c r="B71" s="18">
        <v>198997137</v>
      </c>
      <c r="C71" s="18"/>
      <c r="D71" s="19">
        <v>203456763</v>
      </c>
      <c r="E71" s="20">
        <v>203456763</v>
      </c>
      <c r="F71" s="20">
        <v>15183237</v>
      </c>
      <c r="G71" s="20"/>
      <c r="H71" s="20">
        <v>28018120</v>
      </c>
      <c r="I71" s="20">
        <v>43201357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43201357</v>
      </c>
      <c r="W71" s="20">
        <v>50864191</v>
      </c>
      <c r="X71" s="20"/>
      <c r="Y71" s="19"/>
      <c r="Z71" s="22">
        <v>203456763</v>
      </c>
    </row>
    <row r="72" spans="1:26" ht="13.5" hidden="1">
      <c r="A72" s="38" t="s">
        <v>104</v>
      </c>
      <c r="B72" s="18">
        <v>58667407</v>
      </c>
      <c r="C72" s="18"/>
      <c r="D72" s="19">
        <v>61540734</v>
      </c>
      <c r="E72" s="20">
        <v>61540734</v>
      </c>
      <c r="F72" s="20">
        <v>5734679</v>
      </c>
      <c r="G72" s="20"/>
      <c r="H72" s="20">
        <v>10488005</v>
      </c>
      <c r="I72" s="20">
        <v>16222684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16222684</v>
      </c>
      <c r="W72" s="20">
        <v>15385184</v>
      </c>
      <c r="X72" s="20"/>
      <c r="Y72" s="19"/>
      <c r="Z72" s="22">
        <v>61540734</v>
      </c>
    </row>
    <row r="73" spans="1:26" ht="13.5" hidden="1">
      <c r="A73" s="38" t="s">
        <v>105</v>
      </c>
      <c r="B73" s="18">
        <v>41220691</v>
      </c>
      <c r="C73" s="18"/>
      <c r="D73" s="19">
        <v>43743676</v>
      </c>
      <c r="E73" s="20">
        <v>43743676</v>
      </c>
      <c r="F73" s="20">
        <v>3785353</v>
      </c>
      <c r="G73" s="20">
        <v>7600</v>
      </c>
      <c r="H73" s="20">
        <v>7423358</v>
      </c>
      <c r="I73" s="20">
        <v>11216311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11216311</v>
      </c>
      <c r="W73" s="20">
        <v>10935919</v>
      </c>
      <c r="X73" s="20"/>
      <c r="Y73" s="19"/>
      <c r="Z73" s="22">
        <v>43743676</v>
      </c>
    </row>
    <row r="74" spans="1:26" ht="13.5" hidden="1">
      <c r="A74" s="38" t="s">
        <v>106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107</v>
      </c>
      <c r="B75" s="27">
        <v>32108158</v>
      </c>
      <c r="C75" s="27"/>
      <c r="D75" s="28">
        <v>32000000</v>
      </c>
      <c r="E75" s="29">
        <v>32000000</v>
      </c>
      <c r="F75" s="29">
        <v>3626686</v>
      </c>
      <c r="G75" s="29"/>
      <c r="H75" s="29">
        <v>8227495</v>
      </c>
      <c r="I75" s="29">
        <v>11854181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11854181</v>
      </c>
      <c r="W75" s="29">
        <v>8000000</v>
      </c>
      <c r="X75" s="29"/>
      <c r="Y75" s="28"/>
      <c r="Z75" s="30">
        <v>32000000</v>
      </c>
    </row>
    <row r="76" spans="1:26" ht="13.5" hidden="1">
      <c r="A76" s="41" t="s">
        <v>109</v>
      </c>
      <c r="B76" s="31">
        <v>1013205431</v>
      </c>
      <c r="C76" s="31"/>
      <c r="D76" s="32">
        <v>1103914144</v>
      </c>
      <c r="E76" s="33">
        <v>1103914144</v>
      </c>
      <c r="F76" s="33">
        <v>70550059</v>
      </c>
      <c r="G76" s="33">
        <v>125169153</v>
      </c>
      <c r="H76" s="33">
        <v>95240232</v>
      </c>
      <c r="I76" s="33">
        <v>290959444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290959444</v>
      </c>
      <c r="W76" s="33">
        <v>352279168</v>
      </c>
      <c r="X76" s="33"/>
      <c r="Y76" s="32"/>
      <c r="Z76" s="34">
        <v>1103914144</v>
      </c>
    </row>
    <row r="77" spans="1:26" ht="13.5" hidden="1">
      <c r="A77" s="36" t="s">
        <v>31</v>
      </c>
      <c r="B77" s="18">
        <v>280818281</v>
      </c>
      <c r="C77" s="18"/>
      <c r="D77" s="19">
        <v>331207300</v>
      </c>
      <c r="E77" s="20">
        <v>331207300</v>
      </c>
      <c r="F77" s="20">
        <v>12149079</v>
      </c>
      <c r="G77" s="20">
        <v>70960040</v>
      </c>
      <c r="H77" s="20">
        <v>33287392</v>
      </c>
      <c r="I77" s="20">
        <v>116396511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116396511</v>
      </c>
      <c r="W77" s="20">
        <v>173380450</v>
      </c>
      <c r="X77" s="20"/>
      <c r="Y77" s="19"/>
      <c r="Z77" s="22">
        <v>331207300</v>
      </c>
    </row>
    <row r="78" spans="1:26" ht="13.5" hidden="1">
      <c r="A78" s="37" t="s">
        <v>32</v>
      </c>
      <c r="B78" s="18">
        <v>700278992</v>
      </c>
      <c r="C78" s="18"/>
      <c r="D78" s="19">
        <v>765666844</v>
      </c>
      <c r="E78" s="20">
        <v>765666844</v>
      </c>
      <c r="F78" s="20">
        <v>54774294</v>
      </c>
      <c r="G78" s="20">
        <v>54209113</v>
      </c>
      <c r="H78" s="20">
        <v>53725346</v>
      </c>
      <c r="I78" s="20">
        <v>162708753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162708753</v>
      </c>
      <c r="W78" s="20">
        <v>177038718</v>
      </c>
      <c r="X78" s="20"/>
      <c r="Y78" s="19"/>
      <c r="Z78" s="22">
        <v>765666844</v>
      </c>
    </row>
    <row r="79" spans="1:26" ht="13.5" hidden="1">
      <c r="A79" s="38" t="s">
        <v>102</v>
      </c>
      <c r="B79" s="18">
        <v>509375849</v>
      </c>
      <c r="C79" s="18"/>
      <c r="D79" s="19">
        <v>513442800</v>
      </c>
      <c r="E79" s="20">
        <v>513442800</v>
      </c>
      <c r="F79" s="20">
        <v>39747708</v>
      </c>
      <c r="G79" s="20">
        <v>39857083</v>
      </c>
      <c r="H79" s="20">
        <v>38183900</v>
      </c>
      <c r="I79" s="20">
        <v>117788691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117788691</v>
      </c>
      <c r="W79" s="20">
        <v>124082683</v>
      </c>
      <c r="X79" s="20"/>
      <c r="Y79" s="19"/>
      <c r="Z79" s="22">
        <v>513442800</v>
      </c>
    </row>
    <row r="80" spans="1:26" ht="13.5" hidden="1">
      <c r="A80" s="38" t="s">
        <v>103</v>
      </c>
      <c r="B80" s="18">
        <v>123148324</v>
      </c>
      <c r="C80" s="18"/>
      <c r="D80" s="19">
        <v>166834740</v>
      </c>
      <c r="E80" s="20">
        <v>166834740</v>
      </c>
      <c r="F80" s="20">
        <v>9664835</v>
      </c>
      <c r="G80" s="20">
        <v>8984460</v>
      </c>
      <c r="H80" s="20">
        <v>9192335</v>
      </c>
      <c r="I80" s="20">
        <v>27841630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27841630</v>
      </c>
      <c r="W80" s="20">
        <v>31172713</v>
      </c>
      <c r="X80" s="20"/>
      <c r="Y80" s="19"/>
      <c r="Z80" s="22">
        <v>166834740</v>
      </c>
    </row>
    <row r="81" spans="1:26" ht="13.5" hidden="1">
      <c r="A81" s="38" t="s">
        <v>104</v>
      </c>
      <c r="B81" s="18">
        <v>37336341</v>
      </c>
      <c r="C81" s="18"/>
      <c r="D81" s="19">
        <v>50463620</v>
      </c>
      <c r="E81" s="20">
        <v>50463620</v>
      </c>
      <c r="F81" s="20">
        <v>2990974</v>
      </c>
      <c r="G81" s="20">
        <v>2979509</v>
      </c>
      <c r="H81" s="20">
        <v>3847749</v>
      </c>
      <c r="I81" s="20">
        <v>9818232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9818232</v>
      </c>
      <c r="W81" s="20">
        <v>12483322</v>
      </c>
      <c r="X81" s="20"/>
      <c r="Y81" s="19"/>
      <c r="Z81" s="22">
        <v>50463620</v>
      </c>
    </row>
    <row r="82" spans="1:26" ht="13.5" hidden="1">
      <c r="A82" s="38" t="s">
        <v>105</v>
      </c>
      <c r="B82" s="18">
        <v>30418478</v>
      </c>
      <c r="C82" s="18"/>
      <c r="D82" s="19">
        <v>34925684</v>
      </c>
      <c r="E82" s="20">
        <v>34925684</v>
      </c>
      <c r="F82" s="20">
        <v>2370777</v>
      </c>
      <c r="G82" s="20">
        <v>2388061</v>
      </c>
      <c r="H82" s="20">
        <v>2501362</v>
      </c>
      <c r="I82" s="20">
        <v>7260200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7260200</v>
      </c>
      <c r="W82" s="20">
        <v>9300000</v>
      </c>
      <c r="X82" s="20"/>
      <c r="Y82" s="19"/>
      <c r="Z82" s="22">
        <v>34925684</v>
      </c>
    </row>
    <row r="83" spans="1:26" ht="13.5" hidden="1">
      <c r="A83" s="38" t="s">
        <v>106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107</v>
      </c>
      <c r="B84" s="27">
        <v>32108158</v>
      </c>
      <c r="C84" s="27"/>
      <c r="D84" s="28">
        <v>7040000</v>
      </c>
      <c r="E84" s="29">
        <v>7040000</v>
      </c>
      <c r="F84" s="29">
        <v>3626686</v>
      </c>
      <c r="G84" s="29"/>
      <c r="H84" s="29">
        <v>8227494</v>
      </c>
      <c r="I84" s="29">
        <v>11854180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11854180</v>
      </c>
      <c r="W84" s="29">
        <v>1860000</v>
      </c>
      <c r="X84" s="29"/>
      <c r="Y84" s="28"/>
      <c r="Z84" s="30">
        <v>7040000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251230764</v>
      </c>
      <c r="E5" s="59">
        <v>251230764</v>
      </c>
      <c r="F5" s="59">
        <v>15504845</v>
      </c>
      <c r="G5" s="59">
        <v>15681183</v>
      </c>
      <c r="H5" s="59">
        <v>15712923</v>
      </c>
      <c r="I5" s="59">
        <v>46898951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46898951</v>
      </c>
      <c r="W5" s="59">
        <v>62807691</v>
      </c>
      <c r="X5" s="59">
        <v>-15908740</v>
      </c>
      <c r="Y5" s="60">
        <v>-25.33</v>
      </c>
      <c r="Z5" s="61">
        <v>251230764</v>
      </c>
    </row>
    <row r="6" spans="1:26" ht="13.5">
      <c r="A6" s="57" t="s">
        <v>32</v>
      </c>
      <c r="B6" s="18">
        <v>0</v>
      </c>
      <c r="C6" s="18">
        <v>0</v>
      </c>
      <c r="D6" s="58">
        <v>512072763</v>
      </c>
      <c r="E6" s="59">
        <v>512072763</v>
      </c>
      <c r="F6" s="59">
        <v>49046240</v>
      </c>
      <c r="G6" s="59">
        <v>48021653</v>
      </c>
      <c r="H6" s="59">
        <v>46719110</v>
      </c>
      <c r="I6" s="59">
        <v>143787003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143787003</v>
      </c>
      <c r="W6" s="59">
        <v>128018191</v>
      </c>
      <c r="X6" s="59">
        <v>15768812</v>
      </c>
      <c r="Y6" s="60">
        <v>12.32</v>
      </c>
      <c r="Z6" s="61">
        <v>512072763</v>
      </c>
    </row>
    <row r="7" spans="1:26" ht="13.5">
      <c r="A7" s="57" t="s">
        <v>33</v>
      </c>
      <c r="B7" s="18">
        <v>0</v>
      </c>
      <c r="C7" s="18">
        <v>0</v>
      </c>
      <c r="D7" s="58">
        <v>10304175</v>
      </c>
      <c r="E7" s="59">
        <v>10304175</v>
      </c>
      <c r="F7" s="59">
        <v>406897</v>
      </c>
      <c r="G7" s="59">
        <v>49001</v>
      </c>
      <c r="H7" s="59">
        <v>376893</v>
      </c>
      <c r="I7" s="59">
        <v>832791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832791</v>
      </c>
      <c r="W7" s="59">
        <v>2576044</v>
      </c>
      <c r="X7" s="59">
        <v>-1743253</v>
      </c>
      <c r="Y7" s="60">
        <v>-67.67</v>
      </c>
      <c r="Z7" s="61">
        <v>10304175</v>
      </c>
    </row>
    <row r="8" spans="1:26" ht="13.5">
      <c r="A8" s="57" t="s">
        <v>34</v>
      </c>
      <c r="B8" s="18">
        <v>0</v>
      </c>
      <c r="C8" s="18">
        <v>0</v>
      </c>
      <c r="D8" s="58">
        <v>327460000</v>
      </c>
      <c r="E8" s="59">
        <v>327460000</v>
      </c>
      <c r="F8" s="59">
        <v>93073000</v>
      </c>
      <c r="G8" s="59">
        <v>0</v>
      </c>
      <c r="H8" s="59">
        <v>0</v>
      </c>
      <c r="I8" s="59">
        <v>93073000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93073000</v>
      </c>
      <c r="W8" s="59">
        <v>81865000</v>
      </c>
      <c r="X8" s="59">
        <v>11208000</v>
      </c>
      <c r="Y8" s="60">
        <v>13.69</v>
      </c>
      <c r="Z8" s="61">
        <v>327460000</v>
      </c>
    </row>
    <row r="9" spans="1:26" ht="13.5">
      <c r="A9" s="57" t="s">
        <v>35</v>
      </c>
      <c r="B9" s="18">
        <v>0</v>
      </c>
      <c r="C9" s="18">
        <v>0</v>
      </c>
      <c r="D9" s="58">
        <v>118386700</v>
      </c>
      <c r="E9" s="59">
        <v>118386700</v>
      </c>
      <c r="F9" s="59">
        <v>6539438</v>
      </c>
      <c r="G9" s="59">
        <v>6775113</v>
      </c>
      <c r="H9" s="59">
        <v>4971006</v>
      </c>
      <c r="I9" s="59">
        <v>18285557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18285557</v>
      </c>
      <c r="W9" s="59">
        <v>29596675</v>
      </c>
      <c r="X9" s="59">
        <v>-11311118</v>
      </c>
      <c r="Y9" s="60">
        <v>-38.22</v>
      </c>
      <c r="Z9" s="61">
        <v>118386700</v>
      </c>
    </row>
    <row r="10" spans="1:26" ht="25.5">
      <c r="A10" s="62" t="s">
        <v>94</v>
      </c>
      <c r="B10" s="63">
        <f>SUM(B5:B9)</f>
        <v>0</v>
      </c>
      <c r="C10" s="63">
        <f>SUM(C5:C9)</f>
        <v>0</v>
      </c>
      <c r="D10" s="64">
        <f aca="true" t="shared" si="0" ref="D10:Z10">SUM(D5:D9)</f>
        <v>1219454402</v>
      </c>
      <c r="E10" s="65">
        <f t="shared" si="0"/>
        <v>1219454402</v>
      </c>
      <c r="F10" s="65">
        <f t="shared" si="0"/>
        <v>164570420</v>
      </c>
      <c r="G10" s="65">
        <f t="shared" si="0"/>
        <v>70526950</v>
      </c>
      <c r="H10" s="65">
        <f t="shared" si="0"/>
        <v>67779932</v>
      </c>
      <c r="I10" s="65">
        <f t="shared" si="0"/>
        <v>302877302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302877302</v>
      </c>
      <c r="W10" s="65">
        <f t="shared" si="0"/>
        <v>304863601</v>
      </c>
      <c r="X10" s="65">
        <f t="shared" si="0"/>
        <v>-1986299</v>
      </c>
      <c r="Y10" s="66">
        <f>+IF(W10&lt;&gt;0,(X10/W10)*100,0)</f>
        <v>-0.6515369475019749</v>
      </c>
      <c r="Z10" s="67">
        <f t="shared" si="0"/>
        <v>1219454402</v>
      </c>
    </row>
    <row r="11" spans="1:26" ht="13.5">
      <c r="A11" s="57" t="s">
        <v>36</v>
      </c>
      <c r="B11" s="18">
        <v>0</v>
      </c>
      <c r="C11" s="18">
        <v>0</v>
      </c>
      <c r="D11" s="58">
        <v>288399952</v>
      </c>
      <c r="E11" s="59">
        <v>288399952</v>
      </c>
      <c r="F11" s="59">
        <v>23052654</v>
      </c>
      <c r="G11" s="59">
        <v>22750374</v>
      </c>
      <c r="H11" s="59">
        <v>22631090</v>
      </c>
      <c r="I11" s="59">
        <v>68434118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68434118</v>
      </c>
      <c r="W11" s="59">
        <v>72099988</v>
      </c>
      <c r="X11" s="59">
        <v>-3665870</v>
      </c>
      <c r="Y11" s="60">
        <v>-5.08</v>
      </c>
      <c r="Z11" s="61">
        <v>288399952</v>
      </c>
    </row>
    <row r="12" spans="1:26" ht="13.5">
      <c r="A12" s="57" t="s">
        <v>37</v>
      </c>
      <c r="B12" s="18">
        <v>0</v>
      </c>
      <c r="C12" s="18">
        <v>0</v>
      </c>
      <c r="D12" s="58">
        <v>24497955</v>
      </c>
      <c r="E12" s="59">
        <v>24497955</v>
      </c>
      <c r="F12" s="59">
        <v>1908177</v>
      </c>
      <c r="G12" s="59">
        <v>248000</v>
      </c>
      <c r="H12" s="59">
        <v>3587606</v>
      </c>
      <c r="I12" s="59">
        <v>5743783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5743783</v>
      </c>
      <c r="W12" s="59">
        <v>6124489</v>
      </c>
      <c r="X12" s="59">
        <v>-380706</v>
      </c>
      <c r="Y12" s="60">
        <v>-6.22</v>
      </c>
      <c r="Z12" s="61">
        <v>24497955</v>
      </c>
    </row>
    <row r="13" spans="1:26" ht="13.5">
      <c r="A13" s="57" t="s">
        <v>95</v>
      </c>
      <c r="B13" s="18">
        <v>0</v>
      </c>
      <c r="C13" s="18">
        <v>0</v>
      </c>
      <c r="D13" s="58">
        <v>40400000</v>
      </c>
      <c r="E13" s="59">
        <v>40400000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10100000</v>
      </c>
      <c r="X13" s="59">
        <v>-10100000</v>
      </c>
      <c r="Y13" s="60">
        <v>-100</v>
      </c>
      <c r="Z13" s="61">
        <v>40400000</v>
      </c>
    </row>
    <row r="14" spans="1:26" ht="13.5">
      <c r="A14" s="57" t="s">
        <v>38</v>
      </c>
      <c r="B14" s="18">
        <v>0</v>
      </c>
      <c r="C14" s="18">
        <v>0</v>
      </c>
      <c r="D14" s="58">
        <v>10000000</v>
      </c>
      <c r="E14" s="59">
        <v>10000000</v>
      </c>
      <c r="F14" s="59">
        <v>0</v>
      </c>
      <c r="G14" s="59">
        <v>0</v>
      </c>
      <c r="H14" s="59">
        <v>12755402</v>
      </c>
      <c r="I14" s="59">
        <v>12755402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12755402</v>
      </c>
      <c r="W14" s="59">
        <v>2500000</v>
      </c>
      <c r="X14" s="59">
        <v>10255402</v>
      </c>
      <c r="Y14" s="60">
        <v>410.22</v>
      </c>
      <c r="Z14" s="61">
        <v>10000000</v>
      </c>
    </row>
    <row r="15" spans="1:26" ht="13.5">
      <c r="A15" s="57" t="s">
        <v>39</v>
      </c>
      <c r="B15" s="18">
        <v>0</v>
      </c>
      <c r="C15" s="18">
        <v>0</v>
      </c>
      <c r="D15" s="58">
        <v>402215000</v>
      </c>
      <c r="E15" s="59">
        <v>402215000</v>
      </c>
      <c r="F15" s="59">
        <v>34499514</v>
      </c>
      <c r="G15" s="59">
        <v>51513024</v>
      </c>
      <c r="H15" s="59">
        <v>33996319</v>
      </c>
      <c r="I15" s="59">
        <v>120008857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120008857</v>
      </c>
      <c r="W15" s="59">
        <v>100553750</v>
      </c>
      <c r="X15" s="59">
        <v>19455107</v>
      </c>
      <c r="Y15" s="60">
        <v>19.35</v>
      </c>
      <c r="Z15" s="61">
        <v>402215000</v>
      </c>
    </row>
    <row r="16" spans="1:26" ht="13.5">
      <c r="A16" s="68" t="s">
        <v>40</v>
      </c>
      <c r="B16" s="18">
        <v>0</v>
      </c>
      <c r="C16" s="18">
        <v>0</v>
      </c>
      <c r="D16" s="58">
        <v>16000000</v>
      </c>
      <c r="E16" s="59">
        <v>16000000</v>
      </c>
      <c r="F16" s="59">
        <v>1104480</v>
      </c>
      <c r="G16" s="59">
        <v>369953</v>
      </c>
      <c r="H16" s="59">
        <v>186300</v>
      </c>
      <c r="I16" s="59">
        <v>1660733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1660733</v>
      </c>
      <c r="W16" s="59">
        <v>4000000</v>
      </c>
      <c r="X16" s="59">
        <v>-2339267</v>
      </c>
      <c r="Y16" s="60">
        <v>-58.48</v>
      </c>
      <c r="Z16" s="61">
        <v>16000000</v>
      </c>
    </row>
    <row r="17" spans="1:26" ht="13.5">
      <c r="A17" s="57" t="s">
        <v>41</v>
      </c>
      <c r="B17" s="18">
        <v>0</v>
      </c>
      <c r="C17" s="18">
        <v>0</v>
      </c>
      <c r="D17" s="58">
        <v>421633260</v>
      </c>
      <c r="E17" s="59">
        <v>421633260</v>
      </c>
      <c r="F17" s="59">
        <v>8788178</v>
      </c>
      <c r="G17" s="59">
        <v>17913644</v>
      </c>
      <c r="H17" s="59">
        <v>14682320</v>
      </c>
      <c r="I17" s="59">
        <v>41384142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41384142</v>
      </c>
      <c r="W17" s="59">
        <v>105408315</v>
      </c>
      <c r="X17" s="59">
        <v>-64024173</v>
      </c>
      <c r="Y17" s="60">
        <v>-60.74</v>
      </c>
      <c r="Z17" s="61">
        <v>421633260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1203146167</v>
      </c>
      <c r="E18" s="72">
        <f t="shared" si="1"/>
        <v>1203146167</v>
      </c>
      <c r="F18" s="72">
        <f t="shared" si="1"/>
        <v>69353003</v>
      </c>
      <c r="G18" s="72">
        <f t="shared" si="1"/>
        <v>92794995</v>
      </c>
      <c r="H18" s="72">
        <f t="shared" si="1"/>
        <v>87839037</v>
      </c>
      <c r="I18" s="72">
        <f t="shared" si="1"/>
        <v>249987035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249987035</v>
      </c>
      <c r="W18" s="72">
        <f t="shared" si="1"/>
        <v>300786542</v>
      </c>
      <c r="X18" s="72">
        <f t="shared" si="1"/>
        <v>-50799507</v>
      </c>
      <c r="Y18" s="66">
        <f>+IF(W18&lt;&gt;0,(X18/W18)*100,0)</f>
        <v>-16.888889596662874</v>
      </c>
      <c r="Z18" s="73">
        <f t="shared" si="1"/>
        <v>1203146167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16308235</v>
      </c>
      <c r="E19" s="76">
        <f t="shared" si="2"/>
        <v>16308235</v>
      </c>
      <c r="F19" s="76">
        <f t="shared" si="2"/>
        <v>95217417</v>
      </c>
      <c r="G19" s="76">
        <f t="shared" si="2"/>
        <v>-22268045</v>
      </c>
      <c r="H19" s="76">
        <f t="shared" si="2"/>
        <v>-20059105</v>
      </c>
      <c r="I19" s="76">
        <f t="shared" si="2"/>
        <v>52890267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52890267</v>
      </c>
      <c r="W19" s="76">
        <f>IF(E10=E18,0,W10-W18)</f>
        <v>4077059</v>
      </c>
      <c r="X19" s="76">
        <f t="shared" si="2"/>
        <v>48813208</v>
      </c>
      <c r="Y19" s="77">
        <f>+IF(W19&lt;&gt;0,(X19/W19)*100,0)</f>
        <v>1197.2651855173056</v>
      </c>
      <c r="Z19" s="78">
        <f t="shared" si="2"/>
        <v>16308235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60">
        <v>0</v>
      </c>
      <c r="Z20" s="61">
        <v>0</v>
      </c>
    </row>
    <row r="21" spans="1:26" ht="13.5">
      <c r="A21" s="57" t="s">
        <v>96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97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16308235</v>
      </c>
      <c r="E22" s="87">
        <f t="shared" si="3"/>
        <v>16308235</v>
      </c>
      <c r="F22" s="87">
        <f t="shared" si="3"/>
        <v>95217417</v>
      </c>
      <c r="G22" s="87">
        <f t="shared" si="3"/>
        <v>-22268045</v>
      </c>
      <c r="H22" s="87">
        <f t="shared" si="3"/>
        <v>-20059105</v>
      </c>
      <c r="I22" s="87">
        <f t="shared" si="3"/>
        <v>52890267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52890267</v>
      </c>
      <c r="W22" s="87">
        <f t="shared" si="3"/>
        <v>4077059</v>
      </c>
      <c r="X22" s="87">
        <f t="shared" si="3"/>
        <v>48813208</v>
      </c>
      <c r="Y22" s="88">
        <f>+IF(W22&lt;&gt;0,(X22/W22)*100,0)</f>
        <v>1197.2651855173056</v>
      </c>
      <c r="Z22" s="89">
        <f t="shared" si="3"/>
        <v>16308235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16308235</v>
      </c>
      <c r="E24" s="76">
        <f t="shared" si="4"/>
        <v>16308235</v>
      </c>
      <c r="F24" s="76">
        <f t="shared" si="4"/>
        <v>95217417</v>
      </c>
      <c r="G24" s="76">
        <f t="shared" si="4"/>
        <v>-22268045</v>
      </c>
      <c r="H24" s="76">
        <f t="shared" si="4"/>
        <v>-20059105</v>
      </c>
      <c r="I24" s="76">
        <f t="shared" si="4"/>
        <v>52890267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52890267</v>
      </c>
      <c r="W24" s="76">
        <f t="shared" si="4"/>
        <v>4077059</v>
      </c>
      <c r="X24" s="76">
        <f t="shared" si="4"/>
        <v>48813208</v>
      </c>
      <c r="Y24" s="77">
        <f>+IF(W24&lt;&gt;0,(X24/W24)*100,0)</f>
        <v>1197.2651855173056</v>
      </c>
      <c r="Z24" s="78">
        <f t="shared" si="4"/>
        <v>16308235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221956000</v>
      </c>
      <c r="E27" s="99">
        <v>221956000</v>
      </c>
      <c r="F27" s="99">
        <v>6030682</v>
      </c>
      <c r="G27" s="99">
        <v>16077566</v>
      </c>
      <c r="H27" s="99">
        <v>9488739</v>
      </c>
      <c r="I27" s="99">
        <v>31596987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31596987</v>
      </c>
      <c r="W27" s="99">
        <v>55489000</v>
      </c>
      <c r="X27" s="99">
        <v>-23892013</v>
      </c>
      <c r="Y27" s="100">
        <v>-43.06</v>
      </c>
      <c r="Z27" s="101">
        <v>221956000</v>
      </c>
    </row>
    <row r="28" spans="1:26" ht="13.5">
      <c r="A28" s="102" t="s">
        <v>44</v>
      </c>
      <c r="B28" s="18">
        <v>0</v>
      </c>
      <c r="C28" s="18">
        <v>0</v>
      </c>
      <c r="D28" s="58">
        <v>221956000</v>
      </c>
      <c r="E28" s="59">
        <v>221956000</v>
      </c>
      <c r="F28" s="59">
        <v>6030682</v>
      </c>
      <c r="G28" s="59">
        <v>16077566</v>
      </c>
      <c r="H28" s="59">
        <v>9396399</v>
      </c>
      <c r="I28" s="59">
        <v>31504647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31504647</v>
      </c>
      <c r="W28" s="59">
        <v>55489000</v>
      </c>
      <c r="X28" s="59">
        <v>-23984353</v>
      </c>
      <c r="Y28" s="60">
        <v>-43.22</v>
      </c>
      <c r="Z28" s="61">
        <v>221956000</v>
      </c>
    </row>
    <row r="29" spans="1:26" ht="13.5">
      <c r="A29" s="57" t="s">
        <v>99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92340</v>
      </c>
      <c r="I31" s="59">
        <v>92340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92340</v>
      </c>
      <c r="W31" s="59">
        <v>0</v>
      </c>
      <c r="X31" s="59">
        <v>92340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221956000</v>
      </c>
      <c r="E32" s="99">
        <f t="shared" si="5"/>
        <v>221956000</v>
      </c>
      <c r="F32" s="99">
        <f t="shared" si="5"/>
        <v>6030682</v>
      </c>
      <c r="G32" s="99">
        <f t="shared" si="5"/>
        <v>16077566</v>
      </c>
      <c r="H32" s="99">
        <f t="shared" si="5"/>
        <v>9488739</v>
      </c>
      <c r="I32" s="99">
        <f t="shared" si="5"/>
        <v>31596987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31596987</v>
      </c>
      <c r="W32" s="99">
        <f t="shared" si="5"/>
        <v>55489000</v>
      </c>
      <c r="X32" s="99">
        <f t="shared" si="5"/>
        <v>-23892013</v>
      </c>
      <c r="Y32" s="100">
        <f>+IF(W32&lt;&gt;0,(X32/W32)*100,0)</f>
        <v>-43.05720593270738</v>
      </c>
      <c r="Z32" s="101">
        <f t="shared" si="5"/>
        <v>221956000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354615000</v>
      </c>
      <c r="E35" s="59">
        <v>354615000</v>
      </c>
      <c r="F35" s="59">
        <v>193330786</v>
      </c>
      <c r="G35" s="59">
        <v>210559936</v>
      </c>
      <c r="H35" s="59">
        <v>0</v>
      </c>
      <c r="I35" s="59">
        <v>210559936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210559936</v>
      </c>
      <c r="W35" s="59">
        <v>88653750</v>
      </c>
      <c r="X35" s="59">
        <v>121906186</v>
      </c>
      <c r="Y35" s="60">
        <v>137.51</v>
      </c>
      <c r="Z35" s="61">
        <v>354615000</v>
      </c>
    </row>
    <row r="36" spans="1:26" ht="13.5">
      <c r="A36" s="57" t="s">
        <v>53</v>
      </c>
      <c r="B36" s="18">
        <v>0</v>
      </c>
      <c r="C36" s="18">
        <v>0</v>
      </c>
      <c r="D36" s="58">
        <v>1827718609</v>
      </c>
      <c r="E36" s="59">
        <v>1827718609</v>
      </c>
      <c r="F36" s="59">
        <v>5330901286</v>
      </c>
      <c r="G36" s="59">
        <v>5331876985</v>
      </c>
      <c r="H36" s="59">
        <v>0</v>
      </c>
      <c r="I36" s="59">
        <v>5331876985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5331876985</v>
      </c>
      <c r="W36" s="59">
        <v>456929652</v>
      </c>
      <c r="X36" s="59">
        <v>4874947333</v>
      </c>
      <c r="Y36" s="60">
        <v>1066.89</v>
      </c>
      <c r="Z36" s="61">
        <v>1827718609</v>
      </c>
    </row>
    <row r="37" spans="1:26" ht="13.5">
      <c r="A37" s="57" t="s">
        <v>54</v>
      </c>
      <c r="B37" s="18">
        <v>0</v>
      </c>
      <c r="C37" s="18">
        <v>0</v>
      </c>
      <c r="D37" s="58">
        <v>227550000</v>
      </c>
      <c r="E37" s="59">
        <v>227550000</v>
      </c>
      <c r="F37" s="59">
        <v>243142181</v>
      </c>
      <c r="G37" s="59">
        <v>227775165</v>
      </c>
      <c r="H37" s="59">
        <v>0</v>
      </c>
      <c r="I37" s="59">
        <v>227775165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227775165</v>
      </c>
      <c r="W37" s="59">
        <v>56887500</v>
      </c>
      <c r="X37" s="59">
        <v>170887665</v>
      </c>
      <c r="Y37" s="60">
        <v>300.4</v>
      </c>
      <c r="Z37" s="61">
        <v>227550000</v>
      </c>
    </row>
    <row r="38" spans="1:26" ht="13.5">
      <c r="A38" s="57" t="s">
        <v>55</v>
      </c>
      <c r="B38" s="18">
        <v>0</v>
      </c>
      <c r="C38" s="18">
        <v>0</v>
      </c>
      <c r="D38" s="58">
        <v>740000000</v>
      </c>
      <c r="E38" s="59">
        <v>740000000</v>
      </c>
      <c r="F38" s="59">
        <v>728880659</v>
      </c>
      <c r="G38" s="59">
        <v>728880659</v>
      </c>
      <c r="H38" s="59">
        <v>0</v>
      </c>
      <c r="I38" s="59">
        <v>728880659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728880659</v>
      </c>
      <c r="W38" s="59">
        <v>185000000</v>
      </c>
      <c r="X38" s="59">
        <v>543880659</v>
      </c>
      <c r="Y38" s="60">
        <v>293.99</v>
      </c>
      <c r="Z38" s="61">
        <v>740000000</v>
      </c>
    </row>
    <row r="39" spans="1:26" ht="13.5">
      <c r="A39" s="57" t="s">
        <v>56</v>
      </c>
      <c r="B39" s="18">
        <v>0</v>
      </c>
      <c r="C39" s="18">
        <v>0</v>
      </c>
      <c r="D39" s="58">
        <v>1214783609</v>
      </c>
      <c r="E39" s="59">
        <v>1214783609</v>
      </c>
      <c r="F39" s="59">
        <v>4552209232</v>
      </c>
      <c r="G39" s="59">
        <v>4585781097</v>
      </c>
      <c r="H39" s="59">
        <v>0</v>
      </c>
      <c r="I39" s="59">
        <v>4585781097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4585781097</v>
      </c>
      <c r="W39" s="59">
        <v>303695902</v>
      </c>
      <c r="X39" s="59">
        <v>4282085195</v>
      </c>
      <c r="Y39" s="60">
        <v>1409.99</v>
      </c>
      <c r="Z39" s="61">
        <v>1214783609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227166060</v>
      </c>
      <c r="E42" s="59">
        <v>227166060</v>
      </c>
      <c r="F42" s="59">
        <v>78577023</v>
      </c>
      <c r="G42" s="59">
        <v>-42647678</v>
      </c>
      <c r="H42" s="59">
        <v>-21856896</v>
      </c>
      <c r="I42" s="59">
        <v>14072449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14072449</v>
      </c>
      <c r="W42" s="59">
        <v>56791515</v>
      </c>
      <c r="X42" s="59">
        <v>-42719066</v>
      </c>
      <c r="Y42" s="60">
        <v>-75.22</v>
      </c>
      <c r="Z42" s="61">
        <v>227166060</v>
      </c>
    </row>
    <row r="43" spans="1:26" ht="13.5">
      <c r="A43" s="57" t="s">
        <v>59</v>
      </c>
      <c r="B43" s="18">
        <v>0</v>
      </c>
      <c r="C43" s="18">
        <v>0</v>
      </c>
      <c r="D43" s="58">
        <v>-161856000</v>
      </c>
      <c r="E43" s="59">
        <v>-161856000</v>
      </c>
      <c r="F43" s="59">
        <v>-6030682</v>
      </c>
      <c r="G43" s="59">
        <v>-16077566</v>
      </c>
      <c r="H43" s="59">
        <v>-9488738</v>
      </c>
      <c r="I43" s="59">
        <v>-31596986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-31596986</v>
      </c>
      <c r="W43" s="59">
        <v>-40464000</v>
      </c>
      <c r="X43" s="59">
        <v>8867014</v>
      </c>
      <c r="Y43" s="60">
        <v>-21.91</v>
      </c>
      <c r="Z43" s="61">
        <v>-161856000</v>
      </c>
    </row>
    <row r="44" spans="1:26" ht="13.5">
      <c r="A44" s="57" t="s">
        <v>60</v>
      </c>
      <c r="B44" s="18">
        <v>0</v>
      </c>
      <c r="C44" s="18">
        <v>0</v>
      </c>
      <c r="D44" s="58">
        <v>-22710480</v>
      </c>
      <c r="E44" s="59">
        <v>-22710480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-5677620</v>
      </c>
      <c r="X44" s="59">
        <v>5677620</v>
      </c>
      <c r="Y44" s="60">
        <v>-100</v>
      </c>
      <c r="Z44" s="61">
        <v>-22710480</v>
      </c>
    </row>
    <row r="45" spans="1:26" ht="13.5">
      <c r="A45" s="69" t="s">
        <v>61</v>
      </c>
      <c r="B45" s="21">
        <v>0</v>
      </c>
      <c r="C45" s="21">
        <v>0</v>
      </c>
      <c r="D45" s="98">
        <v>95758580</v>
      </c>
      <c r="E45" s="99">
        <v>95758580</v>
      </c>
      <c r="F45" s="99">
        <v>130136341</v>
      </c>
      <c r="G45" s="99">
        <v>71411097</v>
      </c>
      <c r="H45" s="99">
        <v>40065463</v>
      </c>
      <c r="I45" s="99">
        <v>40065463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40065463</v>
      </c>
      <c r="W45" s="99">
        <v>63808895</v>
      </c>
      <c r="X45" s="99">
        <v>-23743432</v>
      </c>
      <c r="Y45" s="100">
        <v>-37.21</v>
      </c>
      <c r="Z45" s="101">
        <v>95758580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89</v>
      </c>
      <c r="W47" s="118" t="s">
        <v>90</v>
      </c>
      <c r="X47" s="118" t="s">
        <v>91</v>
      </c>
      <c r="Y47" s="118" t="s">
        <v>92</v>
      </c>
      <c r="Z47" s="120" t="s">
        <v>93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75102145</v>
      </c>
      <c r="C49" s="51">
        <v>0</v>
      </c>
      <c r="D49" s="128">
        <v>54023425</v>
      </c>
      <c r="E49" s="53">
        <v>43018356</v>
      </c>
      <c r="F49" s="53">
        <v>0</v>
      </c>
      <c r="G49" s="53">
        <v>0</v>
      </c>
      <c r="H49" s="53">
        <v>0</v>
      </c>
      <c r="I49" s="53">
        <v>788676351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960820277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27470875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902708</v>
      </c>
      <c r="W51" s="53">
        <v>427055</v>
      </c>
      <c r="X51" s="53">
        <v>25078448</v>
      </c>
      <c r="Y51" s="53">
        <v>21862407</v>
      </c>
      <c r="Z51" s="129">
        <v>75741493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67.41013692343526</v>
      </c>
      <c r="E58" s="7">
        <f t="shared" si="6"/>
        <v>67.41013692343526</v>
      </c>
      <c r="F58" s="7">
        <f t="shared" si="6"/>
        <v>59.82528458290047</v>
      </c>
      <c r="G58" s="7">
        <f t="shared" si="6"/>
        <v>64.5779334211824</v>
      </c>
      <c r="H58" s="7">
        <f t="shared" si="6"/>
        <v>53.98957309613747</v>
      </c>
      <c r="I58" s="7">
        <f t="shared" si="6"/>
        <v>59.49477158840557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59.49477158840557</v>
      </c>
      <c r="W58" s="7">
        <f t="shared" si="6"/>
        <v>67.41013684105735</v>
      </c>
      <c r="X58" s="7">
        <f t="shared" si="6"/>
        <v>0</v>
      </c>
      <c r="Y58" s="7">
        <f t="shared" si="6"/>
        <v>0</v>
      </c>
      <c r="Z58" s="8">
        <f t="shared" si="6"/>
        <v>67.41013692343526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75.71953568552615</v>
      </c>
      <c r="E59" s="10">
        <f t="shared" si="7"/>
        <v>75.71953568552615</v>
      </c>
      <c r="F59" s="10">
        <f t="shared" si="7"/>
        <v>49.28026691011745</v>
      </c>
      <c r="G59" s="10">
        <f t="shared" si="7"/>
        <v>64.62838932496355</v>
      </c>
      <c r="H59" s="10">
        <f t="shared" si="7"/>
        <v>61.49904126686041</v>
      </c>
      <c r="I59" s="10">
        <f t="shared" si="7"/>
        <v>58.50583310488118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58.50583310488118</v>
      </c>
      <c r="W59" s="10">
        <f t="shared" si="7"/>
        <v>75.71953568552615</v>
      </c>
      <c r="X59" s="10">
        <f t="shared" si="7"/>
        <v>0</v>
      </c>
      <c r="Y59" s="10">
        <f t="shared" si="7"/>
        <v>0</v>
      </c>
      <c r="Z59" s="11">
        <f t="shared" si="7"/>
        <v>75.71953568552615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70.57371258779487</v>
      </c>
      <c r="E60" s="13">
        <f t="shared" si="7"/>
        <v>70.57371258779487</v>
      </c>
      <c r="F60" s="13">
        <f t="shared" si="7"/>
        <v>67.61485895758777</v>
      </c>
      <c r="G60" s="13">
        <f t="shared" si="7"/>
        <v>68.01120944337339</v>
      </c>
      <c r="H60" s="13">
        <f t="shared" si="7"/>
        <v>53.990713864198185</v>
      </c>
      <c r="I60" s="13">
        <f t="shared" si="7"/>
        <v>63.3204894047343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63.3204894047343</v>
      </c>
      <c r="W60" s="13">
        <f t="shared" si="7"/>
        <v>70.57371244997518</v>
      </c>
      <c r="X60" s="13">
        <f t="shared" si="7"/>
        <v>0</v>
      </c>
      <c r="Y60" s="13">
        <f t="shared" si="7"/>
        <v>0</v>
      </c>
      <c r="Z60" s="14">
        <f t="shared" si="7"/>
        <v>70.57371258779487</v>
      </c>
    </row>
    <row r="61" spans="1:26" ht="13.5">
      <c r="A61" s="38" t="s">
        <v>102</v>
      </c>
      <c r="B61" s="12">
        <f t="shared" si="7"/>
        <v>0</v>
      </c>
      <c r="C61" s="12">
        <f t="shared" si="7"/>
        <v>0</v>
      </c>
      <c r="D61" s="3">
        <f t="shared" si="7"/>
        <v>68.02728674177712</v>
      </c>
      <c r="E61" s="13">
        <f t="shared" si="7"/>
        <v>68.02728674177712</v>
      </c>
      <c r="F61" s="13">
        <f t="shared" si="7"/>
        <v>75.0291984096256</v>
      </c>
      <c r="G61" s="13">
        <f t="shared" si="7"/>
        <v>78.54460600263835</v>
      </c>
      <c r="H61" s="13">
        <f t="shared" si="7"/>
        <v>64.76980543370055</v>
      </c>
      <c r="I61" s="13">
        <f t="shared" si="7"/>
        <v>72.99021178140636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72.99021178140636</v>
      </c>
      <c r="W61" s="13">
        <f t="shared" si="7"/>
        <v>68.02728656447367</v>
      </c>
      <c r="X61" s="13">
        <f t="shared" si="7"/>
        <v>0</v>
      </c>
      <c r="Y61" s="13">
        <f t="shared" si="7"/>
        <v>0</v>
      </c>
      <c r="Z61" s="14">
        <f t="shared" si="7"/>
        <v>68.02728674177712</v>
      </c>
    </row>
    <row r="62" spans="1:26" ht="13.5">
      <c r="A62" s="38" t="s">
        <v>103</v>
      </c>
      <c r="B62" s="12">
        <f t="shared" si="7"/>
        <v>0</v>
      </c>
      <c r="C62" s="12">
        <f t="shared" si="7"/>
        <v>0</v>
      </c>
      <c r="D62" s="3">
        <f t="shared" si="7"/>
        <v>75.83696883161855</v>
      </c>
      <c r="E62" s="13">
        <f t="shared" si="7"/>
        <v>75.83696883161855</v>
      </c>
      <c r="F62" s="13">
        <f t="shared" si="7"/>
        <v>56.38410625353275</v>
      </c>
      <c r="G62" s="13">
        <f t="shared" si="7"/>
        <v>45.254151076779834</v>
      </c>
      <c r="H62" s="13">
        <f t="shared" si="7"/>
        <v>23.507809480288273</v>
      </c>
      <c r="I62" s="13">
        <f t="shared" si="7"/>
        <v>38.30587263278019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38.30587263278019</v>
      </c>
      <c r="W62" s="13">
        <f t="shared" si="7"/>
        <v>75.83696974784385</v>
      </c>
      <c r="X62" s="13">
        <f t="shared" si="7"/>
        <v>0</v>
      </c>
      <c r="Y62" s="13">
        <f t="shared" si="7"/>
        <v>0</v>
      </c>
      <c r="Z62" s="14">
        <f t="shared" si="7"/>
        <v>75.83696883161855</v>
      </c>
    </row>
    <row r="63" spans="1:26" ht="13.5">
      <c r="A63" s="38" t="s">
        <v>104</v>
      </c>
      <c r="B63" s="12">
        <f t="shared" si="7"/>
        <v>0</v>
      </c>
      <c r="C63" s="12">
        <f t="shared" si="7"/>
        <v>0</v>
      </c>
      <c r="D63" s="3">
        <f t="shared" si="7"/>
        <v>77.04313084930016</v>
      </c>
      <c r="E63" s="13">
        <f t="shared" si="7"/>
        <v>77.04313084930016</v>
      </c>
      <c r="F63" s="13">
        <f t="shared" si="7"/>
        <v>24.99322596828412</v>
      </c>
      <c r="G63" s="13">
        <f t="shared" si="7"/>
        <v>38.023895126406366</v>
      </c>
      <c r="H63" s="13">
        <f t="shared" si="7"/>
        <v>649.0522853422874</v>
      </c>
      <c r="I63" s="13">
        <f t="shared" si="7"/>
        <v>43.52559446988745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43.52559446988745</v>
      </c>
      <c r="W63" s="13">
        <f t="shared" si="7"/>
        <v>77.04313084930016</v>
      </c>
      <c r="X63" s="13">
        <f t="shared" si="7"/>
        <v>0</v>
      </c>
      <c r="Y63" s="13">
        <f t="shared" si="7"/>
        <v>0</v>
      </c>
      <c r="Z63" s="14">
        <f t="shared" si="7"/>
        <v>77.04313084930016</v>
      </c>
    </row>
    <row r="64" spans="1:26" ht="13.5">
      <c r="A64" s="38" t="s">
        <v>105</v>
      </c>
      <c r="B64" s="12">
        <f t="shared" si="7"/>
        <v>0</v>
      </c>
      <c r="C64" s="12">
        <f t="shared" si="7"/>
        <v>0</v>
      </c>
      <c r="D64" s="3">
        <f t="shared" si="7"/>
        <v>87.36818103298202</v>
      </c>
      <c r="E64" s="13">
        <f t="shared" si="7"/>
        <v>87.36818103298202</v>
      </c>
      <c r="F64" s="13">
        <f t="shared" si="7"/>
        <v>52.88028528598506</v>
      </c>
      <c r="G64" s="13">
        <f t="shared" si="7"/>
        <v>51.33491324142493</v>
      </c>
      <c r="H64" s="13">
        <f t="shared" si="7"/>
        <v>41.4771285475793</v>
      </c>
      <c r="I64" s="13">
        <f t="shared" si="7"/>
        <v>48.512018081163255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48.512018081163255</v>
      </c>
      <c r="W64" s="13">
        <f t="shared" si="7"/>
        <v>87.3681773689071</v>
      </c>
      <c r="X64" s="13">
        <f t="shared" si="7"/>
        <v>0</v>
      </c>
      <c r="Y64" s="13">
        <f t="shared" si="7"/>
        <v>0</v>
      </c>
      <c r="Z64" s="14">
        <f t="shared" si="7"/>
        <v>87.36818103298202</v>
      </c>
    </row>
    <row r="65" spans="1:26" ht="13.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107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13.94689538007398</v>
      </c>
      <c r="G66" s="16">
        <f t="shared" si="7"/>
        <v>20.89595844402402</v>
      </c>
      <c r="H66" s="16">
        <f t="shared" si="7"/>
        <v>24.844595825702413</v>
      </c>
      <c r="I66" s="16">
        <f t="shared" si="7"/>
        <v>19.538761211215864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19.538761211215864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108</v>
      </c>
      <c r="B67" s="23"/>
      <c r="C67" s="23"/>
      <c r="D67" s="24">
        <v>818303527</v>
      </c>
      <c r="E67" s="25">
        <v>818303527</v>
      </c>
      <c r="F67" s="25">
        <v>69314776</v>
      </c>
      <c r="G67" s="25">
        <v>67495311</v>
      </c>
      <c r="H67" s="25">
        <v>66482439</v>
      </c>
      <c r="I67" s="25">
        <v>203292526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203292526</v>
      </c>
      <c r="W67" s="25">
        <v>204575882</v>
      </c>
      <c r="X67" s="25"/>
      <c r="Y67" s="24"/>
      <c r="Z67" s="26">
        <v>818303527</v>
      </c>
    </row>
    <row r="68" spans="1:26" ht="13.5" hidden="1">
      <c r="A68" s="36" t="s">
        <v>31</v>
      </c>
      <c r="B68" s="18"/>
      <c r="C68" s="18"/>
      <c r="D68" s="19">
        <v>251230764</v>
      </c>
      <c r="E68" s="20">
        <v>251230764</v>
      </c>
      <c r="F68" s="20">
        <v>15504845</v>
      </c>
      <c r="G68" s="20">
        <v>15681183</v>
      </c>
      <c r="H68" s="20">
        <v>15712923</v>
      </c>
      <c r="I68" s="20">
        <v>46898951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46898951</v>
      </c>
      <c r="W68" s="20">
        <v>62807691</v>
      </c>
      <c r="X68" s="20"/>
      <c r="Y68" s="19"/>
      <c r="Z68" s="22">
        <v>251230764</v>
      </c>
    </row>
    <row r="69" spans="1:26" ht="13.5" hidden="1">
      <c r="A69" s="37" t="s">
        <v>32</v>
      </c>
      <c r="B69" s="18"/>
      <c r="C69" s="18"/>
      <c r="D69" s="19">
        <v>512072763</v>
      </c>
      <c r="E69" s="20">
        <v>512072763</v>
      </c>
      <c r="F69" s="20">
        <v>49046240</v>
      </c>
      <c r="G69" s="20">
        <v>48021653</v>
      </c>
      <c r="H69" s="20">
        <v>46719110</v>
      </c>
      <c r="I69" s="20">
        <v>143787003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143787003</v>
      </c>
      <c r="W69" s="20">
        <v>128018191</v>
      </c>
      <c r="X69" s="20"/>
      <c r="Y69" s="19"/>
      <c r="Z69" s="22">
        <v>512072763</v>
      </c>
    </row>
    <row r="70" spans="1:26" ht="13.5" hidden="1">
      <c r="A70" s="38" t="s">
        <v>102</v>
      </c>
      <c r="B70" s="18"/>
      <c r="C70" s="18"/>
      <c r="D70" s="19">
        <v>383677175</v>
      </c>
      <c r="E70" s="20">
        <v>383677175</v>
      </c>
      <c r="F70" s="20">
        <v>36185190</v>
      </c>
      <c r="G70" s="20">
        <v>33220159</v>
      </c>
      <c r="H70" s="20">
        <v>31421680</v>
      </c>
      <c r="I70" s="20">
        <v>100827029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100827029</v>
      </c>
      <c r="W70" s="20">
        <v>95919294</v>
      </c>
      <c r="X70" s="20"/>
      <c r="Y70" s="19"/>
      <c r="Z70" s="22">
        <v>383677175</v>
      </c>
    </row>
    <row r="71" spans="1:26" ht="13.5" hidden="1">
      <c r="A71" s="38" t="s">
        <v>103</v>
      </c>
      <c r="B71" s="18"/>
      <c r="C71" s="18"/>
      <c r="D71" s="19">
        <v>82771093</v>
      </c>
      <c r="E71" s="20">
        <v>82771093</v>
      </c>
      <c r="F71" s="20">
        <v>7181013</v>
      </c>
      <c r="G71" s="20">
        <v>9279520</v>
      </c>
      <c r="H71" s="20">
        <v>13129875</v>
      </c>
      <c r="I71" s="20">
        <v>29590408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29590408</v>
      </c>
      <c r="W71" s="20">
        <v>20692773</v>
      </c>
      <c r="X71" s="20"/>
      <c r="Y71" s="19"/>
      <c r="Z71" s="22">
        <v>82771093</v>
      </c>
    </row>
    <row r="72" spans="1:26" ht="13.5" hidden="1">
      <c r="A72" s="38" t="s">
        <v>104</v>
      </c>
      <c r="B72" s="18"/>
      <c r="C72" s="18"/>
      <c r="D72" s="19">
        <v>21779956</v>
      </c>
      <c r="E72" s="20">
        <v>21779956</v>
      </c>
      <c r="F72" s="20">
        <v>3727470</v>
      </c>
      <c r="G72" s="20">
        <v>3505401</v>
      </c>
      <c r="H72" s="20">
        <v>145930</v>
      </c>
      <c r="I72" s="20">
        <v>7378801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7378801</v>
      </c>
      <c r="W72" s="20">
        <v>5444989</v>
      </c>
      <c r="X72" s="20"/>
      <c r="Y72" s="19"/>
      <c r="Z72" s="22">
        <v>21779956</v>
      </c>
    </row>
    <row r="73" spans="1:26" ht="13.5" hidden="1">
      <c r="A73" s="38" t="s">
        <v>105</v>
      </c>
      <c r="B73" s="18"/>
      <c r="C73" s="18"/>
      <c r="D73" s="19">
        <v>23844539</v>
      </c>
      <c r="E73" s="20">
        <v>23844539</v>
      </c>
      <c r="F73" s="20">
        <v>1952567</v>
      </c>
      <c r="G73" s="20">
        <v>2016573</v>
      </c>
      <c r="H73" s="20">
        <v>2021625</v>
      </c>
      <c r="I73" s="20">
        <v>5990765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5990765</v>
      </c>
      <c r="W73" s="20">
        <v>5961135</v>
      </c>
      <c r="X73" s="20"/>
      <c r="Y73" s="19"/>
      <c r="Z73" s="22">
        <v>23844539</v>
      </c>
    </row>
    <row r="74" spans="1:26" ht="13.5" hidden="1">
      <c r="A74" s="38" t="s">
        <v>106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107</v>
      </c>
      <c r="B75" s="27"/>
      <c r="C75" s="27"/>
      <c r="D75" s="28">
        <v>55000000</v>
      </c>
      <c r="E75" s="29">
        <v>55000000</v>
      </c>
      <c r="F75" s="29">
        <v>4763691</v>
      </c>
      <c r="G75" s="29">
        <v>3792475</v>
      </c>
      <c r="H75" s="29">
        <v>4050406</v>
      </c>
      <c r="I75" s="29">
        <v>12606572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12606572</v>
      </c>
      <c r="W75" s="29">
        <v>13750000</v>
      </c>
      <c r="X75" s="29"/>
      <c r="Y75" s="28"/>
      <c r="Z75" s="30">
        <v>55000000</v>
      </c>
    </row>
    <row r="76" spans="1:26" ht="13.5" hidden="1">
      <c r="A76" s="41" t="s">
        <v>109</v>
      </c>
      <c r="B76" s="31"/>
      <c r="C76" s="31"/>
      <c r="D76" s="32">
        <v>551619528</v>
      </c>
      <c r="E76" s="33">
        <v>551619528</v>
      </c>
      <c r="F76" s="33">
        <v>41467762</v>
      </c>
      <c r="G76" s="33">
        <v>43587077</v>
      </c>
      <c r="H76" s="33">
        <v>35893585</v>
      </c>
      <c r="I76" s="33">
        <v>120948424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120948424</v>
      </c>
      <c r="W76" s="33">
        <v>137904882</v>
      </c>
      <c r="X76" s="33"/>
      <c r="Y76" s="32"/>
      <c r="Z76" s="34">
        <v>551619528</v>
      </c>
    </row>
    <row r="77" spans="1:26" ht="13.5" hidden="1">
      <c r="A77" s="36" t="s">
        <v>31</v>
      </c>
      <c r="B77" s="18"/>
      <c r="C77" s="18"/>
      <c r="D77" s="19">
        <v>190230768</v>
      </c>
      <c r="E77" s="20">
        <v>190230768</v>
      </c>
      <c r="F77" s="20">
        <v>7640829</v>
      </c>
      <c r="G77" s="20">
        <v>10134496</v>
      </c>
      <c r="H77" s="20">
        <v>9663297</v>
      </c>
      <c r="I77" s="20">
        <v>27438622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27438622</v>
      </c>
      <c r="W77" s="20">
        <v>47557692</v>
      </c>
      <c r="X77" s="20"/>
      <c r="Y77" s="19"/>
      <c r="Z77" s="22">
        <v>190230768</v>
      </c>
    </row>
    <row r="78" spans="1:26" ht="13.5" hidden="1">
      <c r="A78" s="37" t="s">
        <v>32</v>
      </c>
      <c r="B78" s="18"/>
      <c r="C78" s="18"/>
      <c r="D78" s="19">
        <v>361388760</v>
      </c>
      <c r="E78" s="20">
        <v>361388760</v>
      </c>
      <c r="F78" s="20">
        <v>33162546</v>
      </c>
      <c r="G78" s="20">
        <v>32660107</v>
      </c>
      <c r="H78" s="20">
        <v>25223981</v>
      </c>
      <c r="I78" s="20">
        <v>91046634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91046634</v>
      </c>
      <c r="W78" s="20">
        <v>90347190</v>
      </c>
      <c r="X78" s="20"/>
      <c r="Y78" s="19"/>
      <c r="Z78" s="22">
        <v>361388760</v>
      </c>
    </row>
    <row r="79" spans="1:26" ht="13.5" hidden="1">
      <c r="A79" s="38" t="s">
        <v>102</v>
      </c>
      <c r="B79" s="18"/>
      <c r="C79" s="18"/>
      <c r="D79" s="19">
        <v>261005172</v>
      </c>
      <c r="E79" s="20">
        <v>261005172</v>
      </c>
      <c r="F79" s="20">
        <v>27149458</v>
      </c>
      <c r="G79" s="20">
        <v>26092643</v>
      </c>
      <c r="H79" s="20">
        <v>20351761</v>
      </c>
      <c r="I79" s="20">
        <v>73593862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73593862</v>
      </c>
      <c r="W79" s="20">
        <v>65251293</v>
      </c>
      <c r="X79" s="20"/>
      <c r="Y79" s="19"/>
      <c r="Z79" s="22">
        <v>261005172</v>
      </c>
    </row>
    <row r="80" spans="1:26" ht="13.5" hidden="1">
      <c r="A80" s="38" t="s">
        <v>103</v>
      </c>
      <c r="B80" s="18"/>
      <c r="C80" s="18"/>
      <c r="D80" s="19">
        <v>62771088</v>
      </c>
      <c r="E80" s="20">
        <v>62771088</v>
      </c>
      <c r="F80" s="20">
        <v>4048950</v>
      </c>
      <c r="G80" s="20">
        <v>4199368</v>
      </c>
      <c r="H80" s="20">
        <v>3086546</v>
      </c>
      <c r="I80" s="20">
        <v>11334864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11334864</v>
      </c>
      <c r="W80" s="20">
        <v>15692772</v>
      </c>
      <c r="X80" s="20"/>
      <c r="Y80" s="19"/>
      <c r="Z80" s="22">
        <v>62771088</v>
      </c>
    </row>
    <row r="81" spans="1:26" ht="13.5" hidden="1">
      <c r="A81" s="38" t="s">
        <v>104</v>
      </c>
      <c r="B81" s="18"/>
      <c r="C81" s="18"/>
      <c r="D81" s="19">
        <v>16779960</v>
      </c>
      <c r="E81" s="20">
        <v>16779960</v>
      </c>
      <c r="F81" s="20">
        <v>931615</v>
      </c>
      <c r="G81" s="20">
        <v>1332890</v>
      </c>
      <c r="H81" s="20">
        <v>947162</v>
      </c>
      <c r="I81" s="20">
        <v>3211667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3211667</v>
      </c>
      <c r="W81" s="20">
        <v>4194990</v>
      </c>
      <c r="X81" s="20"/>
      <c r="Y81" s="19"/>
      <c r="Z81" s="22">
        <v>16779960</v>
      </c>
    </row>
    <row r="82" spans="1:26" ht="13.5" hidden="1">
      <c r="A82" s="38" t="s">
        <v>105</v>
      </c>
      <c r="B82" s="18"/>
      <c r="C82" s="18"/>
      <c r="D82" s="19">
        <v>20832540</v>
      </c>
      <c r="E82" s="20">
        <v>20832540</v>
      </c>
      <c r="F82" s="20">
        <v>1032523</v>
      </c>
      <c r="G82" s="20">
        <v>1035206</v>
      </c>
      <c r="H82" s="20">
        <v>838512</v>
      </c>
      <c r="I82" s="20">
        <v>2906241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2906241</v>
      </c>
      <c r="W82" s="20">
        <v>5208135</v>
      </c>
      <c r="X82" s="20"/>
      <c r="Y82" s="19"/>
      <c r="Z82" s="22">
        <v>20832540</v>
      </c>
    </row>
    <row r="83" spans="1:26" ht="13.5" hidden="1">
      <c r="A83" s="38" t="s">
        <v>106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107</v>
      </c>
      <c r="B84" s="27"/>
      <c r="C84" s="27"/>
      <c r="D84" s="28"/>
      <c r="E84" s="29"/>
      <c r="F84" s="29">
        <v>664387</v>
      </c>
      <c r="G84" s="29">
        <v>792474</v>
      </c>
      <c r="H84" s="29">
        <v>1006307</v>
      </c>
      <c r="I84" s="29">
        <v>2463168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2463168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176946435</v>
      </c>
      <c r="E5" s="59">
        <v>176946435</v>
      </c>
      <c r="F5" s="59">
        <v>14615847</v>
      </c>
      <c r="G5" s="59">
        <v>14501677</v>
      </c>
      <c r="H5" s="59">
        <v>13674363</v>
      </c>
      <c r="I5" s="59">
        <v>42791887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42791887</v>
      </c>
      <c r="W5" s="59">
        <v>44236609</v>
      </c>
      <c r="X5" s="59">
        <v>-1444722</v>
      </c>
      <c r="Y5" s="60">
        <v>-3.27</v>
      </c>
      <c r="Z5" s="61">
        <v>176946435</v>
      </c>
    </row>
    <row r="6" spans="1:26" ht="13.5">
      <c r="A6" s="57" t="s">
        <v>32</v>
      </c>
      <c r="B6" s="18">
        <v>0</v>
      </c>
      <c r="C6" s="18">
        <v>0</v>
      </c>
      <c r="D6" s="58">
        <v>1855852150</v>
      </c>
      <c r="E6" s="59">
        <v>1855852150</v>
      </c>
      <c r="F6" s="59">
        <v>207833448</v>
      </c>
      <c r="G6" s="59">
        <v>193223347</v>
      </c>
      <c r="H6" s="59">
        <v>138833127</v>
      </c>
      <c r="I6" s="59">
        <v>539889922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539889922</v>
      </c>
      <c r="W6" s="59">
        <v>463963038</v>
      </c>
      <c r="X6" s="59">
        <v>75926884</v>
      </c>
      <c r="Y6" s="60">
        <v>16.36</v>
      </c>
      <c r="Z6" s="61">
        <v>1855852150</v>
      </c>
    </row>
    <row r="7" spans="1:26" ht="13.5">
      <c r="A7" s="57" t="s">
        <v>33</v>
      </c>
      <c r="B7" s="18">
        <v>0</v>
      </c>
      <c r="C7" s="18">
        <v>0</v>
      </c>
      <c r="D7" s="58">
        <v>69977259</v>
      </c>
      <c r="E7" s="59">
        <v>69977259</v>
      </c>
      <c r="F7" s="59">
        <v>4306602</v>
      </c>
      <c r="G7" s="59">
        <v>3337316</v>
      </c>
      <c r="H7" s="59">
        <v>6213907</v>
      </c>
      <c r="I7" s="59">
        <v>13857825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13857825</v>
      </c>
      <c r="W7" s="59">
        <v>17494315</v>
      </c>
      <c r="X7" s="59">
        <v>-3636490</v>
      </c>
      <c r="Y7" s="60">
        <v>-20.79</v>
      </c>
      <c r="Z7" s="61">
        <v>69977259</v>
      </c>
    </row>
    <row r="8" spans="1:26" ht="13.5">
      <c r="A8" s="57" t="s">
        <v>34</v>
      </c>
      <c r="B8" s="18">
        <v>0</v>
      </c>
      <c r="C8" s="18">
        <v>0</v>
      </c>
      <c r="D8" s="58">
        <v>336582790</v>
      </c>
      <c r="E8" s="59">
        <v>336582790</v>
      </c>
      <c r="F8" s="59">
        <v>101449520</v>
      </c>
      <c r="G8" s="59">
        <v>4186000</v>
      </c>
      <c r="H8" s="59">
        <v>0</v>
      </c>
      <c r="I8" s="59">
        <v>105635520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105635520</v>
      </c>
      <c r="W8" s="59">
        <v>84145698</v>
      </c>
      <c r="X8" s="59">
        <v>21489822</v>
      </c>
      <c r="Y8" s="60">
        <v>25.54</v>
      </c>
      <c r="Z8" s="61">
        <v>336582790</v>
      </c>
    </row>
    <row r="9" spans="1:26" ht="13.5">
      <c r="A9" s="57" t="s">
        <v>35</v>
      </c>
      <c r="B9" s="18">
        <v>0</v>
      </c>
      <c r="C9" s="18">
        <v>0</v>
      </c>
      <c r="D9" s="58">
        <v>356234293</v>
      </c>
      <c r="E9" s="59">
        <v>356234293</v>
      </c>
      <c r="F9" s="59">
        <v>11233338</v>
      </c>
      <c r="G9" s="59">
        <v>15620455</v>
      </c>
      <c r="H9" s="59">
        <v>11503913</v>
      </c>
      <c r="I9" s="59">
        <v>38357706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38357706</v>
      </c>
      <c r="W9" s="59">
        <v>89058573</v>
      </c>
      <c r="X9" s="59">
        <v>-50700867</v>
      </c>
      <c r="Y9" s="60">
        <v>-56.93</v>
      </c>
      <c r="Z9" s="61">
        <v>356234293</v>
      </c>
    </row>
    <row r="10" spans="1:26" ht="25.5">
      <c r="A10" s="62" t="s">
        <v>94</v>
      </c>
      <c r="B10" s="63">
        <f>SUM(B5:B9)</f>
        <v>0</v>
      </c>
      <c r="C10" s="63">
        <f>SUM(C5:C9)</f>
        <v>0</v>
      </c>
      <c r="D10" s="64">
        <f aca="true" t="shared" si="0" ref="D10:Z10">SUM(D5:D9)</f>
        <v>2795592927</v>
      </c>
      <c r="E10" s="65">
        <f t="shared" si="0"/>
        <v>2795592927</v>
      </c>
      <c r="F10" s="65">
        <f t="shared" si="0"/>
        <v>339438755</v>
      </c>
      <c r="G10" s="65">
        <f t="shared" si="0"/>
        <v>230868795</v>
      </c>
      <c r="H10" s="65">
        <f t="shared" si="0"/>
        <v>170225310</v>
      </c>
      <c r="I10" s="65">
        <f t="shared" si="0"/>
        <v>740532860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740532860</v>
      </c>
      <c r="W10" s="65">
        <f t="shared" si="0"/>
        <v>698898233</v>
      </c>
      <c r="X10" s="65">
        <f t="shared" si="0"/>
        <v>41634627</v>
      </c>
      <c r="Y10" s="66">
        <f>+IF(W10&lt;&gt;0,(X10/W10)*100,0)</f>
        <v>5.957180177904385</v>
      </c>
      <c r="Z10" s="67">
        <f t="shared" si="0"/>
        <v>2795592927</v>
      </c>
    </row>
    <row r="11" spans="1:26" ht="13.5">
      <c r="A11" s="57" t="s">
        <v>36</v>
      </c>
      <c r="B11" s="18">
        <v>0</v>
      </c>
      <c r="C11" s="18">
        <v>0</v>
      </c>
      <c r="D11" s="58">
        <v>466205313</v>
      </c>
      <c r="E11" s="59">
        <v>466205313</v>
      </c>
      <c r="F11" s="59">
        <v>37009124</v>
      </c>
      <c r="G11" s="59">
        <v>36905308</v>
      </c>
      <c r="H11" s="59">
        <v>34155406</v>
      </c>
      <c r="I11" s="59">
        <v>108069838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108069838</v>
      </c>
      <c r="W11" s="59">
        <v>116551328</v>
      </c>
      <c r="X11" s="59">
        <v>-8481490</v>
      </c>
      <c r="Y11" s="60">
        <v>-7.28</v>
      </c>
      <c r="Z11" s="61">
        <v>466205313</v>
      </c>
    </row>
    <row r="12" spans="1:26" ht="13.5">
      <c r="A12" s="57" t="s">
        <v>37</v>
      </c>
      <c r="B12" s="18">
        <v>0</v>
      </c>
      <c r="C12" s="18">
        <v>0</v>
      </c>
      <c r="D12" s="58">
        <v>25481097</v>
      </c>
      <c r="E12" s="59">
        <v>25481097</v>
      </c>
      <c r="F12" s="59">
        <v>2184687</v>
      </c>
      <c r="G12" s="59">
        <v>2253856</v>
      </c>
      <c r="H12" s="59">
        <v>2056464</v>
      </c>
      <c r="I12" s="59">
        <v>6495007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6495007</v>
      </c>
      <c r="W12" s="59">
        <v>6370274</v>
      </c>
      <c r="X12" s="59">
        <v>124733</v>
      </c>
      <c r="Y12" s="60">
        <v>1.96</v>
      </c>
      <c r="Z12" s="61">
        <v>25481097</v>
      </c>
    </row>
    <row r="13" spans="1:26" ht="13.5">
      <c r="A13" s="57" t="s">
        <v>95</v>
      </c>
      <c r="B13" s="18">
        <v>0</v>
      </c>
      <c r="C13" s="18">
        <v>0</v>
      </c>
      <c r="D13" s="58">
        <v>421264363</v>
      </c>
      <c r="E13" s="59">
        <v>421264363</v>
      </c>
      <c r="F13" s="59">
        <v>8089544</v>
      </c>
      <c r="G13" s="59">
        <v>8089545</v>
      </c>
      <c r="H13" s="59">
        <v>8089545</v>
      </c>
      <c r="I13" s="59">
        <v>24268634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24268634</v>
      </c>
      <c r="W13" s="59">
        <v>105316091</v>
      </c>
      <c r="X13" s="59">
        <v>-81047457</v>
      </c>
      <c r="Y13" s="60">
        <v>-76.96</v>
      </c>
      <c r="Z13" s="61">
        <v>421264363</v>
      </c>
    </row>
    <row r="14" spans="1:26" ht="13.5">
      <c r="A14" s="57" t="s">
        <v>38</v>
      </c>
      <c r="B14" s="18">
        <v>0</v>
      </c>
      <c r="C14" s="18">
        <v>0</v>
      </c>
      <c r="D14" s="58">
        <v>48232011</v>
      </c>
      <c r="E14" s="59">
        <v>48232011</v>
      </c>
      <c r="F14" s="59">
        <v>0</v>
      </c>
      <c r="G14" s="59">
        <v>0</v>
      </c>
      <c r="H14" s="59">
        <v>842155</v>
      </c>
      <c r="I14" s="59">
        <v>842155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842155</v>
      </c>
      <c r="W14" s="59">
        <v>12058003</v>
      </c>
      <c r="X14" s="59">
        <v>-11215848</v>
      </c>
      <c r="Y14" s="60">
        <v>-93.02</v>
      </c>
      <c r="Z14" s="61">
        <v>48232011</v>
      </c>
    </row>
    <row r="15" spans="1:26" ht="13.5">
      <c r="A15" s="57" t="s">
        <v>39</v>
      </c>
      <c r="B15" s="18">
        <v>0</v>
      </c>
      <c r="C15" s="18">
        <v>0</v>
      </c>
      <c r="D15" s="58">
        <v>1181783069</v>
      </c>
      <c r="E15" s="59">
        <v>1181783069</v>
      </c>
      <c r="F15" s="59">
        <v>189983678</v>
      </c>
      <c r="G15" s="59">
        <v>129841090</v>
      </c>
      <c r="H15" s="59">
        <v>90188371</v>
      </c>
      <c r="I15" s="59">
        <v>410013139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410013139</v>
      </c>
      <c r="W15" s="59">
        <v>295445767</v>
      </c>
      <c r="X15" s="59">
        <v>114567372</v>
      </c>
      <c r="Y15" s="60">
        <v>38.78</v>
      </c>
      <c r="Z15" s="61">
        <v>1181783069</v>
      </c>
    </row>
    <row r="16" spans="1:26" ht="13.5">
      <c r="A16" s="68" t="s">
        <v>40</v>
      </c>
      <c r="B16" s="18">
        <v>0</v>
      </c>
      <c r="C16" s="18">
        <v>0</v>
      </c>
      <c r="D16" s="58">
        <v>476400</v>
      </c>
      <c r="E16" s="59">
        <v>476400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119100</v>
      </c>
      <c r="X16" s="59">
        <v>-119100</v>
      </c>
      <c r="Y16" s="60">
        <v>-100</v>
      </c>
      <c r="Z16" s="61">
        <v>476400</v>
      </c>
    </row>
    <row r="17" spans="1:26" ht="13.5">
      <c r="A17" s="57" t="s">
        <v>41</v>
      </c>
      <c r="B17" s="18">
        <v>0</v>
      </c>
      <c r="C17" s="18">
        <v>0</v>
      </c>
      <c r="D17" s="58">
        <v>630281327</v>
      </c>
      <c r="E17" s="59">
        <v>630281327</v>
      </c>
      <c r="F17" s="59">
        <v>18298682</v>
      </c>
      <c r="G17" s="59">
        <v>31066406</v>
      </c>
      <c r="H17" s="59">
        <v>38188154</v>
      </c>
      <c r="I17" s="59">
        <v>87553242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87553242</v>
      </c>
      <c r="W17" s="59">
        <v>157570332</v>
      </c>
      <c r="X17" s="59">
        <v>-70017090</v>
      </c>
      <c r="Y17" s="60">
        <v>-44.44</v>
      </c>
      <c r="Z17" s="61">
        <v>630281327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2773723580</v>
      </c>
      <c r="E18" s="72">
        <f t="shared" si="1"/>
        <v>2773723580</v>
      </c>
      <c r="F18" s="72">
        <f t="shared" si="1"/>
        <v>255565715</v>
      </c>
      <c r="G18" s="72">
        <f t="shared" si="1"/>
        <v>208156205</v>
      </c>
      <c r="H18" s="72">
        <f t="shared" si="1"/>
        <v>173520095</v>
      </c>
      <c r="I18" s="72">
        <f t="shared" si="1"/>
        <v>637242015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637242015</v>
      </c>
      <c r="W18" s="72">
        <f t="shared" si="1"/>
        <v>693430895</v>
      </c>
      <c r="X18" s="72">
        <f t="shared" si="1"/>
        <v>-56188880</v>
      </c>
      <c r="Y18" s="66">
        <f>+IF(W18&lt;&gt;0,(X18/W18)*100,0)</f>
        <v>-8.103025175998251</v>
      </c>
      <c r="Z18" s="73">
        <f t="shared" si="1"/>
        <v>2773723580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21869347</v>
      </c>
      <c r="E19" s="76">
        <f t="shared" si="2"/>
        <v>21869347</v>
      </c>
      <c r="F19" s="76">
        <f t="shared" si="2"/>
        <v>83873040</v>
      </c>
      <c r="G19" s="76">
        <f t="shared" si="2"/>
        <v>22712590</v>
      </c>
      <c r="H19" s="76">
        <f t="shared" si="2"/>
        <v>-3294785</v>
      </c>
      <c r="I19" s="76">
        <f t="shared" si="2"/>
        <v>103290845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103290845</v>
      </c>
      <c r="W19" s="76">
        <f>IF(E10=E18,0,W10-W18)</f>
        <v>5467338</v>
      </c>
      <c r="X19" s="76">
        <f t="shared" si="2"/>
        <v>97823507</v>
      </c>
      <c r="Y19" s="77">
        <f>+IF(W19&lt;&gt;0,(X19/W19)*100,0)</f>
        <v>1789.234669596063</v>
      </c>
      <c r="Z19" s="78">
        <f t="shared" si="2"/>
        <v>21869347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19028480</v>
      </c>
      <c r="G20" s="59">
        <v>0</v>
      </c>
      <c r="H20" s="59">
        <v>0</v>
      </c>
      <c r="I20" s="59">
        <v>19028480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19028480</v>
      </c>
      <c r="W20" s="59">
        <v>0</v>
      </c>
      <c r="X20" s="59">
        <v>19028480</v>
      </c>
      <c r="Y20" s="60">
        <v>0</v>
      </c>
      <c r="Z20" s="61">
        <v>0</v>
      </c>
    </row>
    <row r="21" spans="1:26" ht="13.5">
      <c r="A21" s="57" t="s">
        <v>96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97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21869347</v>
      </c>
      <c r="E22" s="87">
        <f t="shared" si="3"/>
        <v>21869347</v>
      </c>
      <c r="F22" s="87">
        <f t="shared" si="3"/>
        <v>102901520</v>
      </c>
      <c r="G22" s="87">
        <f t="shared" si="3"/>
        <v>22712590</v>
      </c>
      <c r="H22" s="87">
        <f t="shared" si="3"/>
        <v>-3294785</v>
      </c>
      <c r="I22" s="87">
        <f t="shared" si="3"/>
        <v>122319325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122319325</v>
      </c>
      <c r="W22" s="87">
        <f t="shared" si="3"/>
        <v>5467338</v>
      </c>
      <c r="X22" s="87">
        <f t="shared" si="3"/>
        <v>116851987</v>
      </c>
      <c r="Y22" s="88">
        <f>+IF(W22&lt;&gt;0,(X22/W22)*100,0)</f>
        <v>2137.2738799027975</v>
      </c>
      <c r="Z22" s="89">
        <f t="shared" si="3"/>
        <v>21869347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21869347</v>
      </c>
      <c r="E24" s="76">
        <f t="shared" si="4"/>
        <v>21869347</v>
      </c>
      <c r="F24" s="76">
        <f t="shared" si="4"/>
        <v>102901520</v>
      </c>
      <c r="G24" s="76">
        <f t="shared" si="4"/>
        <v>22712590</v>
      </c>
      <c r="H24" s="76">
        <f t="shared" si="4"/>
        <v>-3294785</v>
      </c>
      <c r="I24" s="76">
        <f t="shared" si="4"/>
        <v>122319325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122319325</v>
      </c>
      <c r="W24" s="76">
        <f t="shared" si="4"/>
        <v>5467338</v>
      </c>
      <c r="X24" s="76">
        <f t="shared" si="4"/>
        <v>116851987</v>
      </c>
      <c r="Y24" s="77">
        <f>+IF(W24&lt;&gt;0,(X24/W24)*100,0)</f>
        <v>2137.2738799027975</v>
      </c>
      <c r="Z24" s="78">
        <f t="shared" si="4"/>
        <v>21869347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1363578974</v>
      </c>
      <c r="E27" s="99">
        <v>1363578974</v>
      </c>
      <c r="F27" s="99">
        <v>28775665</v>
      </c>
      <c r="G27" s="99">
        <v>44864087</v>
      </c>
      <c r="H27" s="99">
        <v>112674754</v>
      </c>
      <c r="I27" s="99">
        <v>186314506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186314506</v>
      </c>
      <c r="W27" s="99">
        <v>340894744</v>
      </c>
      <c r="X27" s="99">
        <v>-154580238</v>
      </c>
      <c r="Y27" s="100">
        <v>-45.35</v>
      </c>
      <c r="Z27" s="101">
        <v>1363578974</v>
      </c>
    </row>
    <row r="28" spans="1:26" ht="13.5">
      <c r="A28" s="102" t="s">
        <v>44</v>
      </c>
      <c r="B28" s="18">
        <v>0</v>
      </c>
      <c r="C28" s="18">
        <v>0</v>
      </c>
      <c r="D28" s="58">
        <v>678524451</v>
      </c>
      <c r="E28" s="59">
        <v>678524451</v>
      </c>
      <c r="F28" s="59">
        <v>23928608</v>
      </c>
      <c r="G28" s="59">
        <v>22503603</v>
      </c>
      <c r="H28" s="59">
        <v>94075576</v>
      </c>
      <c r="I28" s="59">
        <v>140507787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140507787</v>
      </c>
      <c r="W28" s="59">
        <v>169631113</v>
      </c>
      <c r="X28" s="59">
        <v>-29123326</v>
      </c>
      <c r="Y28" s="60">
        <v>-17.17</v>
      </c>
      <c r="Z28" s="61">
        <v>678524451</v>
      </c>
    </row>
    <row r="29" spans="1:26" ht="13.5">
      <c r="A29" s="57" t="s">
        <v>99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228325000</v>
      </c>
      <c r="E30" s="59">
        <v>228325000</v>
      </c>
      <c r="F30" s="59">
        <v>15220</v>
      </c>
      <c r="G30" s="59">
        <v>1643175</v>
      </c>
      <c r="H30" s="59">
        <v>3087719</v>
      </c>
      <c r="I30" s="59">
        <v>4746114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4746114</v>
      </c>
      <c r="W30" s="59">
        <v>57081250</v>
      </c>
      <c r="X30" s="59">
        <v>-52335136</v>
      </c>
      <c r="Y30" s="60">
        <v>-91.69</v>
      </c>
      <c r="Z30" s="61">
        <v>228325000</v>
      </c>
    </row>
    <row r="31" spans="1:26" ht="13.5">
      <c r="A31" s="57" t="s">
        <v>49</v>
      </c>
      <c r="B31" s="18">
        <v>0</v>
      </c>
      <c r="C31" s="18">
        <v>0</v>
      </c>
      <c r="D31" s="58">
        <v>456729523</v>
      </c>
      <c r="E31" s="59">
        <v>456729523</v>
      </c>
      <c r="F31" s="59">
        <v>4831837</v>
      </c>
      <c r="G31" s="59">
        <v>20717309</v>
      </c>
      <c r="H31" s="59">
        <v>15511459</v>
      </c>
      <c r="I31" s="59">
        <v>41060605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41060605</v>
      </c>
      <c r="W31" s="59">
        <v>114182381</v>
      </c>
      <c r="X31" s="59">
        <v>-73121776</v>
      </c>
      <c r="Y31" s="60">
        <v>-64.04</v>
      </c>
      <c r="Z31" s="61">
        <v>456729523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1363578974</v>
      </c>
      <c r="E32" s="99">
        <f t="shared" si="5"/>
        <v>1363578974</v>
      </c>
      <c r="F32" s="99">
        <f t="shared" si="5"/>
        <v>28775665</v>
      </c>
      <c r="G32" s="99">
        <f t="shared" si="5"/>
        <v>44864087</v>
      </c>
      <c r="H32" s="99">
        <f t="shared" si="5"/>
        <v>112674754</v>
      </c>
      <c r="I32" s="99">
        <f t="shared" si="5"/>
        <v>186314506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186314506</v>
      </c>
      <c r="W32" s="99">
        <f t="shared" si="5"/>
        <v>340894744</v>
      </c>
      <c r="X32" s="99">
        <f t="shared" si="5"/>
        <v>-154580238</v>
      </c>
      <c r="Y32" s="100">
        <f>+IF(W32&lt;&gt;0,(X32/W32)*100,0)</f>
        <v>-45.345444809791495</v>
      </c>
      <c r="Z32" s="101">
        <f t="shared" si="5"/>
        <v>1363578974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1233501563</v>
      </c>
      <c r="E35" s="59">
        <v>1233501563</v>
      </c>
      <c r="F35" s="59">
        <v>-485546741</v>
      </c>
      <c r="G35" s="59">
        <v>-73012213</v>
      </c>
      <c r="H35" s="59">
        <v>-248506374</v>
      </c>
      <c r="I35" s="59">
        <v>-248506374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-248506374</v>
      </c>
      <c r="W35" s="59">
        <v>308375391</v>
      </c>
      <c r="X35" s="59">
        <v>-556881765</v>
      </c>
      <c r="Y35" s="60">
        <v>-180.59</v>
      </c>
      <c r="Z35" s="61">
        <v>1233501563</v>
      </c>
    </row>
    <row r="36" spans="1:26" ht="13.5">
      <c r="A36" s="57" t="s">
        <v>53</v>
      </c>
      <c r="B36" s="18">
        <v>0</v>
      </c>
      <c r="C36" s="18">
        <v>0</v>
      </c>
      <c r="D36" s="58">
        <v>7674758268</v>
      </c>
      <c r="E36" s="59">
        <v>7674758268</v>
      </c>
      <c r="F36" s="59">
        <v>169392084</v>
      </c>
      <c r="G36" s="59">
        <v>34674543</v>
      </c>
      <c r="H36" s="59">
        <v>104585212</v>
      </c>
      <c r="I36" s="59">
        <v>104585212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104585212</v>
      </c>
      <c r="W36" s="59">
        <v>1918689567</v>
      </c>
      <c r="X36" s="59">
        <v>-1814104355</v>
      </c>
      <c r="Y36" s="60">
        <v>-94.55</v>
      </c>
      <c r="Z36" s="61">
        <v>7674758268</v>
      </c>
    </row>
    <row r="37" spans="1:26" ht="13.5">
      <c r="A37" s="57" t="s">
        <v>54</v>
      </c>
      <c r="B37" s="18">
        <v>0</v>
      </c>
      <c r="C37" s="18">
        <v>0</v>
      </c>
      <c r="D37" s="58">
        <v>548535869</v>
      </c>
      <c r="E37" s="59">
        <v>548535869</v>
      </c>
      <c r="F37" s="59">
        <v>216007317</v>
      </c>
      <c r="G37" s="59">
        <v>-63954482</v>
      </c>
      <c r="H37" s="59">
        <v>-17945437</v>
      </c>
      <c r="I37" s="59">
        <v>-17945437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-17945437</v>
      </c>
      <c r="W37" s="59">
        <v>137133967</v>
      </c>
      <c r="X37" s="59">
        <v>-155079404</v>
      </c>
      <c r="Y37" s="60">
        <v>-113.09</v>
      </c>
      <c r="Z37" s="61">
        <v>548535869</v>
      </c>
    </row>
    <row r="38" spans="1:26" ht="13.5">
      <c r="A38" s="57" t="s">
        <v>55</v>
      </c>
      <c r="B38" s="18">
        <v>0</v>
      </c>
      <c r="C38" s="18">
        <v>0</v>
      </c>
      <c r="D38" s="58">
        <v>406251090</v>
      </c>
      <c r="E38" s="59">
        <v>406251090</v>
      </c>
      <c r="F38" s="59">
        <v>0</v>
      </c>
      <c r="G38" s="59">
        <v>-912906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101562773</v>
      </c>
      <c r="X38" s="59">
        <v>-101562773</v>
      </c>
      <c r="Y38" s="60">
        <v>-100</v>
      </c>
      <c r="Z38" s="61">
        <v>406251090</v>
      </c>
    </row>
    <row r="39" spans="1:26" ht="13.5">
      <c r="A39" s="57" t="s">
        <v>56</v>
      </c>
      <c r="B39" s="18">
        <v>0</v>
      </c>
      <c r="C39" s="18">
        <v>0</v>
      </c>
      <c r="D39" s="58">
        <v>7953472872</v>
      </c>
      <c r="E39" s="59">
        <v>7953472872</v>
      </c>
      <c r="F39" s="59">
        <v>-532161974</v>
      </c>
      <c r="G39" s="59">
        <v>26529718</v>
      </c>
      <c r="H39" s="59">
        <v>-125975725</v>
      </c>
      <c r="I39" s="59">
        <v>-125975725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-125975725</v>
      </c>
      <c r="W39" s="59">
        <v>1988368218</v>
      </c>
      <c r="X39" s="59">
        <v>-2114343943</v>
      </c>
      <c r="Y39" s="60">
        <v>-106.34</v>
      </c>
      <c r="Z39" s="61">
        <v>7953472872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1013708669</v>
      </c>
      <c r="E42" s="59">
        <v>1013708669</v>
      </c>
      <c r="F42" s="59">
        <v>316363563</v>
      </c>
      <c r="G42" s="59">
        <v>-8183363</v>
      </c>
      <c r="H42" s="59">
        <v>-73827836</v>
      </c>
      <c r="I42" s="59">
        <v>234352364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234352364</v>
      </c>
      <c r="W42" s="59">
        <v>334778894</v>
      </c>
      <c r="X42" s="59">
        <v>-100426530</v>
      </c>
      <c r="Y42" s="60">
        <v>-30</v>
      </c>
      <c r="Z42" s="61">
        <v>1013708669</v>
      </c>
    </row>
    <row r="43" spans="1:26" ht="13.5">
      <c r="A43" s="57" t="s">
        <v>59</v>
      </c>
      <c r="B43" s="18">
        <v>0</v>
      </c>
      <c r="C43" s="18">
        <v>0</v>
      </c>
      <c r="D43" s="58">
        <v>-1263506639</v>
      </c>
      <c r="E43" s="59">
        <v>-1263506639</v>
      </c>
      <c r="F43" s="59">
        <v>-26959876</v>
      </c>
      <c r="G43" s="59">
        <v>-41548296</v>
      </c>
      <c r="H43" s="59">
        <v>-111740543</v>
      </c>
      <c r="I43" s="59">
        <v>-180248715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-180248715</v>
      </c>
      <c r="W43" s="59">
        <v>-91477975</v>
      </c>
      <c r="X43" s="59">
        <v>-88770740</v>
      </c>
      <c r="Y43" s="60">
        <v>97.04</v>
      </c>
      <c r="Z43" s="61">
        <v>-1263506639</v>
      </c>
    </row>
    <row r="44" spans="1:26" ht="13.5">
      <c r="A44" s="57" t="s">
        <v>60</v>
      </c>
      <c r="B44" s="18">
        <v>0</v>
      </c>
      <c r="C44" s="18">
        <v>0</v>
      </c>
      <c r="D44" s="58">
        <v>204114100</v>
      </c>
      <c r="E44" s="59">
        <v>204114100</v>
      </c>
      <c r="F44" s="59">
        <v>0</v>
      </c>
      <c r="G44" s="59">
        <v>-4002069</v>
      </c>
      <c r="H44" s="59">
        <v>0</v>
      </c>
      <c r="I44" s="59">
        <v>-4002069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-4002069</v>
      </c>
      <c r="W44" s="59">
        <v>-6289792</v>
      </c>
      <c r="X44" s="59">
        <v>2287723</v>
      </c>
      <c r="Y44" s="60">
        <v>-36.37</v>
      </c>
      <c r="Z44" s="61">
        <v>204114100</v>
      </c>
    </row>
    <row r="45" spans="1:26" ht="13.5">
      <c r="A45" s="69" t="s">
        <v>61</v>
      </c>
      <c r="B45" s="21">
        <v>0</v>
      </c>
      <c r="C45" s="21">
        <v>0</v>
      </c>
      <c r="D45" s="98">
        <v>872915010</v>
      </c>
      <c r="E45" s="99">
        <v>872915010</v>
      </c>
      <c r="F45" s="99">
        <v>1170949833</v>
      </c>
      <c r="G45" s="99">
        <v>1117216105</v>
      </c>
      <c r="H45" s="99">
        <v>931647726</v>
      </c>
      <c r="I45" s="99">
        <v>931647726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931647726</v>
      </c>
      <c r="W45" s="99">
        <v>1155610007</v>
      </c>
      <c r="X45" s="99">
        <v>-223962281</v>
      </c>
      <c r="Y45" s="100">
        <v>-19.38</v>
      </c>
      <c r="Z45" s="101">
        <v>872915010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89</v>
      </c>
      <c r="W47" s="118" t="s">
        <v>90</v>
      </c>
      <c r="X47" s="118" t="s">
        <v>91</v>
      </c>
      <c r="Y47" s="118" t="s">
        <v>92</v>
      </c>
      <c r="Z47" s="120" t="s">
        <v>93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177376699</v>
      </c>
      <c r="C49" s="51">
        <v>0</v>
      </c>
      <c r="D49" s="128">
        <v>77925374</v>
      </c>
      <c r="E49" s="53">
        <v>39999234</v>
      </c>
      <c r="F49" s="53">
        <v>0</v>
      </c>
      <c r="G49" s="53">
        <v>0</v>
      </c>
      <c r="H49" s="53">
        <v>0</v>
      </c>
      <c r="I49" s="53">
        <v>41924175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40349784</v>
      </c>
      <c r="W49" s="53">
        <v>35351818</v>
      </c>
      <c r="X49" s="53">
        <v>34241639</v>
      </c>
      <c r="Y49" s="53">
        <v>1386947775</v>
      </c>
      <c r="Z49" s="129">
        <v>1834116498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4056710</v>
      </c>
      <c r="C51" s="51">
        <v>0</v>
      </c>
      <c r="D51" s="128">
        <v>196248</v>
      </c>
      <c r="E51" s="53">
        <v>170</v>
      </c>
      <c r="F51" s="53">
        <v>0</v>
      </c>
      <c r="G51" s="53">
        <v>0</v>
      </c>
      <c r="H51" s="53">
        <v>0</v>
      </c>
      <c r="I51" s="53">
        <v>303630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5024</v>
      </c>
      <c r="W51" s="53">
        <v>-180447</v>
      </c>
      <c r="X51" s="53">
        <v>0</v>
      </c>
      <c r="Y51" s="53">
        <v>0</v>
      </c>
      <c r="Z51" s="129">
        <v>4381335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95.22275654563234</v>
      </c>
      <c r="E58" s="7">
        <f t="shared" si="6"/>
        <v>95.22275654563234</v>
      </c>
      <c r="F58" s="7">
        <f t="shared" si="6"/>
        <v>89.94386368061818</v>
      </c>
      <c r="G58" s="7">
        <f t="shared" si="6"/>
        <v>83.23550832913035</v>
      </c>
      <c r="H58" s="7">
        <f t="shared" si="6"/>
        <v>115.59032270966749</v>
      </c>
      <c r="I58" s="7">
        <f t="shared" si="6"/>
        <v>94.49179761006597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94.49179761006597</v>
      </c>
      <c r="W58" s="7">
        <f t="shared" si="6"/>
        <v>95.01508322375419</v>
      </c>
      <c r="X58" s="7">
        <f t="shared" si="6"/>
        <v>0</v>
      </c>
      <c r="Y58" s="7">
        <f t="shared" si="6"/>
        <v>0</v>
      </c>
      <c r="Z58" s="8">
        <f t="shared" si="6"/>
        <v>95.22275654563234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97.1999972760118</v>
      </c>
      <c r="E59" s="10">
        <f t="shared" si="7"/>
        <v>97.1999972760118</v>
      </c>
      <c r="F59" s="10">
        <f t="shared" si="7"/>
        <v>112.09574785505076</v>
      </c>
      <c r="G59" s="10">
        <f t="shared" si="7"/>
        <v>78.42394365837826</v>
      </c>
      <c r="H59" s="10">
        <f t="shared" si="7"/>
        <v>92.9083936121924</v>
      </c>
      <c r="I59" s="10">
        <f t="shared" si="7"/>
        <v>94.5533460583311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94.5533460583311</v>
      </c>
      <c r="W59" s="10">
        <f t="shared" si="7"/>
        <v>95.34200055885839</v>
      </c>
      <c r="X59" s="10">
        <f t="shared" si="7"/>
        <v>0</v>
      </c>
      <c r="Y59" s="10">
        <f t="shared" si="7"/>
        <v>0</v>
      </c>
      <c r="Z59" s="11">
        <f t="shared" si="7"/>
        <v>97.1999972760118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95.00000013470901</v>
      </c>
      <c r="E60" s="13">
        <f t="shared" si="7"/>
        <v>95.00000013470901</v>
      </c>
      <c r="F60" s="13">
        <f t="shared" si="7"/>
        <v>88.17341133656214</v>
      </c>
      <c r="G60" s="13">
        <f t="shared" si="7"/>
        <v>83.1589621517114</v>
      </c>
      <c r="H60" s="13">
        <f t="shared" si="7"/>
        <v>118.93666415797146</v>
      </c>
      <c r="I60" s="13">
        <f t="shared" si="7"/>
        <v>94.28956538292263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94.28956538292263</v>
      </c>
      <c r="W60" s="13">
        <f t="shared" si="7"/>
        <v>95.34841135340612</v>
      </c>
      <c r="X60" s="13">
        <f t="shared" si="7"/>
        <v>0</v>
      </c>
      <c r="Y60" s="13">
        <f t="shared" si="7"/>
        <v>0</v>
      </c>
      <c r="Z60" s="14">
        <f t="shared" si="7"/>
        <v>95.00000013470901</v>
      </c>
    </row>
    <row r="61" spans="1:26" ht="13.5">
      <c r="A61" s="38" t="s">
        <v>102</v>
      </c>
      <c r="B61" s="12">
        <f t="shared" si="7"/>
        <v>0</v>
      </c>
      <c r="C61" s="12">
        <f t="shared" si="7"/>
        <v>0</v>
      </c>
      <c r="D61" s="3">
        <f t="shared" si="7"/>
        <v>95.00000004759217</v>
      </c>
      <c r="E61" s="13">
        <f t="shared" si="7"/>
        <v>95.00000004759217</v>
      </c>
      <c r="F61" s="13">
        <f t="shared" si="7"/>
        <v>92.93582606281761</v>
      </c>
      <c r="G61" s="13">
        <f t="shared" si="7"/>
        <v>86.4117523887615</v>
      </c>
      <c r="H61" s="13">
        <f t="shared" si="7"/>
        <v>139.15312099016552</v>
      </c>
      <c r="I61" s="13">
        <f t="shared" si="7"/>
        <v>101.67148651102175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101.67148651102175</v>
      </c>
      <c r="W61" s="13">
        <f t="shared" si="7"/>
        <v>95.34200025069653</v>
      </c>
      <c r="X61" s="13">
        <f t="shared" si="7"/>
        <v>0</v>
      </c>
      <c r="Y61" s="13">
        <f t="shared" si="7"/>
        <v>0</v>
      </c>
      <c r="Z61" s="14">
        <f t="shared" si="7"/>
        <v>95.00000004759217</v>
      </c>
    </row>
    <row r="62" spans="1:26" ht="13.5">
      <c r="A62" s="38" t="s">
        <v>103</v>
      </c>
      <c r="B62" s="12">
        <f t="shared" si="7"/>
        <v>0</v>
      </c>
      <c r="C62" s="12">
        <f t="shared" si="7"/>
        <v>0</v>
      </c>
      <c r="D62" s="3">
        <f t="shared" si="7"/>
        <v>95.00000011360105</v>
      </c>
      <c r="E62" s="13">
        <f t="shared" si="7"/>
        <v>95.00000011360105</v>
      </c>
      <c r="F62" s="13">
        <f t="shared" si="7"/>
        <v>61.25098079947791</v>
      </c>
      <c r="G62" s="13">
        <f t="shared" si="7"/>
        <v>64.2286633447865</v>
      </c>
      <c r="H62" s="13">
        <f t="shared" si="7"/>
        <v>58.235099812964506</v>
      </c>
      <c r="I62" s="13">
        <f t="shared" si="7"/>
        <v>61.206185912247925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61.206185912247925</v>
      </c>
      <c r="W62" s="13">
        <f t="shared" si="7"/>
        <v>95.34200032837519</v>
      </c>
      <c r="X62" s="13">
        <f t="shared" si="7"/>
        <v>0</v>
      </c>
      <c r="Y62" s="13">
        <f t="shared" si="7"/>
        <v>0</v>
      </c>
      <c r="Z62" s="14">
        <f t="shared" si="7"/>
        <v>95.00000011360105</v>
      </c>
    </row>
    <row r="63" spans="1:26" ht="13.5">
      <c r="A63" s="38" t="s">
        <v>104</v>
      </c>
      <c r="B63" s="12">
        <f t="shared" si="7"/>
        <v>0</v>
      </c>
      <c r="C63" s="12">
        <f t="shared" si="7"/>
        <v>0</v>
      </c>
      <c r="D63" s="3">
        <f t="shared" si="7"/>
        <v>95.00000009051766</v>
      </c>
      <c r="E63" s="13">
        <f t="shared" si="7"/>
        <v>95.00000009051766</v>
      </c>
      <c r="F63" s="13">
        <f t="shared" si="7"/>
        <v>125.6731151348329</v>
      </c>
      <c r="G63" s="13">
        <f t="shared" si="7"/>
        <v>108.56123063857738</v>
      </c>
      <c r="H63" s="13">
        <f t="shared" si="7"/>
        <v>81.42962536598556</v>
      </c>
      <c r="I63" s="13">
        <f t="shared" si="7"/>
        <v>105.67392611922423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105.67392611922423</v>
      </c>
      <c r="W63" s="13">
        <f t="shared" si="7"/>
        <v>95.34199755476807</v>
      </c>
      <c r="X63" s="13">
        <f t="shared" si="7"/>
        <v>0</v>
      </c>
      <c r="Y63" s="13">
        <f t="shared" si="7"/>
        <v>0</v>
      </c>
      <c r="Z63" s="14">
        <f t="shared" si="7"/>
        <v>95.00000009051766</v>
      </c>
    </row>
    <row r="64" spans="1:26" ht="13.5">
      <c r="A64" s="38" t="s">
        <v>105</v>
      </c>
      <c r="B64" s="12">
        <f t="shared" si="7"/>
        <v>0</v>
      </c>
      <c r="C64" s="12">
        <f t="shared" si="7"/>
        <v>0</v>
      </c>
      <c r="D64" s="3">
        <f t="shared" si="7"/>
        <v>95.00000100071391</v>
      </c>
      <c r="E64" s="13">
        <f t="shared" si="7"/>
        <v>95.00000100071391</v>
      </c>
      <c r="F64" s="13">
        <f t="shared" si="7"/>
        <v>62.30522424852981</v>
      </c>
      <c r="G64" s="13">
        <f t="shared" si="7"/>
        <v>56.9796882000645</v>
      </c>
      <c r="H64" s="13">
        <f t="shared" si="7"/>
        <v>69.58761390241168</v>
      </c>
      <c r="I64" s="13">
        <f t="shared" si="7"/>
        <v>62.62073944234995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62.62073944234995</v>
      </c>
      <c r="W64" s="13">
        <f t="shared" si="7"/>
        <v>95.34199971136744</v>
      </c>
      <c r="X64" s="13">
        <f t="shared" si="7"/>
        <v>0</v>
      </c>
      <c r="Y64" s="13">
        <f t="shared" si="7"/>
        <v>0</v>
      </c>
      <c r="Z64" s="14">
        <f t="shared" si="7"/>
        <v>95.00000100071391</v>
      </c>
    </row>
    <row r="65" spans="1:26" ht="13.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95.00002530394252</v>
      </c>
      <c r="E65" s="13">
        <f t="shared" si="7"/>
        <v>95.00002530394252</v>
      </c>
      <c r="F65" s="13">
        <f t="shared" si="7"/>
        <v>100</v>
      </c>
      <c r="G65" s="13">
        <f t="shared" si="7"/>
        <v>100</v>
      </c>
      <c r="H65" s="13">
        <f t="shared" si="7"/>
        <v>56.51582170806396</v>
      </c>
      <c r="I65" s="13">
        <f t="shared" si="7"/>
        <v>84.09326639837364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84.09326639837364</v>
      </c>
      <c r="W65" s="13">
        <f t="shared" si="7"/>
        <v>100.35999075562634</v>
      </c>
      <c r="X65" s="13">
        <f t="shared" si="7"/>
        <v>0</v>
      </c>
      <c r="Y65" s="13">
        <f t="shared" si="7"/>
        <v>0</v>
      </c>
      <c r="Z65" s="14">
        <f t="shared" si="7"/>
        <v>95.00002530394252</v>
      </c>
    </row>
    <row r="66" spans="1:26" ht="13.5">
      <c r="A66" s="39" t="s">
        <v>107</v>
      </c>
      <c r="B66" s="15">
        <f t="shared" si="7"/>
        <v>0</v>
      </c>
      <c r="C66" s="15">
        <f t="shared" si="7"/>
        <v>0</v>
      </c>
      <c r="D66" s="4">
        <f t="shared" si="7"/>
        <v>95.63243530601264</v>
      </c>
      <c r="E66" s="16">
        <f t="shared" si="7"/>
        <v>95.63243530601264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90.65340551967942</v>
      </c>
      <c r="X66" s="16">
        <f t="shared" si="7"/>
        <v>0</v>
      </c>
      <c r="Y66" s="16">
        <f t="shared" si="7"/>
        <v>0</v>
      </c>
      <c r="Z66" s="17">
        <f t="shared" si="7"/>
        <v>95.63243530601264</v>
      </c>
    </row>
    <row r="67" spans="1:26" ht="13.5" hidden="1">
      <c r="A67" s="40" t="s">
        <v>108</v>
      </c>
      <c r="B67" s="23"/>
      <c r="C67" s="23"/>
      <c r="D67" s="24">
        <v>2187889041</v>
      </c>
      <c r="E67" s="25">
        <v>2187889041</v>
      </c>
      <c r="F67" s="25">
        <v>226843693</v>
      </c>
      <c r="G67" s="25">
        <v>212769392</v>
      </c>
      <c r="H67" s="25">
        <v>162412488</v>
      </c>
      <c r="I67" s="25">
        <v>602025573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602025573</v>
      </c>
      <c r="W67" s="25">
        <v>546972261</v>
      </c>
      <c r="X67" s="25"/>
      <c r="Y67" s="24"/>
      <c r="Z67" s="26">
        <v>2187889041</v>
      </c>
    </row>
    <row r="68" spans="1:26" ht="13.5" hidden="1">
      <c r="A68" s="36" t="s">
        <v>31</v>
      </c>
      <c r="B68" s="18"/>
      <c r="C68" s="18"/>
      <c r="D68" s="19">
        <v>176946435</v>
      </c>
      <c r="E68" s="20">
        <v>176946435</v>
      </c>
      <c r="F68" s="20">
        <v>14615847</v>
      </c>
      <c r="G68" s="20">
        <v>14501677</v>
      </c>
      <c r="H68" s="20">
        <v>13674363</v>
      </c>
      <c r="I68" s="20">
        <v>42791887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42791887</v>
      </c>
      <c r="W68" s="20">
        <v>44236609</v>
      </c>
      <c r="X68" s="20"/>
      <c r="Y68" s="19"/>
      <c r="Z68" s="22">
        <v>176946435</v>
      </c>
    </row>
    <row r="69" spans="1:26" ht="13.5" hidden="1">
      <c r="A69" s="37" t="s">
        <v>32</v>
      </c>
      <c r="B69" s="18"/>
      <c r="C69" s="18"/>
      <c r="D69" s="19">
        <v>1855852150</v>
      </c>
      <c r="E69" s="20">
        <v>1855852150</v>
      </c>
      <c r="F69" s="20">
        <v>207833448</v>
      </c>
      <c r="G69" s="20">
        <v>193223347</v>
      </c>
      <c r="H69" s="20">
        <v>138833127</v>
      </c>
      <c r="I69" s="20">
        <v>539889922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539889922</v>
      </c>
      <c r="W69" s="20">
        <v>463963038</v>
      </c>
      <c r="X69" s="20"/>
      <c r="Y69" s="19"/>
      <c r="Z69" s="22">
        <v>1855852150</v>
      </c>
    </row>
    <row r="70" spans="1:26" ht="13.5" hidden="1">
      <c r="A70" s="38" t="s">
        <v>102</v>
      </c>
      <c r="B70" s="18"/>
      <c r="C70" s="18"/>
      <c r="D70" s="19">
        <v>1260711532</v>
      </c>
      <c r="E70" s="20">
        <v>1260711532</v>
      </c>
      <c r="F70" s="20">
        <v>164468388</v>
      </c>
      <c r="G70" s="20">
        <v>155622694</v>
      </c>
      <c r="H70" s="20">
        <v>101689827</v>
      </c>
      <c r="I70" s="20">
        <v>421780909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421780909</v>
      </c>
      <c r="W70" s="20">
        <v>315177883</v>
      </c>
      <c r="X70" s="20"/>
      <c r="Y70" s="19"/>
      <c r="Z70" s="22">
        <v>1260711532</v>
      </c>
    </row>
    <row r="71" spans="1:26" ht="13.5" hidden="1">
      <c r="A71" s="38" t="s">
        <v>103</v>
      </c>
      <c r="B71" s="18"/>
      <c r="C71" s="18"/>
      <c r="D71" s="19">
        <v>352109428</v>
      </c>
      <c r="E71" s="20">
        <v>352109428</v>
      </c>
      <c r="F71" s="20">
        <v>28555786</v>
      </c>
      <c r="G71" s="20">
        <v>24488140</v>
      </c>
      <c r="H71" s="20">
        <v>25342249</v>
      </c>
      <c r="I71" s="20">
        <v>78386175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78386175</v>
      </c>
      <c r="W71" s="20">
        <v>88027357</v>
      </c>
      <c r="X71" s="20"/>
      <c r="Y71" s="19"/>
      <c r="Z71" s="22">
        <v>352109428</v>
      </c>
    </row>
    <row r="72" spans="1:26" ht="13.5" hidden="1">
      <c r="A72" s="38" t="s">
        <v>104</v>
      </c>
      <c r="B72" s="18"/>
      <c r="C72" s="18"/>
      <c r="D72" s="19">
        <v>165713523</v>
      </c>
      <c r="E72" s="20">
        <v>165713523</v>
      </c>
      <c r="F72" s="20">
        <v>5812750</v>
      </c>
      <c r="G72" s="20">
        <v>5821628</v>
      </c>
      <c r="H72" s="20">
        <v>5488263</v>
      </c>
      <c r="I72" s="20">
        <v>17122641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17122641</v>
      </c>
      <c r="W72" s="20">
        <v>41428381</v>
      </c>
      <c r="X72" s="20"/>
      <c r="Y72" s="19"/>
      <c r="Z72" s="22">
        <v>165713523</v>
      </c>
    </row>
    <row r="73" spans="1:26" ht="13.5" hidden="1">
      <c r="A73" s="38" t="s">
        <v>105</v>
      </c>
      <c r="B73" s="18"/>
      <c r="C73" s="18"/>
      <c r="D73" s="19">
        <v>74946495</v>
      </c>
      <c r="E73" s="20">
        <v>74946495</v>
      </c>
      <c r="F73" s="20">
        <v>8989312</v>
      </c>
      <c r="G73" s="20">
        <v>7282811</v>
      </c>
      <c r="H73" s="20">
        <v>6303971</v>
      </c>
      <c r="I73" s="20">
        <v>22576094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22576094</v>
      </c>
      <c r="W73" s="20">
        <v>18736624</v>
      </c>
      <c r="X73" s="20"/>
      <c r="Y73" s="19"/>
      <c r="Z73" s="22">
        <v>74946495</v>
      </c>
    </row>
    <row r="74" spans="1:26" ht="13.5" hidden="1">
      <c r="A74" s="38" t="s">
        <v>106</v>
      </c>
      <c r="B74" s="18"/>
      <c r="C74" s="18"/>
      <c r="D74" s="19">
        <v>2371172</v>
      </c>
      <c r="E74" s="20">
        <v>2371172</v>
      </c>
      <c r="F74" s="20">
        <v>7212</v>
      </c>
      <c r="G74" s="20">
        <v>8074</v>
      </c>
      <c r="H74" s="20">
        <v>8817</v>
      </c>
      <c r="I74" s="20">
        <v>24103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24103</v>
      </c>
      <c r="W74" s="20">
        <v>592793</v>
      </c>
      <c r="X74" s="20"/>
      <c r="Y74" s="19"/>
      <c r="Z74" s="22">
        <v>2371172</v>
      </c>
    </row>
    <row r="75" spans="1:26" ht="13.5" hidden="1">
      <c r="A75" s="39" t="s">
        <v>107</v>
      </c>
      <c r="B75" s="27"/>
      <c r="C75" s="27"/>
      <c r="D75" s="28">
        <v>155090456</v>
      </c>
      <c r="E75" s="29">
        <v>155090456</v>
      </c>
      <c r="F75" s="29">
        <v>4394398</v>
      </c>
      <c r="G75" s="29">
        <v>5044368</v>
      </c>
      <c r="H75" s="29">
        <v>9904998</v>
      </c>
      <c r="I75" s="29">
        <v>19343764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19343764</v>
      </c>
      <c r="W75" s="29">
        <v>38772614</v>
      </c>
      <c r="X75" s="29"/>
      <c r="Y75" s="28"/>
      <c r="Z75" s="30">
        <v>155090456</v>
      </c>
    </row>
    <row r="76" spans="1:26" ht="13.5" hidden="1">
      <c r="A76" s="41" t="s">
        <v>109</v>
      </c>
      <c r="B76" s="31"/>
      <c r="C76" s="31"/>
      <c r="D76" s="32">
        <v>2083368255</v>
      </c>
      <c r="E76" s="33">
        <v>2083368255</v>
      </c>
      <c r="F76" s="33">
        <v>204031982</v>
      </c>
      <c r="G76" s="33">
        <v>177099685</v>
      </c>
      <c r="H76" s="33">
        <v>187733119</v>
      </c>
      <c r="I76" s="33">
        <v>568864786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568864786</v>
      </c>
      <c r="W76" s="33">
        <v>519706149</v>
      </c>
      <c r="X76" s="33"/>
      <c r="Y76" s="32"/>
      <c r="Z76" s="34">
        <v>2083368255</v>
      </c>
    </row>
    <row r="77" spans="1:26" ht="13.5" hidden="1">
      <c r="A77" s="36" t="s">
        <v>31</v>
      </c>
      <c r="B77" s="18"/>
      <c r="C77" s="18"/>
      <c r="D77" s="19">
        <v>171991930</v>
      </c>
      <c r="E77" s="20">
        <v>171991930</v>
      </c>
      <c r="F77" s="20">
        <v>16383743</v>
      </c>
      <c r="G77" s="20">
        <v>11372787</v>
      </c>
      <c r="H77" s="20">
        <v>12704631</v>
      </c>
      <c r="I77" s="20">
        <v>40461161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40461161</v>
      </c>
      <c r="W77" s="20">
        <v>42176068</v>
      </c>
      <c r="X77" s="20"/>
      <c r="Y77" s="19"/>
      <c r="Z77" s="22">
        <v>171991930</v>
      </c>
    </row>
    <row r="78" spans="1:26" ht="13.5" hidden="1">
      <c r="A78" s="37" t="s">
        <v>32</v>
      </c>
      <c r="B78" s="18"/>
      <c r="C78" s="18"/>
      <c r="D78" s="19">
        <v>1763059545</v>
      </c>
      <c r="E78" s="20">
        <v>1763059545</v>
      </c>
      <c r="F78" s="20">
        <v>183253841</v>
      </c>
      <c r="G78" s="20">
        <v>160682530</v>
      </c>
      <c r="H78" s="20">
        <v>165123490</v>
      </c>
      <c r="I78" s="20">
        <v>509059861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509059861</v>
      </c>
      <c r="W78" s="20">
        <v>442381386</v>
      </c>
      <c r="X78" s="20"/>
      <c r="Y78" s="19"/>
      <c r="Z78" s="22">
        <v>1763059545</v>
      </c>
    </row>
    <row r="79" spans="1:26" ht="13.5" hidden="1">
      <c r="A79" s="38" t="s">
        <v>102</v>
      </c>
      <c r="B79" s="18"/>
      <c r="C79" s="18"/>
      <c r="D79" s="19">
        <v>1197675956</v>
      </c>
      <c r="E79" s="20">
        <v>1197675956</v>
      </c>
      <c r="F79" s="20">
        <v>152850055</v>
      </c>
      <c r="G79" s="20">
        <v>134476297</v>
      </c>
      <c r="H79" s="20">
        <v>141504568</v>
      </c>
      <c r="I79" s="20">
        <v>428830920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428830920</v>
      </c>
      <c r="W79" s="20">
        <v>300496898</v>
      </c>
      <c r="X79" s="20"/>
      <c r="Y79" s="19"/>
      <c r="Z79" s="22">
        <v>1197675956</v>
      </c>
    </row>
    <row r="80" spans="1:26" ht="13.5" hidden="1">
      <c r="A80" s="38" t="s">
        <v>103</v>
      </c>
      <c r="B80" s="18"/>
      <c r="C80" s="18"/>
      <c r="D80" s="19">
        <v>334503957</v>
      </c>
      <c r="E80" s="20">
        <v>334503957</v>
      </c>
      <c r="F80" s="20">
        <v>17490699</v>
      </c>
      <c r="G80" s="20">
        <v>15728405</v>
      </c>
      <c r="H80" s="20">
        <v>14758084</v>
      </c>
      <c r="I80" s="20">
        <v>47977188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47977188</v>
      </c>
      <c r="W80" s="20">
        <v>83927043</v>
      </c>
      <c r="X80" s="20"/>
      <c r="Y80" s="19"/>
      <c r="Z80" s="22">
        <v>334503957</v>
      </c>
    </row>
    <row r="81" spans="1:26" ht="13.5" hidden="1">
      <c r="A81" s="38" t="s">
        <v>104</v>
      </c>
      <c r="B81" s="18"/>
      <c r="C81" s="18"/>
      <c r="D81" s="19">
        <v>157427847</v>
      </c>
      <c r="E81" s="20">
        <v>157427847</v>
      </c>
      <c r="F81" s="20">
        <v>7305064</v>
      </c>
      <c r="G81" s="20">
        <v>6320031</v>
      </c>
      <c r="H81" s="20">
        <v>4469072</v>
      </c>
      <c r="I81" s="20">
        <v>18094167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18094167</v>
      </c>
      <c r="W81" s="20">
        <v>39498646</v>
      </c>
      <c r="X81" s="20"/>
      <c r="Y81" s="19"/>
      <c r="Z81" s="22">
        <v>157427847</v>
      </c>
    </row>
    <row r="82" spans="1:26" ht="13.5" hidden="1">
      <c r="A82" s="38" t="s">
        <v>105</v>
      </c>
      <c r="B82" s="18"/>
      <c r="C82" s="18"/>
      <c r="D82" s="19">
        <v>71199171</v>
      </c>
      <c r="E82" s="20">
        <v>71199171</v>
      </c>
      <c r="F82" s="20">
        <v>5600811</v>
      </c>
      <c r="G82" s="20">
        <v>4149723</v>
      </c>
      <c r="H82" s="20">
        <v>4386783</v>
      </c>
      <c r="I82" s="20">
        <v>14137317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14137317</v>
      </c>
      <c r="W82" s="20">
        <v>17863872</v>
      </c>
      <c r="X82" s="20"/>
      <c r="Y82" s="19"/>
      <c r="Z82" s="22">
        <v>71199171</v>
      </c>
    </row>
    <row r="83" spans="1:26" ht="13.5" hidden="1">
      <c r="A83" s="38" t="s">
        <v>106</v>
      </c>
      <c r="B83" s="18"/>
      <c r="C83" s="18"/>
      <c r="D83" s="19">
        <v>2252614</v>
      </c>
      <c r="E83" s="20">
        <v>2252614</v>
      </c>
      <c r="F83" s="20">
        <v>7212</v>
      </c>
      <c r="G83" s="20">
        <v>8074</v>
      </c>
      <c r="H83" s="20">
        <v>4983</v>
      </c>
      <c r="I83" s="20">
        <v>20269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20269</v>
      </c>
      <c r="W83" s="20">
        <v>594927</v>
      </c>
      <c r="X83" s="20"/>
      <c r="Y83" s="19"/>
      <c r="Z83" s="22">
        <v>2252614</v>
      </c>
    </row>
    <row r="84" spans="1:26" ht="13.5" hidden="1">
      <c r="A84" s="39" t="s">
        <v>107</v>
      </c>
      <c r="B84" s="27"/>
      <c r="C84" s="27"/>
      <c r="D84" s="28">
        <v>148316780</v>
      </c>
      <c r="E84" s="29">
        <v>148316780</v>
      </c>
      <c r="F84" s="29">
        <v>4394398</v>
      </c>
      <c r="G84" s="29">
        <v>5044368</v>
      </c>
      <c r="H84" s="29">
        <v>9904998</v>
      </c>
      <c r="I84" s="29">
        <v>19343764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19343764</v>
      </c>
      <c r="W84" s="29">
        <v>35148695</v>
      </c>
      <c r="X84" s="29"/>
      <c r="Y84" s="28"/>
      <c r="Z84" s="30">
        <v>148316780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107827000</v>
      </c>
      <c r="E5" s="59">
        <v>107827000</v>
      </c>
      <c r="F5" s="59">
        <v>9059486</v>
      </c>
      <c r="G5" s="59">
        <v>9032515</v>
      </c>
      <c r="H5" s="59">
        <v>9134371</v>
      </c>
      <c r="I5" s="59">
        <v>27226372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27226372</v>
      </c>
      <c r="W5" s="59">
        <v>26956750</v>
      </c>
      <c r="X5" s="59">
        <v>269622</v>
      </c>
      <c r="Y5" s="60">
        <v>1</v>
      </c>
      <c r="Z5" s="61">
        <v>107827000</v>
      </c>
    </row>
    <row r="6" spans="1:26" ht="13.5">
      <c r="A6" s="57" t="s">
        <v>32</v>
      </c>
      <c r="B6" s="18">
        <v>0</v>
      </c>
      <c r="C6" s="18">
        <v>0</v>
      </c>
      <c r="D6" s="58">
        <v>691693998</v>
      </c>
      <c r="E6" s="59">
        <v>691693998</v>
      </c>
      <c r="F6" s="59">
        <v>67518042</v>
      </c>
      <c r="G6" s="59">
        <v>68305080</v>
      </c>
      <c r="H6" s="59">
        <v>67749158</v>
      </c>
      <c r="I6" s="59">
        <v>203572280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203572280</v>
      </c>
      <c r="W6" s="59">
        <v>172923500</v>
      </c>
      <c r="X6" s="59">
        <v>30648780</v>
      </c>
      <c r="Y6" s="60">
        <v>17.72</v>
      </c>
      <c r="Z6" s="61">
        <v>691693998</v>
      </c>
    </row>
    <row r="7" spans="1:26" ht="13.5">
      <c r="A7" s="57" t="s">
        <v>33</v>
      </c>
      <c r="B7" s="18">
        <v>0</v>
      </c>
      <c r="C7" s="18">
        <v>0</v>
      </c>
      <c r="D7" s="58">
        <v>0</v>
      </c>
      <c r="E7" s="59">
        <v>0</v>
      </c>
      <c r="F7" s="59">
        <v>1796025</v>
      </c>
      <c r="G7" s="59">
        <v>1562775</v>
      </c>
      <c r="H7" s="59">
        <v>1601274</v>
      </c>
      <c r="I7" s="59">
        <v>4960074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4960074</v>
      </c>
      <c r="W7" s="59">
        <v>0</v>
      </c>
      <c r="X7" s="59">
        <v>4960074</v>
      </c>
      <c r="Y7" s="60">
        <v>0</v>
      </c>
      <c r="Z7" s="61">
        <v>0</v>
      </c>
    </row>
    <row r="8" spans="1:26" ht="13.5">
      <c r="A8" s="57" t="s">
        <v>34</v>
      </c>
      <c r="B8" s="18">
        <v>0</v>
      </c>
      <c r="C8" s="18">
        <v>0</v>
      </c>
      <c r="D8" s="58">
        <v>0</v>
      </c>
      <c r="E8" s="59">
        <v>0</v>
      </c>
      <c r="F8" s="59">
        <v>38586304</v>
      </c>
      <c r="G8" s="59">
        <v>2471304</v>
      </c>
      <c r="H8" s="59">
        <v>4376479</v>
      </c>
      <c r="I8" s="59">
        <v>45434087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45434087</v>
      </c>
      <c r="W8" s="59">
        <v>0</v>
      </c>
      <c r="X8" s="59">
        <v>45434087</v>
      </c>
      <c r="Y8" s="60">
        <v>0</v>
      </c>
      <c r="Z8" s="61">
        <v>0</v>
      </c>
    </row>
    <row r="9" spans="1:26" ht="13.5">
      <c r="A9" s="57" t="s">
        <v>35</v>
      </c>
      <c r="B9" s="18">
        <v>0</v>
      </c>
      <c r="C9" s="18">
        <v>0</v>
      </c>
      <c r="D9" s="58">
        <v>161433159</v>
      </c>
      <c r="E9" s="59">
        <v>161433159</v>
      </c>
      <c r="F9" s="59">
        <v>2640525</v>
      </c>
      <c r="G9" s="59">
        <v>4158497</v>
      </c>
      <c r="H9" s="59">
        <v>2515220</v>
      </c>
      <c r="I9" s="59">
        <v>9314242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9314242</v>
      </c>
      <c r="W9" s="59">
        <v>40358290</v>
      </c>
      <c r="X9" s="59">
        <v>-31044048</v>
      </c>
      <c r="Y9" s="60">
        <v>-76.92</v>
      </c>
      <c r="Z9" s="61">
        <v>161433159</v>
      </c>
    </row>
    <row r="10" spans="1:26" ht="25.5">
      <c r="A10" s="62" t="s">
        <v>94</v>
      </c>
      <c r="B10" s="63">
        <f>SUM(B5:B9)</f>
        <v>0</v>
      </c>
      <c r="C10" s="63">
        <f>SUM(C5:C9)</f>
        <v>0</v>
      </c>
      <c r="D10" s="64">
        <f aca="true" t="shared" si="0" ref="D10:Z10">SUM(D5:D9)</f>
        <v>960954157</v>
      </c>
      <c r="E10" s="65">
        <f t="shared" si="0"/>
        <v>960954157</v>
      </c>
      <c r="F10" s="65">
        <f t="shared" si="0"/>
        <v>119600382</v>
      </c>
      <c r="G10" s="65">
        <f t="shared" si="0"/>
        <v>85530171</v>
      </c>
      <c r="H10" s="65">
        <f t="shared" si="0"/>
        <v>85376502</v>
      </c>
      <c r="I10" s="65">
        <f t="shared" si="0"/>
        <v>290507055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290507055</v>
      </c>
      <c r="W10" s="65">
        <f t="shared" si="0"/>
        <v>240238540</v>
      </c>
      <c r="X10" s="65">
        <f t="shared" si="0"/>
        <v>50268515</v>
      </c>
      <c r="Y10" s="66">
        <f>+IF(W10&lt;&gt;0,(X10/W10)*100,0)</f>
        <v>20.92441745608344</v>
      </c>
      <c r="Z10" s="67">
        <f t="shared" si="0"/>
        <v>960954157</v>
      </c>
    </row>
    <row r="11" spans="1:26" ht="13.5">
      <c r="A11" s="57" t="s">
        <v>36</v>
      </c>
      <c r="B11" s="18">
        <v>0</v>
      </c>
      <c r="C11" s="18">
        <v>0</v>
      </c>
      <c r="D11" s="58">
        <v>282923526</v>
      </c>
      <c r="E11" s="59">
        <v>282923526</v>
      </c>
      <c r="F11" s="59">
        <v>19849178</v>
      </c>
      <c r="G11" s="59">
        <v>21765910</v>
      </c>
      <c r="H11" s="59">
        <v>19999909</v>
      </c>
      <c r="I11" s="59">
        <v>61614997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61614997</v>
      </c>
      <c r="W11" s="59">
        <v>70730882</v>
      </c>
      <c r="X11" s="59">
        <v>-9115885</v>
      </c>
      <c r="Y11" s="60">
        <v>-12.89</v>
      </c>
      <c r="Z11" s="61">
        <v>282923526</v>
      </c>
    </row>
    <row r="12" spans="1:26" ht="13.5">
      <c r="A12" s="57" t="s">
        <v>37</v>
      </c>
      <c r="B12" s="18">
        <v>0</v>
      </c>
      <c r="C12" s="18">
        <v>0</v>
      </c>
      <c r="D12" s="58">
        <v>0</v>
      </c>
      <c r="E12" s="59">
        <v>0</v>
      </c>
      <c r="F12" s="59">
        <v>1068715</v>
      </c>
      <c r="G12" s="59">
        <v>1149205</v>
      </c>
      <c r="H12" s="59">
        <v>1115973</v>
      </c>
      <c r="I12" s="59">
        <v>3333893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3333893</v>
      </c>
      <c r="W12" s="59">
        <v>0</v>
      </c>
      <c r="X12" s="59">
        <v>3333893</v>
      </c>
      <c r="Y12" s="60">
        <v>0</v>
      </c>
      <c r="Z12" s="61">
        <v>0</v>
      </c>
    </row>
    <row r="13" spans="1:26" ht="13.5">
      <c r="A13" s="57" t="s">
        <v>95</v>
      </c>
      <c r="B13" s="18">
        <v>0</v>
      </c>
      <c r="C13" s="18">
        <v>0</v>
      </c>
      <c r="D13" s="58">
        <v>160957000</v>
      </c>
      <c r="E13" s="59">
        <v>160957000</v>
      </c>
      <c r="F13" s="59">
        <v>2939919</v>
      </c>
      <c r="G13" s="59">
        <v>2961166</v>
      </c>
      <c r="H13" s="59">
        <v>2981869</v>
      </c>
      <c r="I13" s="59">
        <v>8882954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8882954</v>
      </c>
      <c r="W13" s="59">
        <v>40239250</v>
      </c>
      <c r="X13" s="59">
        <v>-31356296</v>
      </c>
      <c r="Y13" s="60">
        <v>-77.92</v>
      </c>
      <c r="Z13" s="61">
        <v>160957000</v>
      </c>
    </row>
    <row r="14" spans="1:26" ht="13.5">
      <c r="A14" s="57" t="s">
        <v>38</v>
      </c>
      <c r="B14" s="18">
        <v>0</v>
      </c>
      <c r="C14" s="18">
        <v>0</v>
      </c>
      <c r="D14" s="58">
        <v>10200000</v>
      </c>
      <c r="E14" s="59">
        <v>10200000</v>
      </c>
      <c r="F14" s="59">
        <v>839795</v>
      </c>
      <c r="G14" s="59">
        <v>166795</v>
      </c>
      <c r="H14" s="59">
        <v>1319687</v>
      </c>
      <c r="I14" s="59">
        <v>2326277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2326277</v>
      </c>
      <c r="W14" s="59">
        <v>2550000</v>
      </c>
      <c r="X14" s="59">
        <v>-223723</v>
      </c>
      <c r="Y14" s="60">
        <v>-8.77</v>
      </c>
      <c r="Z14" s="61">
        <v>10200000</v>
      </c>
    </row>
    <row r="15" spans="1:26" ht="13.5">
      <c r="A15" s="57" t="s">
        <v>39</v>
      </c>
      <c r="B15" s="18">
        <v>0</v>
      </c>
      <c r="C15" s="18">
        <v>0</v>
      </c>
      <c r="D15" s="58">
        <v>334001284</v>
      </c>
      <c r="E15" s="59">
        <v>334001284</v>
      </c>
      <c r="F15" s="59">
        <v>37183636</v>
      </c>
      <c r="G15" s="59">
        <v>38854835</v>
      </c>
      <c r="H15" s="59">
        <v>28614141</v>
      </c>
      <c r="I15" s="59">
        <v>104652612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104652612</v>
      </c>
      <c r="W15" s="59">
        <v>83500321</v>
      </c>
      <c r="X15" s="59">
        <v>21152291</v>
      </c>
      <c r="Y15" s="60">
        <v>25.33</v>
      </c>
      <c r="Z15" s="61">
        <v>334001284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2783454</v>
      </c>
      <c r="G16" s="59">
        <v>2832593</v>
      </c>
      <c r="H16" s="59">
        <v>2803775</v>
      </c>
      <c r="I16" s="59">
        <v>8419822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8419822</v>
      </c>
      <c r="W16" s="59">
        <v>0</v>
      </c>
      <c r="X16" s="59">
        <v>8419822</v>
      </c>
      <c r="Y16" s="60">
        <v>0</v>
      </c>
      <c r="Z16" s="61">
        <v>0</v>
      </c>
    </row>
    <row r="17" spans="1:26" ht="13.5">
      <c r="A17" s="57" t="s">
        <v>41</v>
      </c>
      <c r="B17" s="18">
        <v>0</v>
      </c>
      <c r="C17" s="18">
        <v>0</v>
      </c>
      <c r="D17" s="58">
        <v>247302124</v>
      </c>
      <c r="E17" s="59">
        <v>247302124</v>
      </c>
      <c r="F17" s="59">
        <v>13676388</v>
      </c>
      <c r="G17" s="59">
        <v>14499528</v>
      </c>
      <c r="H17" s="59">
        <v>15208425</v>
      </c>
      <c r="I17" s="59">
        <v>43384341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43384341</v>
      </c>
      <c r="W17" s="59">
        <v>61825531</v>
      </c>
      <c r="X17" s="59">
        <v>-18441190</v>
      </c>
      <c r="Y17" s="60">
        <v>-29.83</v>
      </c>
      <c r="Z17" s="61">
        <v>247302124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1035383934</v>
      </c>
      <c r="E18" s="72">
        <f t="shared" si="1"/>
        <v>1035383934</v>
      </c>
      <c r="F18" s="72">
        <f t="shared" si="1"/>
        <v>78341085</v>
      </c>
      <c r="G18" s="72">
        <f t="shared" si="1"/>
        <v>82230032</v>
      </c>
      <c r="H18" s="72">
        <f t="shared" si="1"/>
        <v>72043779</v>
      </c>
      <c r="I18" s="72">
        <f t="shared" si="1"/>
        <v>232614896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232614896</v>
      </c>
      <c r="W18" s="72">
        <f t="shared" si="1"/>
        <v>258845984</v>
      </c>
      <c r="X18" s="72">
        <f t="shared" si="1"/>
        <v>-26231088</v>
      </c>
      <c r="Y18" s="66">
        <f>+IF(W18&lt;&gt;0,(X18/W18)*100,0)</f>
        <v>-10.133859368666117</v>
      </c>
      <c r="Z18" s="73">
        <f t="shared" si="1"/>
        <v>1035383934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-74429777</v>
      </c>
      <c r="E19" s="76">
        <f t="shared" si="2"/>
        <v>-74429777</v>
      </c>
      <c r="F19" s="76">
        <f t="shared" si="2"/>
        <v>41259297</v>
      </c>
      <c r="G19" s="76">
        <f t="shared" si="2"/>
        <v>3300139</v>
      </c>
      <c r="H19" s="76">
        <f t="shared" si="2"/>
        <v>13332723</v>
      </c>
      <c r="I19" s="76">
        <f t="shared" si="2"/>
        <v>57892159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57892159</v>
      </c>
      <c r="W19" s="76">
        <f>IF(E10=E18,0,W10-W18)</f>
        <v>-18607444</v>
      </c>
      <c r="X19" s="76">
        <f t="shared" si="2"/>
        <v>76499603</v>
      </c>
      <c r="Y19" s="77">
        <f>+IF(W19&lt;&gt;0,(X19/W19)*100,0)</f>
        <v>-411.12365029823553</v>
      </c>
      <c r="Z19" s="78">
        <f t="shared" si="2"/>
        <v>-74429777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60">
        <v>0</v>
      </c>
      <c r="Z20" s="61">
        <v>0</v>
      </c>
    </row>
    <row r="21" spans="1:26" ht="13.5">
      <c r="A21" s="57" t="s">
        <v>96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97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-74429777</v>
      </c>
      <c r="E22" s="87">
        <f t="shared" si="3"/>
        <v>-74429777</v>
      </c>
      <c r="F22" s="87">
        <f t="shared" si="3"/>
        <v>41259297</v>
      </c>
      <c r="G22" s="87">
        <f t="shared" si="3"/>
        <v>3300139</v>
      </c>
      <c r="H22" s="87">
        <f t="shared" si="3"/>
        <v>13332723</v>
      </c>
      <c r="I22" s="87">
        <f t="shared" si="3"/>
        <v>57892159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57892159</v>
      </c>
      <c r="W22" s="87">
        <f t="shared" si="3"/>
        <v>-18607444</v>
      </c>
      <c r="X22" s="87">
        <f t="shared" si="3"/>
        <v>76499603</v>
      </c>
      <c r="Y22" s="88">
        <f>+IF(W22&lt;&gt;0,(X22/W22)*100,0)</f>
        <v>-411.12365029823553</v>
      </c>
      <c r="Z22" s="89">
        <f t="shared" si="3"/>
        <v>-74429777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-74429777</v>
      </c>
      <c r="E24" s="76">
        <f t="shared" si="4"/>
        <v>-74429777</v>
      </c>
      <c r="F24" s="76">
        <f t="shared" si="4"/>
        <v>41259297</v>
      </c>
      <c r="G24" s="76">
        <f t="shared" si="4"/>
        <v>3300139</v>
      </c>
      <c r="H24" s="76">
        <f t="shared" si="4"/>
        <v>13332723</v>
      </c>
      <c r="I24" s="76">
        <f t="shared" si="4"/>
        <v>57892159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57892159</v>
      </c>
      <c r="W24" s="76">
        <f t="shared" si="4"/>
        <v>-18607444</v>
      </c>
      <c r="X24" s="76">
        <f t="shared" si="4"/>
        <v>76499603</v>
      </c>
      <c r="Y24" s="77">
        <f>+IF(W24&lt;&gt;0,(X24/W24)*100,0)</f>
        <v>-411.12365029823553</v>
      </c>
      <c r="Z24" s="78">
        <f t="shared" si="4"/>
        <v>-74429777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126144997</v>
      </c>
      <c r="E27" s="99">
        <v>126144997</v>
      </c>
      <c r="F27" s="99">
        <v>0</v>
      </c>
      <c r="G27" s="99">
        <v>2198671</v>
      </c>
      <c r="H27" s="99">
        <v>6549580</v>
      </c>
      <c r="I27" s="99">
        <v>8748251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8748251</v>
      </c>
      <c r="W27" s="99">
        <v>31536249</v>
      </c>
      <c r="X27" s="99">
        <v>-22787998</v>
      </c>
      <c r="Y27" s="100">
        <v>-72.26</v>
      </c>
      <c r="Z27" s="101">
        <v>126144997</v>
      </c>
    </row>
    <row r="28" spans="1:26" ht="13.5">
      <c r="A28" s="102" t="s">
        <v>44</v>
      </c>
      <c r="B28" s="18">
        <v>0</v>
      </c>
      <c r="C28" s="18">
        <v>0</v>
      </c>
      <c r="D28" s="58">
        <v>41740684</v>
      </c>
      <c r="E28" s="59">
        <v>41740684</v>
      </c>
      <c r="F28" s="59">
        <v>0</v>
      </c>
      <c r="G28" s="59">
        <v>0</v>
      </c>
      <c r="H28" s="59">
        <v>3485175</v>
      </c>
      <c r="I28" s="59">
        <v>3485175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3485175</v>
      </c>
      <c r="W28" s="59">
        <v>10435171</v>
      </c>
      <c r="X28" s="59">
        <v>-6949996</v>
      </c>
      <c r="Y28" s="60">
        <v>-66.6</v>
      </c>
      <c r="Z28" s="61">
        <v>41740684</v>
      </c>
    </row>
    <row r="29" spans="1:26" ht="13.5">
      <c r="A29" s="57" t="s">
        <v>99</v>
      </c>
      <c r="B29" s="18">
        <v>0</v>
      </c>
      <c r="C29" s="18">
        <v>0</v>
      </c>
      <c r="D29" s="58">
        <v>2574316</v>
      </c>
      <c r="E29" s="59">
        <v>2574316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643579</v>
      </c>
      <c r="X29" s="59">
        <v>-643579</v>
      </c>
      <c r="Y29" s="60">
        <v>-100</v>
      </c>
      <c r="Z29" s="61">
        <v>2574316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368055</v>
      </c>
      <c r="H30" s="59">
        <v>1772073</v>
      </c>
      <c r="I30" s="59">
        <v>2140128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2140128</v>
      </c>
      <c r="W30" s="59">
        <v>0</v>
      </c>
      <c r="X30" s="59">
        <v>2140128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81829997</v>
      </c>
      <c r="E31" s="59">
        <v>81829997</v>
      </c>
      <c r="F31" s="59">
        <v>0</v>
      </c>
      <c r="G31" s="59">
        <v>1830616</v>
      </c>
      <c r="H31" s="59">
        <v>1292331</v>
      </c>
      <c r="I31" s="59">
        <v>3122947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3122947</v>
      </c>
      <c r="W31" s="59">
        <v>20457499</v>
      </c>
      <c r="X31" s="59">
        <v>-17334552</v>
      </c>
      <c r="Y31" s="60">
        <v>-84.73</v>
      </c>
      <c r="Z31" s="61">
        <v>81829997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126144997</v>
      </c>
      <c r="E32" s="99">
        <f t="shared" si="5"/>
        <v>126144997</v>
      </c>
      <c r="F32" s="99">
        <f t="shared" si="5"/>
        <v>0</v>
      </c>
      <c r="G32" s="99">
        <f t="shared" si="5"/>
        <v>2198671</v>
      </c>
      <c r="H32" s="99">
        <f t="shared" si="5"/>
        <v>6549579</v>
      </c>
      <c r="I32" s="99">
        <f t="shared" si="5"/>
        <v>8748250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8748250</v>
      </c>
      <c r="W32" s="99">
        <f t="shared" si="5"/>
        <v>31536249</v>
      </c>
      <c r="X32" s="99">
        <f t="shared" si="5"/>
        <v>-22787999</v>
      </c>
      <c r="Y32" s="100">
        <f>+IF(W32&lt;&gt;0,(X32/W32)*100,0)</f>
        <v>-72.25970025794761</v>
      </c>
      <c r="Z32" s="101">
        <f t="shared" si="5"/>
        <v>126144997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816300000</v>
      </c>
      <c r="E35" s="59">
        <v>816300000</v>
      </c>
      <c r="F35" s="59">
        <v>112793465</v>
      </c>
      <c r="G35" s="59">
        <v>75460693</v>
      </c>
      <c r="H35" s="59">
        <v>50736012</v>
      </c>
      <c r="I35" s="59">
        <v>50736012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50736012</v>
      </c>
      <c r="W35" s="59">
        <v>204075000</v>
      </c>
      <c r="X35" s="59">
        <v>-153338988</v>
      </c>
      <c r="Y35" s="60">
        <v>-75.14</v>
      </c>
      <c r="Z35" s="61">
        <v>816300000</v>
      </c>
    </row>
    <row r="36" spans="1:26" ht="13.5">
      <c r="A36" s="57" t="s">
        <v>53</v>
      </c>
      <c r="B36" s="18">
        <v>0</v>
      </c>
      <c r="C36" s="18">
        <v>0</v>
      </c>
      <c r="D36" s="58">
        <v>2881998101</v>
      </c>
      <c r="E36" s="59">
        <v>2881998101</v>
      </c>
      <c r="F36" s="59">
        <v>34116853</v>
      </c>
      <c r="G36" s="59">
        <v>-120809508</v>
      </c>
      <c r="H36" s="59">
        <v>-40715890</v>
      </c>
      <c r="I36" s="59">
        <v>-40715890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-40715890</v>
      </c>
      <c r="W36" s="59">
        <v>720499525</v>
      </c>
      <c r="X36" s="59">
        <v>-761215415</v>
      </c>
      <c r="Y36" s="60">
        <v>-105.65</v>
      </c>
      <c r="Z36" s="61">
        <v>2881998101</v>
      </c>
    </row>
    <row r="37" spans="1:26" ht="13.5">
      <c r="A37" s="57" t="s">
        <v>54</v>
      </c>
      <c r="B37" s="18">
        <v>0</v>
      </c>
      <c r="C37" s="18">
        <v>0</v>
      </c>
      <c r="D37" s="58">
        <v>233601411</v>
      </c>
      <c r="E37" s="59">
        <v>233601411</v>
      </c>
      <c r="F37" s="59">
        <v>-11105615</v>
      </c>
      <c r="G37" s="59">
        <v>32912450</v>
      </c>
      <c r="H37" s="59">
        <v>-1278764</v>
      </c>
      <c r="I37" s="59">
        <v>-1278764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-1278764</v>
      </c>
      <c r="W37" s="59">
        <v>58400353</v>
      </c>
      <c r="X37" s="59">
        <v>-59679117</v>
      </c>
      <c r="Y37" s="60">
        <v>-102.19</v>
      </c>
      <c r="Z37" s="61">
        <v>233601411</v>
      </c>
    </row>
    <row r="38" spans="1:26" ht="13.5">
      <c r="A38" s="57" t="s">
        <v>55</v>
      </c>
      <c r="B38" s="18">
        <v>0</v>
      </c>
      <c r="C38" s="18">
        <v>0</v>
      </c>
      <c r="D38" s="58">
        <v>175000000</v>
      </c>
      <c r="E38" s="59">
        <v>175000000</v>
      </c>
      <c r="F38" s="59">
        <v>4563427</v>
      </c>
      <c r="G38" s="59">
        <v>2644990</v>
      </c>
      <c r="H38" s="59">
        <v>-2034738</v>
      </c>
      <c r="I38" s="59">
        <v>-2034738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-2034738</v>
      </c>
      <c r="W38" s="59">
        <v>43750000</v>
      </c>
      <c r="X38" s="59">
        <v>-45784738</v>
      </c>
      <c r="Y38" s="60">
        <v>-104.65</v>
      </c>
      <c r="Z38" s="61">
        <v>175000000</v>
      </c>
    </row>
    <row r="39" spans="1:26" ht="13.5">
      <c r="A39" s="57" t="s">
        <v>56</v>
      </c>
      <c r="B39" s="18">
        <v>0</v>
      </c>
      <c r="C39" s="18">
        <v>0</v>
      </c>
      <c r="D39" s="58">
        <v>3289696690</v>
      </c>
      <c r="E39" s="59">
        <v>3289696690</v>
      </c>
      <c r="F39" s="59">
        <v>153452506</v>
      </c>
      <c r="G39" s="59">
        <v>-80906255</v>
      </c>
      <c r="H39" s="59">
        <v>13333624</v>
      </c>
      <c r="I39" s="59">
        <v>13333624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13333624</v>
      </c>
      <c r="W39" s="59">
        <v>822424173</v>
      </c>
      <c r="X39" s="59">
        <v>-809090549</v>
      </c>
      <c r="Y39" s="60">
        <v>-98.38</v>
      </c>
      <c r="Z39" s="61">
        <v>3289696690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39789980</v>
      </c>
      <c r="E42" s="59">
        <v>39789980</v>
      </c>
      <c r="F42" s="59">
        <v>41259295</v>
      </c>
      <c r="G42" s="59">
        <v>3300145</v>
      </c>
      <c r="H42" s="59">
        <v>13332721</v>
      </c>
      <c r="I42" s="59">
        <v>57892161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57892161</v>
      </c>
      <c r="W42" s="59">
        <v>61771279</v>
      </c>
      <c r="X42" s="59">
        <v>-3879118</v>
      </c>
      <c r="Y42" s="60">
        <v>-6.28</v>
      </c>
      <c r="Z42" s="61">
        <v>39789980</v>
      </c>
    </row>
    <row r="43" spans="1:26" ht="13.5">
      <c r="A43" s="57" t="s">
        <v>59</v>
      </c>
      <c r="B43" s="18">
        <v>0</v>
      </c>
      <c r="C43" s="18">
        <v>0</v>
      </c>
      <c r="D43" s="58">
        <v>-125969997</v>
      </c>
      <c r="E43" s="59">
        <v>-125969997</v>
      </c>
      <c r="F43" s="59">
        <v>-1018957</v>
      </c>
      <c r="G43" s="59">
        <v>2125874</v>
      </c>
      <c r="H43" s="59">
        <v>-7698384</v>
      </c>
      <c r="I43" s="59">
        <v>-6591467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-6591467</v>
      </c>
      <c r="W43" s="59">
        <v>-23433673</v>
      </c>
      <c r="X43" s="59">
        <v>16842206</v>
      </c>
      <c r="Y43" s="60">
        <v>-71.87</v>
      </c>
      <c r="Z43" s="61">
        <v>-125969997</v>
      </c>
    </row>
    <row r="44" spans="1:26" ht="13.5">
      <c r="A44" s="57" t="s">
        <v>60</v>
      </c>
      <c r="B44" s="18">
        <v>0</v>
      </c>
      <c r="C44" s="18">
        <v>0</v>
      </c>
      <c r="D44" s="58">
        <v>10400000</v>
      </c>
      <c r="E44" s="59">
        <v>10400000</v>
      </c>
      <c r="F44" s="59">
        <v>-566575</v>
      </c>
      <c r="G44" s="59">
        <v>930798</v>
      </c>
      <c r="H44" s="59">
        <v>-1231386</v>
      </c>
      <c r="I44" s="59">
        <v>-867163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-867163</v>
      </c>
      <c r="W44" s="59">
        <v>2610000</v>
      </c>
      <c r="X44" s="59">
        <v>-3477163</v>
      </c>
      <c r="Y44" s="60">
        <v>-133.22</v>
      </c>
      <c r="Z44" s="61">
        <v>10400000</v>
      </c>
    </row>
    <row r="45" spans="1:26" ht="13.5">
      <c r="A45" s="69" t="s">
        <v>61</v>
      </c>
      <c r="B45" s="21">
        <v>0</v>
      </c>
      <c r="C45" s="21">
        <v>0</v>
      </c>
      <c r="D45" s="98">
        <v>131779983</v>
      </c>
      <c r="E45" s="99">
        <v>131779983</v>
      </c>
      <c r="F45" s="99">
        <v>237859639</v>
      </c>
      <c r="G45" s="99">
        <v>244216456</v>
      </c>
      <c r="H45" s="99">
        <v>248619407</v>
      </c>
      <c r="I45" s="99">
        <v>248619407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248619407</v>
      </c>
      <c r="W45" s="99">
        <v>248507606</v>
      </c>
      <c r="X45" s="99">
        <v>111801</v>
      </c>
      <c r="Y45" s="100">
        <v>0.04</v>
      </c>
      <c r="Z45" s="101">
        <v>131779983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89</v>
      </c>
      <c r="W47" s="118" t="s">
        <v>90</v>
      </c>
      <c r="X47" s="118" t="s">
        <v>91</v>
      </c>
      <c r="Y47" s="118" t="s">
        <v>92</v>
      </c>
      <c r="Z47" s="120" t="s">
        <v>93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106829725</v>
      </c>
      <c r="C49" s="51">
        <v>0</v>
      </c>
      <c r="D49" s="128">
        <v>6792228</v>
      </c>
      <c r="E49" s="53">
        <v>5377495</v>
      </c>
      <c r="F49" s="53">
        <v>0</v>
      </c>
      <c r="G49" s="53">
        <v>0</v>
      </c>
      <c r="H49" s="53">
        <v>0</v>
      </c>
      <c r="I49" s="53">
        <v>4739126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3443126</v>
      </c>
      <c r="W49" s="53">
        <v>107949452</v>
      </c>
      <c r="X49" s="53">
        <v>0</v>
      </c>
      <c r="Y49" s="53">
        <v>0</v>
      </c>
      <c r="Z49" s="129">
        <v>235131152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72043781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72043781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101.14357234179859</v>
      </c>
      <c r="E58" s="7">
        <f t="shared" si="6"/>
        <v>101.14357234179859</v>
      </c>
      <c r="F58" s="7">
        <f t="shared" si="6"/>
        <v>101.45019698207025</v>
      </c>
      <c r="G58" s="7">
        <f t="shared" si="6"/>
        <v>101.44945805464987</v>
      </c>
      <c r="H58" s="7">
        <f t="shared" si="6"/>
        <v>101.52466856717777</v>
      </c>
      <c r="I58" s="7">
        <f t="shared" si="6"/>
        <v>101.47475731357392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101.47475731357392</v>
      </c>
      <c r="W58" s="7">
        <f t="shared" si="6"/>
        <v>121.53830405955566</v>
      </c>
      <c r="X58" s="7">
        <f t="shared" si="6"/>
        <v>0</v>
      </c>
      <c r="Y58" s="7">
        <f t="shared" si="6"/>
        <v>0</v>
      </c>
      <c r="Z58" s="8">
        <f t="shared" si="6"/>
        <v>101.14357234179859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99.65154756020375</v>
      </c>
      <c r="G59" s="10">
        <f t="shared" si="7"/>
        <v>99.6453479457272</v>
      </c>
      <c r="H59" s="10">
        <f t="shared" si="7"/>
        <v>99.6442995363337</v>
      </c>
      <c r="I59" s="10">
        <f t="shared" si="7"/>
        <v>99.64705910872003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99.64705910872003</v>
      </c>
      <c r="W59" s="10">
        <f t="shared" si="7"/>
        <v>99.999996290354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99.44239808193333</v>
      </c>
      <c r="E60" s="13">
        <f t="shared" si="7"/>
        <v>99.44239808193333</v>
      </c>
      <c r="F60" s="13">
        <f t="shared" si="7"/>
        <v>100.04628244403177</v>
      </c>
      <c r="G60" s="13">
        <f t="shared" si="7"/>
        <v>99.98916478832906</v>
      </c>
      <c r="H60" s="13">
        <f t="shared" si="7"/>
        <v>100.02074121718236</v>
      </c>
      <c r="I60" s="13">
        <f t="shared" si="7"/>
        <v>100.01861746599292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100.01861746599292</v>
      </c>
      <c r="W60" s="13">
        <f t="shared" si="7"/>
        <v>123.01643096513777</v>
      </c>
      <c r="X60" s="13">
        <f t="shared" si="7"/>
        <v>0</v>
      </c>
      <c r="Y60" s="13">
        <f t="shared" si="7"/>
        <v>0</v>
      </c>
      <c r="Z60" s="14">
        <f t="shared" si="7"/>
        <v>99.44239808193333</v>
      </c>
    </row>
    <row r="61" spans="1:26" ht="13.5">
      <c r="A61" s="38" t="s">
        <v>102</v>
      </c>
      <c r="B61" s="12">
        <f t="shared" si="7"/>
        <v>0</v>
      </c>
      <c r="C61" s="12">
        <f t="shared" si="7"/>
        <v>0</v>
      </c>
      <c r="D61" s="3">
        <f t="shared" si="7"/>
        <v>99.28272039451419</v>
      </c>
      <c r="E61" s="13">
        <f t="shared" si="7"/>
        <v>99.28272039451419</v>
      </c>
      <c r="F61" s="13">
        <f t="shared" si="7"/>
        <v>100.1361631910627</v>
      </c>
      <c r="G61" s="13">
        <f t="shared" si="7"/>
        <v>100.15764980685633</v>
      </c>
      <c r="H61" s="13">
        <f t="shared" si="7"/>
        <v>100.16185276661713</v>
      </c>
      <c r="I61" s="13">
        <f t="shared" si="7"/>
        <v>100.15185106731552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100.15185106731552</v>
      </c>
      <c r="W61" s="13">
        <f t="shared" si="7"/>
        <v>131.99999892879472</v>
      </c>
      <c r="X61" s="13">
        <f t="shared" si="7"/>
        <v>0</v>
      </c>
      <c r="Y61" s="13">
        <f t="shared" si="7"/>
        <v>0</v>
      </c>
      <c r="Z61" s="14">
        <f t="shared" si="7"/>
        <v>99.28272039451419</v>
      </c>
    </row>
    <row r="62" spans="1:26" ht="13.5">
      <c r="A62" s="38" t="s">
        <v>103</v>
      </c>
      <c r="B62" s="12">
        <f t="shared" si="7"/>
        <v>0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99.03631229823114</v>
      </c>
      <c r="G62" s="13">
        <f t="shared" si="7"/>
        <v>98.89951091584228</v>
      </c>
      <c r="H62" s="13">
        <f t="shared" si="7"/>
        <v>98.79919713230012</v>
      </c>
      <c r="I62" s="13">
        <f t="shared" si="7"/>
        <v>98.90983914921247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98.90983914921247</v>
      </c>
      <c r="W62" s="13">
        <f t="shared" si="7"/>
        <v>83.99999402997103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8" t="s">
        <v>104</v>
      </c>
      <c r="B63" s="12">
        <f t="shared" si="7"/>
        <v>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99.69380908711311</v>
      </c>
      <c r="G63" s="13">
        <f t="shared" si="7"/>
        <v>98.91411961215026</v>
      </c>
      <c r="H63" s="13">
        <f t="shared" si="7"/>
        <v>99.39071145306148</v>
      </c>
      <c r="I63" s="13">
        <f t="shared" si="7"/>
        <v>99.32326230227969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99.32326230227969</v>
      </c>
      <c r="W63" s="13">
        <f t="shared" si="7"/>
        <v>99.9996589798634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105</v>
      </c>
      <c r="B64" s="12">
        <f t="shared" si="7"/>
        <v>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101.43574393429601</v>
      </c>
      <c r="G64" s="13">
        <f t="shared" si="7"/>
        <v>102.18685806810217</v>
      </c>
      <c r="H64" s="13">
        <f t="shared" si="7"/>
        <v>101.5180549168295</v>
      </c>
      <c r="I64" s="13">
        <f t="shared" si="7"/>
        <v>101.71336235659554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101.71336235659554</v>
      </c>
      <c r="W64" s="13">
        <f t="shared" si="7"/>
        <v>99.99942085269512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107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108</v>
      </c>
      <c r="B67" s="23"/>
      <c r="C67" s="23"/>
      <c r="D67" s="24">
        <v>799520998</v>
      </c>
      <c r="E67" s="25">
        <v>799520998</v>
      </c>
      <c r="F67" s="25">
        <v>76577528</v>
      </c>
      <c r="G67" s="25">
        <v>77337595</v>
      </c>
      <c r="H67" s="25">
        <v>76883529</v>
      </c>
      <c r="I67" s="25">
        <v>230798652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230798652</v>
      </c>
      <c r="W67" s="25">
        <v>199880250</v>
      </c>
      <c r="X67" s="25"/>
      <c r="Y67" s="24"/>
      <c r="Z67" s="26">
        <v>799520998</v>
      </c>
    </row>
    <row r="68" spans="1:26" ht="13.5" hidden="1">
      <c r="A68" s="36" t="s">
        <v>31</v>
      </c>
      <c r="B68" s="18"/>
      <c r="C68" s="18"/>
      <c r="D68" s="19">
        <v>107827000</v>
      </c>
      <c r="E68" s="20">
        <v>107827000</v>
      </c>
      <c r="F68" s="20">
        <v>9059486</v>
      </c>
      <c r="G68" s="20">
        <v>9032515</v>
      </c>
      <c r="H68" s="20">
        <v>9134371</v>
      </c>
      <c r="I68" s="20">
        <v>27226372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27226372</v>
      </c>
      <c r="W68" s="20">
        <v>26956750</v>
      </c>
      <c r="X68" s="20"/>
      <c r="Y68" s="19"/>
      <c r="Z68" s="22">
        <v>107827000</v>
      </c>
    </row>
    <row r="69" spans="1:26" ht="13.5" hidden="1">
      <c r="A69" s="37" t="s">
        <v>32</v>
      </c>
      <c r="B69" s="18"/>
      <c r="C69" s="18"/>
      <c r="D69" s="19">
        <v>691693998</v>
      </c>
      <c r="E69" s="20">
        <v>691693998</v>
      </c>
      <c r="F69" s="20">
        <v>67518042</v>
      </c>
      <c r="G69" s="20">
        <v>68305080</v>
      </c>
      <c r="H69" s="20">
        <v>67749158</v>
      </c>
      <c r="I69" s="20">
        <v>203572280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203572280</v>
      </c>
      <c r="W69" s="20">
        <v>172923500</v>
      </c>
      <c r="X69" s="20"/>
      <c r="Y69" s="19"/>
      <c r="Z69" s="22">
        <v>691693998</v>
      </c>
    </row>
    <row r="70" spans="1:26" ht="13.5" hidden="1">
      <c r="A70" s="38" t="s">
        <v>102</v>
      </c>
      <c r="B70" s="18"/>
      <c r="C70" s="18"/>
      <c r="D70" s="19">
        <v>537712068</v>
      </c>
      <c r="E70" s="20">
        <v>537712068</v>
      </c>
      <c r="F70" s="20">
        <v>54813639</v>
      </c>
      <c r="G70" s="20">
        <v>54375582</v>
      </c>
      <c r="H70" s="20">
        <v>54450722</v>
      </c>
      <c r="I70" s="20">
        <v>163639943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163639943</v>
      </c>
      <c r="W70" s="20">
        <v>134428017</v>
      </c>
      <c r="X70" s="20"/>
      <c r="Y70" s="19"/>
      <c r="Z70" s="22">
        <v>537712068</v>
      </c>
    </row>
    <row r="71" spans="1:26" ht="13.5" hidden="1">
      <c r="A71" s="38" t="s">
        <v>103</v>
      </c>
      <c r="B71" s="18"/>
      <c r="C71" s="18"/>
      <c r="D71" s="19">
        <v>80401618</v>
      </c>
      <c r="E71" s="20">
        <v>80401618</v>
      </c>
      <c r="F71" s="20">
        <v>6641882</v>
      </c>
      <c r="G71" s="20">
        <v>7540829</v>
      </c>
      <c r="H71" s="20">
        <v>6888308</v>
      </c>
      <c r="I71" s="20">
        <v>21071019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21071019</v>
      </c>
      <c r="W71" s="20">
        <v>20100405</v>
      </c>
      <c r="X71" s="20"/>
      <c r="Y71" s="19"/>
      <c r="Z71" s="22">
        <v>80401618</v>
      </c>
    </row>
    <row r="72" spans="1:26" ht="13.5" hidden="1">
      <c r="A72" s="38" t="s">
        <v>104</v>
      </c>
      <c r="B72" s="18"/>
      <c r="C72" s="18"/>
      <c r="D72" s="19">
        <v>44572148</v>
      </c>
      <c r="E72" s="20">
        <v>44572148</v>
      </c>
      <c r="F72" s="20">
        <v>3575547</v>
      </c>
      <c r="G72" s="20">
        <v>3883669</v>
      </c>
      <c r="H72" s="20">
        <v>3915058</v>
      </c>
      <c r="I72" s="20">
        <v>11374274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11374274</v>
      </c>
      <c r="W72" s="20">
        <v>11143037</v>
      </c>
      <c r="X72" s="20"/>
      <c r="Y72" s="19"/>
      <c r="Z72" s="22">
        <v>44572148</v>
      </c>
    </row>
    <row r="73" spans="1:26" ht="13.5" hidden="1">
      <c r="A73" s="38" t="s">
        <v>105</v>
      </c>
      <c r="B73" s="18"/>
      <c r="C73" s="18"/>
      <c r="D73" s="19">
        <v>29008164</v>
      </c>
      <c r="E73" s="20">
        <v>29008164</v>
      </c>
      <c r="F73" s="20">
        <v>2482894</v>
      </c>
      <c r="G73" s="20">
        <v>2482740</v>
      </c>
      <c r="H73" s="20">
        <v>2489765</v>
      </c>
      <c r="I73" s="20">
        <v>7455399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7455399</v>
      </c>
      <c r="W73" s="20">
        <v>7252041</v>
      </c>
      <c r="X73" s="20"/>
      <c r="Y73" s="19"/>
      <c r="Z73" s="22">
        <v>29008164</v>
      </c>
    </row>
    <row r="74" spans="1:26" ht="13.5" hidden="1">
      <c r="A74" s="38" t="s">
        <v>106</v>
      </c>
      <c r="B74" s="18"/>
      <c r="C74" s="18"/>
      <c r="D74" s="19"/>
      <c r="E74" s="20"/>
      <c r="F74" s="20">
        <v>4080</v>
      </c>
      <c r="G74" s="20">
        <v>22260</v>
      </c>
      <c r="H74" s="20">
        <v>5305</v>
      </c>
      <c r="I74" s="20">
        <v>31645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31645</v>
      </c>
      <c r="W74" s="20"/>
      <c r="X74" s="20"/>
      <c r="Y74" s="19"/>
      <c r="Z74" s="22"/>
    </row>
    <row r="75" spans="1:26" ht="13.5" hidden="1">
      <c r="A75" s="39" t="s">
        <v>107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109</v>
      </c>
      <c r="B76" s="31"/>
      <c r="C76" s="31"/>
      <c r="D76" s="32">
        <v>808664099</v>
      </c>
      <c r="E76" s="33">
        <v>808664099</v>
      </c>
      <c r="F76" s="33">
        <v>77688053</v>
      </c>
      <c r="G76" s="33">
        <v>78458571</v>
      </c>
      <c r="H76" s="33">
        <v>78055748</v>
      </c>
      <c r="I76" s="33">
        <v>234202372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234202372</v>
      </c>
      <c r="W76" s="33">
        <v>242931066</v>
      </c>
      <c r="X76" s="33"/>
      <c r="Y76" s="32"/>
      <c r="Z76" s="34">
        <v>808664099</v>
      </c>
    </row>
    <row r="77" spans="1:26" ht="13.5" hidden="1">
      <c r="A77" s="36" t="s">
        <v>31</v>
      </c>
      <c r="B77" s="18"/>
      <c r="C77" s="18"/>
      <c r="D77" s="19">
        <v>107827000</v>
      </c>
      <c r="E77" s="20">
        <v>107827000</v>
      </c>
      <c r="F77" s="20">
        <v>9027918</v>
      </c>
      <c r="G77" s="20">
        <v>9000481</v>
      </c>
      <c r="H77" s="20">
        <v>9101880</v>
      </c>
      <c r="I77" s="20">
        <v>27130279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27130279</v>
      </c>
      <c r="W77" s="20">
        <v>26956749</v>
      </c>
      <c r="X77" s="20"/>
      <c r="Y77" s="19"/>
      <c r="Z77" s="22">
        <v>107827000</v>
      </c>
    </row>
    <row r="78" spans="1:26" ht="13.5" hidden="1">
      <c r="A78" s="37" t="s">
        <v>32</v>
      </c>
      <c r="B78" s="18"/>
      <c r="C78" s="18"/>
      <c r="D78" s="19">
        <v>687837099</v>
      </c>
      <c r="E78" s="20">
        <v>687837099</v>
      </c>
      <c r="F78" s="20">
        <v>67549291</v>
      </c>
      <c r="G78" s="20">
        <v>68297679</v>
      </c>
      <c r="H78" s="20">
        <v>67763210</v>
      </c>
      <c r="I78" s="20">
        <v>203610180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203610180</v>
      </c>
      <c r="W78" s="20">
        <v>212724318</v>
      </c>
      <c r="X78" s="20"/>
      <c r="Y78" s="19"/>
      <c r="Z78" s="22">
        <v>687837099</v>
      </c>
    </row>
    <row r="79" spans="1:26" ht="13.5" hidden="1">
      <c r="A79" s="38" t="s">
        <v>102</v>
      </c>
      <c r="B79" s="18"/>
      <c r="C79" s="18"/>
      <c r="D79" s="19">
        <v>533855169</v>
      </c>
      <c r="E79" s="20">
        <v>533855169</v>
      </c>
      <c r="F79" s="20">
        <v>54888275</v>
      </c>
      <c r="G79" s="20">
        <v>54461305</v>
      </c>
      <c r="H79" s="20">
        <v>54538852</v>
      </c>
      <c r="I79" s="20">
        <v>163888432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163888432</v>
      </c>
      <c r="W79" s="20">
        <v>177444981</v>
      </c>
      <c r="X79" s="20"/>
      <c r="Y79" s="19"/>
      <c r="Z79" s="22">
        <v>533855169</v>
      </c>
    </row>
    <row r="80" spans="1:26" ht="13.5" hidden="1">
      <c r="A80" s="38" t="s">
        <v>103</v>
      </c>
      <c r="B80" s="18"/>
      <c r="C80" s="18"/>
      <c r="D80" s="19">
        <v>80401618</v>
      </c>
      <c r="E80" s="20">
        <v>80401618</v>
      </c>
      <c r="F80" s="20">
        <v>6577875</v>
      </c>
      <c r="G80" s="20">
        <v>7457843</v>
      </c>
      <c r="H80" s="20">
        <v>6805593</v>
      </c>
      <c r="I80" s="20">
        <v>20841311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20841311</v>
      </c>
      <c r="W80" s="20">
        <v>16884339</v>
      </c>
      <c r="X80" s="20"/>
      <c r="Y80" s="19"/>
      <c r="Z80" s="22">
        <v>80401618</v>
      </c>
    </row>
    <row r="81" spans="1:26" ht="13.5" hidden="1">
      <c r="A81" s="38" t="s">
        <v>104</v>
      </c>
      <c r="B81" s="18"/>
      <c r="C81" s="18"/>
      <c r="D81" s="19">
        <v>44572148</v>
      </c>
      <c r="E81" s="20">
        <v>44572148</v>
      </c>
      <c r="F81" s="20">
        <v>3564599</v>
      </c>
      <c r="G81" s="20">
        <v>3841497</v>
      </c>
      <c r="H81" s="20">
        <v>3891204</v>
      </c>
      <c r="I81" s="20">
        <v>11297300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11297300</v>
      </c>
      <c r="W81" s="20">
        <v>11142999</v>
      </c>
      <c r="X81" s="20"/>
      <c r="Y81" s="19"/>
      <c r="Z81" s="22">
        <v>44572148</v>
      </c>
    </row>
    <row r="82" spans="1:26" ht="13.5" hidden="1">
      <c r="A82" s="38" t="s">
        <v>105</v>
      </c>
      <c r="B82" s="18"/>
      <c r="C82" s="18"/>
      <c r="D82" s="19">
        <v>29008164</v>
      </c>
      <c r="E82" s="20">
        <v>29008164</v>
      </c>
      <c r="F82" s="20">
        <v>2518542</v>
      </c>
      <c r="G82" s="20">
        <v>2537034</v>
      </c>
      <c r="H82" s="20">
        <v>2527561</v>
      </c>
      <c r="I82" s="20">
        <v>7583137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7583137</v>
      </c>
      <c r="W82" s="20">
        <v>7251999</v>
      </c>
      <c r="X82" s="20"/>
      <c r="Y82" s="19"/>
      <c r="Z82" s="22">
        <v>29008164</v>
      </c>
    </row>
    <row r="83" spans="1:26" ht="13.5" hidden="1">
      <c r="A83" s="38" t="s">
        <v>106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107</v>
      </c>
      <c r="B84" s="27"/>
      <c r="C84" s="27"/>
      <c r="D84" s="28">
        <v>13000000</v>
      </c>
      <c r="E84" s="29">
        <v>13000000</v>
      </c>
      <c r="F84" s="29">
        <v>1110844</v>
      </c>
      <c r="G84" s="29">
        <v>1160411</v>
      </c>
      <c r="H84" s="29">
        <v>1190658</v>
      </c>
      <c r="I84" s="29">
        <v>3461913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3461913</v>
      </c>
      <c r="W84" s="29">
        <v>3249999</v>
      </c>
      <c r="X84" s="29"/>
      <c r="Y84" s="28"/>
      <c r="Z84" s="30">
        <v>13000000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80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194483842</v>
      </c>
      <c r="C5" s="18">
        <v>0</v>
      </c>
      <c r="D5" s="58">
        <v>208221837</v>
      </c>
      <c r="E5" s="59">
        <v>208221837</v>
      </c>
      <c r="F5" s="59">
        <v>31878582</v>
      </c>
      <c r="G5" s="59">
        <v>16743545</v>
      </c>
      <c r="H5" s="59">
        <v>16898951</v>
      </c>
      <c r="I5" s="59">
        <v>65521078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65521078</v>
      </c>
      <c r="W5" s="59">
        <v>52055459</v>
      </c>
      <c r="X5" s="59">
        <v>13465619</v>
      </c>
      <c r="Y5" s="60">
        <v>25.87</v>
      </c>
      <c r="Z5" s="61">
        <v>208221837</v>
      </c>
    </row>
    <row r="6" spans="1:26" ht="13.5">
      <c r="A6" s="57" t="s">
        <v>32</v>
      </c>
      <c r="B6" s="18">
        <v>763843042</v>
      </c>
      <c r="C6" s="18">
        <v>0</v>
      </c>
      <c r="D6" s="58">
        <v>1065293892</v>
      </c>
      <c r="E6" s="59">
        <v>1065293892</v>
      </c>
      <c r="F6" s="59">
        <v>79843417</v>
      </c>
      <c r="G6" s="59">
        <v>94648730</v>
      </c>
      <c r="H6" s="59">
        <v>93975297</v>
      </c>
      <c r="I6" s="59">
        <v>268467444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268467444</v>
      </c>
      <c r="W6" s="59">
        <v>266323473</v>
      </c>
      <c r="X6" s="59">
        <v>2143971</v>
      </c>
      <c r="Y6" s="60">
        <v>0.81</v>
      </c>
      <c r="Z6" s="61">
        <v>1065293892</v>
      </c>
    </row>
    <row r="7" spans="1:26" ht="13.5">
      <c r="A7" s="57" t="s">
        <v>33</v>
      </c>
      <c r="B7" s="18">
        <v>4524173</v>
      </c>
      <c r="C7" s="18">
        <v>0</v>
      </c>
      <c r="D7" s="58">
        <v>2000000</v>
      </c>
      <c r="E7" s="59">
        <v>2000000</v>
      </c>
      <c r="F7" s="59">
        <v>46815</v>
      </c>
      <c r="G7" s="59">
        <v>62958</v>
      </c>
      <c r="H7" s="59">
        <v>1977777</v>
      </c>
      <c r="I7" s="59">
        <v>2087550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2087550</v>
      </c>
      <c r="W7" s="59">
        <v>500000</v>
      </c>
      <c r="X7" s="59">
        <v>1587550</v>
      </c>
      <c r="Y7" s="60">
        <v>317.51</v>
      </c>
      <c r="Z7" s="61">
        <v>2000000</v>
      </c>
    </row>
    <row r="8" spans="1:26" ht="13.5">
      <c r="A8" s="57" t="s">
        <v>34</v>
      </c>
      <c r="B8" s="18">
        <v>336413659</v>
      </c>
      <c r="C8" s="18">
        <v>0</v>
      </c>
      <c r="D8" s="58">
        <v>343695000</v>
      </c>
      <c r="E8" s="59">
        <v>343695000</v>
      </c>
      <c r="F8" s="59">
        <v>142002000</v>
      </c>
      <c r="G8" s="59">
        <v>1290000</v>
      </c>
      <c r="H8" s="59">
        <v>0</v>
      </c>
      <c r="I8" s="59">
        <v>143292000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143292000</v>
      </c>
      <c r="W8" s="59">
        <v>85923750</v>
      </c>
      <c r="X8" s="59">
        <v>57368250</v>
      </c>
      <c r="Y8" s="60">
        <v>66.77</v>
      </c>
      <c r="Z8" s="61">
        <v>343695000</v>
      </c>
    </row>
    <row r="9" spans="1:26" ht="13.5">
      <c r="A9" s="57" t="s">
        <v>35</v>
      </c>
      <c r="B9" s="18">
        <v>124177856</v>
      </c>
      <c r="C9" s="18">
        <v>0</v>
      </c>
      <c r="D9" s="58">
        <v>176825507</v>
      </c>
      <c r="E9" s="59">
        <v>176825507</v>
      </c>
      <c r="F9" s="59">
        <v>14357195</v>
      </c>
      <c r="G9" s="59">
        <v>13192880</v>
      </c>
      <c r="H9" s="59">
        <v>15312793</v>
      </c>
      <c r="I9" s="59">
        <v>42862868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42862868</v>
      </c>
      <c r="W9" s="59">
        <v>44206377</v>
      </c>
      <c r="X9" s="59">
        <v>-1343509</v>
      </c>
      <c r="Y9" s="60">
        <v>-3.04</v>
      </c>
      <c r="Z9" s="61">
        <v>176825507</v>
      </c>
    </row>
    <row r="10" spans="1:26" ht="25.5">
      <c r="A10" s="62" t="s">
        <v>94</v>
      </c>
      <c r="B10" s="63">
        <f>SUM(B5:B9)</f>
        <v>1423442572</v>
      </c>
      <c r="C10" s="63">
        <f>SUM(C5:C9)</f>
        <v>0</v>
      </c>
      <c r="D10" s="64">
        <f aca="true" t="shared" si="0" ref="D10:Z10">SUM(D5:D9)</f>
        <v>1796036236</v>
      </c>
      <c r="E10" s="65">
        <f t="shared" si="0"/>
        <v>1796036236</v>
      </c>
      <c r="F10" s="65">
        <f t="shared" si="0"/>
        <v>268128009</v>
      </c>
      <c r="G10" s="65">
        <f t="shared" si="0"/>
        <v>125938113</v>
      </c>
      <c r="H10" s="65">
        <f t="shared" si="0"/>
        <v>128164818</v>
      </c>
      <c r="I10" s="65">
        <f t="shared" si="0"/>
        <v>522230940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522230940</v>
      </c>
      <c r="W10" s="65">
        <f t="shared" si="0"/>
        <v>449009059</v>
      </c>
      <c r="X10" s="65">
        <f t="shared" si="0"/>
        <v>73221881</v>
      </c>
      <c r="Y10" s="66">
        <f>+IF(W10&lt;&gt;0,(X10/W10)*100,0)</f>
        <v>16.307439578852684</v>
      </c>
      <c r="Z10" s="67">
        <f t="shared" si="0"/>
        <v>1796036236</v>
      </c>
    </row>
    <row r="11" spans="1:26" ht="13.5">
      <c r="A11" s="57" t="s">
        <v>36</v>
      </c>
      <c r="B11" s="18">
        <v>421212803</v>
      </c>
      <c r="C11" s="18">
        <v>0</v>
      </c>
      <c r="D11" s="58">
        <v>444202489</v>
      </c>
      <c r="E11" s="59">
        <v>444202489</v>
      </c>
      <c r="F11" s="59">
        <v>33529801</v>
      </c>
      <c r="G11" s="59">
        <v>34615186</v>
      </c>
      <c r="H11" s="59">
        <v>34904748</v>
      </c>
      <c r="I11" s="59">
        <v>103049735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103049735</v>
      </c>
      <c r="W11" s="59">
        <v>111050622</v>
      </c>
      <c r="X11" s="59">
        <v>-8000887</v>
      </c>
      <c r="Y11" s="60">
        <v>-7.2</v>
      </c>
      <c r="Z11" s="61">
        <v>444202489</v>
      </c>
    </row>
    <row r="12" spans="1:26" ht="13.5">
      <c r="A12" s="57" t="s">
        <v>37</v>
      </c>
      <c r="B12" s="18">
        <v>22232302</v>
      </c>
      <c r="C12" s="18">
        <v>0</v>
      </c>
      <c r="D12" s="58">
        <v>23880050</v>
      </c>
      <c r="E12" s="59">
        <v>23880050</v>
      </c>
      <c r="F12" s="59">
        <v>1885224</v>
      </c>
      <c r="G12" s="59">
        <v>1885224</v>
      </c>
      <c r="H12" s="59">
        <v>1885224</v>
      </c>
      <c r="I12" s="59">
        <v>5655672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5655672</v>
      </c>
      <c r="W12" s="59">
        <v>5970013</v>
      </c>
      <c r="X12" s="59">
        <v>-314341</v>
      </c>
      <c r="Y12" s="60">
        <v>-5.27</v>
      </c>
      <c r="Z12" s="61">
        <v>23880050</v>
      </c>
    </row>
    <row r="13" spans="1:26" ht="13.5">
      <c r="A13" s="57" t="s">
        <v>95</v>
      </c>
      <c r="B13" s="18">
        <v>408205613</v>
      </c>
      <c r="C13" s="18">
        <v>0</v>
      </c>
      <c r="D13" s="58">
        <v>160453630</v>
      </c>
      <c r="E13" s="59">
        <v>160453630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40113408</v>
      </c>
      <c r="X13" s="59">
        <v>-40113408</v>
      </c>
      <c r="Y13" s="60">
        <v>-100</v>
      </c>
      <c r="Z13" s="61">
        <v>160453630</v>
      </c>
    </row>
    <row r="14" spans="1:26" ht="13.5">
      <c r="A14" s="57" t="s">
        <v>38</v>
      </c>
      <c r="B14" s="18">
        <v>17697437</v>
      </c>
      <c r="C14" s="18">
        <v>0</v>
      </c>
      <c r="D14" s="58">
        <v>15575101</v>
      </c>
      <c r="E14" s="59">
        <v>15575101</v>
      </c>
      <c r="F14" s="59">
        <v>288805</v>
      </c>
      <c r="G14" s="59">
        <v>287772</v>
      </c>
      <c r="H14" s="59">
        <v>3447932</v>
      </c>
      <c r="I14" s="59">
        <v>4024509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4024509</v>
      </c>
      <c r="W14" s="59">
        <v>3893775</v>
      </c>
      <c r="X14" s="59">
        <v>130734</v>
      </c>
      <c r="Y14" s="60">
        <v>3.36</v>
      </c>
      <c r="Z14" s="61">
        <v>15575101</v>
      </c>
    </row>
    <row r="15" spans="1:26" ht="13.5">
      <c r="A15" s="57" t="s">
        <v>39</v>
      </c>
      <c r="B15" s="18">
        <v>622776589</v>
      </c>
      <c r="C15" s="18">
        <v>0</v>
      </c>
      <c r="D15" s="58">
        <v>595360440</v>
      </c>
      <c r="E15" s="59">
        <v>595360440</v>
      </c>
      <c r="F15" s="59">
        <v>0</v>
      </c>
      <c r="G15" s="59">
        <v>4870537</v>
      </c>
      <c r="H15" s="59">
        <v>61856496</v>
      </c>
      <c r="I15" s="59">
        <v>66727033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66727033</v>
      </c>
      <c r="W15" s="59">
        <v>148840110</v>
      </c>
      <c r="X15" s="59">
        <v>-82113077</v>
      </c>
      <c r="Y15" s="60">
        <v>-55.17</v>
      </c>
      <c r="Z15" s="61">
        <v>595360440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391501875</v>
      </c>
      <c r="C17" s="18">
        <v>0</v>
      </c>
      <c r="D17" s="58">
        <v>549918285</v>
      </c>
      <c r="E17" s="59">
        <v>549918285</v>
      </c>
      <c r="F17" s="59">
        <v>27981639</v>
      </c>
      <c r="G17" s="59">
        <v>37230385</v>
      </c>
      <c r="H17" s="59">
        <v>24168437</v>
      </c>
      <c r="I17" s="59">
        <v>89380461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89380461</v>
      </c>
      <c r="W17" s="59">
        <v>137479571</v>
      </c>
      <c r="X17" s="59">
        <v>-48099110</v>
      </c>
      <c r="Y17" s="60">
        <v>-34.99</v>
      </c>
      <c r="Z17" s="61">
        <v>549918285</v>
      </c>
    </row>
    <row r="18" spans="1:26" ht="13.5">
      <c r="A18" s="69" t="s">
        <v>42</v>
      </c>
      <c r="B18" s="70">
        <f>SUM(B11:B17)</f>
        <v>1883626619</v>
      </c>
      <c r="C18" s="70">
        <f>SUM(C11:C17)</f>
        <v>0</v>
      </c>
      <c r="D18" s="71">
        <f aca="true" t="shared" si="1" ref="D18:Z18">SUM(D11:D17)</f>
        <v>1789389995</v>
      </c>
      <c r="E18" s="72">
        <f t="shared" si="1"/>
        <v>1789389995</v>
      </c>
      <c r="F18" s="72">
        <f t="shared" si="1"/>
        <v>63685469</v>
      </c>
      <c r="G18" s="72">
        <f t="shared" si="1"/>
        <v>78889104</v>
      </c>
      <c r="H18" s="72">
        <f t="shared" si="1"/>
        <v>126262837</v>
      </c>
      <c r="I18" s="72">
        <f t="shared" si="1"/>
        <v>268837410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268837410</v>
      </c>
      <c r="W18" s="72">
        <f t="shared" si="1"/>
        <v>447347499</v>
      </c>
      <c r="X18" s="72">
        <f t="shared" si="1"/>
        <v>-178510089</v>
      </c>
      <c r="Y18" s="66">
        <f>+IF(W18&lt;&gt;0,(X18/W18)*100,0)</f>
        <v>-39.90412138193266</v>
      </c>
      <c r="Z18" s="73">
        <f t="shared" si="1"/>
        <v>1789389995</v>
      </c>
    </row>
    <row r="19" spans="1:26" ht="13.5">
      <c r="A19" s="69" t="s">
        <v>43</v>
      </c>
      <c r="B19" s="74">
        <f>+B10-B18</f>
        <v>-460184047</v>
      </c>
      <c r="C19" s="74">
        <f>+C10-C18</f>
        <v>0</v>
      </c>
      <c r="D19" s="75">
        <f aca="true" t="shared" si="2" ref="D19:Z19">+D10-D18</f>
        <v>6646241</v>
      </c>
      <c r="E19" s="76">
        <f t="shared" si="2"/>
        <v>6646241</v>
      </c>
      <c r="F19" s="76">
        <f t="shared" si="2"/>
        <v>204442540</v>
      </c>
      <c r="G19" s="76">
        <f t="shared" si="2"/>
        <v>47049009</v>
      </c>
      <c r="H19" s="76">
        <f t="shared" si="2"/>
        <v>1901981</v>
      </c>
      <c r="I19" s="76">
        <f t="shared" si="2"/>
        <v>253393530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253393530</v>
      </c>
      <c r="W19" s="76">
        <f>IF(E10=E18,0,W10-W18)</f>
        <v>1661560</v>
      </c>
      <c r="X19" s="76">
        <f t="shared" si="2"/>
        <v>251731970</v>
      </c>
      <c r="Y19" s="77">
        <f>+IF(W19&lt;&gt;0,(X19/W19)*100,0)</f>
        <v>15150.338838200245</v>
      </c>
      <c r="Z19" s="78">
        <f t="shared" si="2"/>
        <v>6646241</v>
      </c>
    </row>
    <row r="20" spans="1:26" ht="13.5">
      <c r="A20" s="57" t="s">
        <v>44</v>
      </c>
      <c r="B20" s="18">
        <v>101324956</v>
      </c>
      <c r="C20" s="18">
        <v>0</v>
      </c>
      <c r="D20" s="58">
        <v>122700000</v>
      </c>
      <c r="E20" s="59">
        <v>122700000</v>
      </c>
      <c r="F20" s="59">
        <v>8000000</v>
      </c>
      <c r="G20" s="59">
        <v>0</v>
      </c>
      <c r="H20" s="59">
        <v>0</v>
      </c>
      <c r="I20" s="59">
        <v>8000000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8000000</v>
      </c>
      <c r="W20" s="59">
        <v>30675000</v>
      </c>
      <c r="X20" s="59">
        <v>-22675000</v>
      </c>
      <c r="Y20" s="60">
        <v>-73.92</v>
      </c>
      <c r="Z20" s="61">
        <v>122700000</v>
      </c>
    </row>
    <row r="21" spans="1:26" ht="13.5">
      <c r="A21" s="57" t="s">
        <v>96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97</v>
      </c>
      <c r="B22" s="85">
        <f>SUM(B19:B21)</f>
        <v>-358859091</v>
      </c>
      <c r="C22" s="85">
        <f>SUM(C19:C21)</f>
        <v>0</v>
      </c>
      <c r="D22" s="86">
        <f aca="true" t="shared" si="3" ref="D22:Z22">SUM(D19:D21)</f>
        <v>129346241</v>
      </c>
      <c r="E22" s="87">
        <f t="shared" si="3"/>
        <v>129346241</v>
      </c>
      <c r="F22" s="87">
        <f t="shared" si="3"/>
        <v>212442540</v>
      </c>
      <c r="G22" s="87">
        <f t="shared" si="3"/>
        <v>47049009</v>
      </c>
      <c r="H22" s="87">
        <f t="shared" si="3"/>
        <v>1901981</v>
      </c>
      <c r="I22" s="87">
        <f t="shared" si="3"/>
        <v>261393530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261393530</v>
      </c>
      <c r="W22" s="87">
        <f t="shared" si="3"/>
        <v>32336560</v>
      </c>
      <c r="X22" s="87">
        <f t="shared" si="3"/>
        <v>229056970</v>
      </c>
      <c r="Y22" s="88">
        <f>+IF(W22&lt;&gt;0,(X22/W22)*100,0)</f>
        <v>708.3529293159198</v>
      </c>
      <c r="Z22" s="89">
        <f t="shared" si="3"/>
        <v>129346241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-358859091</v>
      </c>
      <c r="C24" s="74">
        <f>SUM(C22:C23)</f>
        <v>0</v>
      </c>
      <c r="D24" s="75">
        <f aca="true" t="shared" si="4" ref="D24:Z24">SUM(D22:D23)</f>
        <v>129346241</v>
      </c>
      <c r="E24" s="76">
        <f t="shared" si="4"/>
        <v>129346241</v>
      </c>
      <c r="F24" s="76">
        <f t="shared" si="4"/>
        <v>212442540</v>
      </c>
      <c r="G24" s="76">
        <f t="shared" si="4"/>
        <v>47049009</v>
      </c>
      <c r="H24" s="76">
        <f t="shared" si="4"/>
        <v>1901981</v>
      </c>
      <c r="I24" s="76">
        <f t="shared" si="4"/>
        <v>261393530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261393530</v>
      </c>
      <c r="W24" s="76">
        <f t="shared" si="4"/>
        <v>32336560</v>
      </c>
      <c r="X24" s="76">
        <f t="shared" si="4"/>
        <v>229056970</v>
      </c>
      <c r="Y24" s="77">
        <f>+IF(W24&lt;&gt;0,(X24/W24)*100,0)</f>
        <v>708.3529293159198</v>
      </c>
      <c r="Z24" s="78">
        <f t="shared" si="4"/>
        <v>129346241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116589471</v>
      </c>
      <c r="C27" s="21">
        <v>0</v>
      </c>
      <c r="D27" s="98">
        <v>148335000</v>
      </c>
      <c r="E27" s="99">
        <v>148335000</v>
      </c>
      <c r="F27" s="99">
        <v>179084</v>
      </c>
      <c r="G27" s="99">
        <v>64100</v>
      </c>
      <c r="H27" s="99">
        <v>23744</v>
      </c>
      <c r="I27" s="99">
        <v>266928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266928</v>
      </c>
      <c r="W27" s="99">
        <v>37083750</v>
      </c>
      <c r="X27" s="99">
        <v>-36816822</v>
      </c>
      <c r="Y27" s="100">
        <v>-99.28</v>
      </c>
      <c r="Z27" s="101">
        <v>148335000</v>
      </c>
    </row>
    <row r="28" spans="1:26" ht="13.5">
      <c r="A28" s="102" t="s">
        <v>44</v>
      </c>
      <c r="B28" s="18">
        <v>98928478</v>
      </c>
      <c r="C28" s="18">
        <v>0</v>
      </c>
      <c r="D28" s="58">
        <v>122700000</v>
      </c>
      <c r="E28" s="59">
        <v>122700000</v>
      </c>
      <c r="F28" s="59">
        <v>179084</v>
      </c>
      <c r="G28" s="59">
        <v>0</v>
      </c>
      <c r="H28" s="59">
        <v>21228</v>
      </c>
      <c r="I28" s="59">
        <v>200312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200312</v>
      </c>
      <c r="W28" s="59">
        <v>30675000</v>
      </c>
      <c r="X28" s="59">
        <v>-30474688</v>
      </c>
      <c r="Y28" s="60">
        <v>-99.35</v>
      </c>
      <c r="Z28" s="61">
        <v>122700000</v>
      </c>
    </row>
    <row r="29" spans="1:26" ht="13.5">
      <c r="A29" s="57" t="s">
        <v>99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17660993</v>
      </c>
      <c r="C31" s="18">
        <v>0</v>
      </c>
      <c r="D31" s="58">
        <v>25635000</v>
      </c>
      <c r="E31" s="59">
        <v>25635000</v>
      </c>
      <c r="F31" s="59">
        <v>0</v>
      </c>
      <c r="G31" s="59">
        <v>64100</v>
      </c>
      <c r="H31" s="59">
        <v>2516</v>
      </c>
      <c r="I31" s="59">
        <v>66616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66616</v>
      </c>
      <c r="W31" s="59">
        <v>6408750</v>
      </c>
      <c r="X31" s="59">
        <v>-6342134</v>
      </c>
      <c r="Y31" s="60">
        <v>-98.96</v>
      </c>
      <c r="Z31" s="61">
        <v>25635000</v>
      </c>
    </row>
    <row r="32" spans="1:26" ht="13.5">
      <c r="A32" s="69" t="s">
        <v>50</v>
      </c>
      <c r="B32" s="21">
        <f>SUM(B28:B31)</f>
        <v>116589471</v>
      </c>
      <c r="C32" s="21">
        <f>SUM(C28:C31)</f>
        <v>0</v>
      </c>
      <c r="D32" s="98">
        <f aca="true" t="shared" si="5" ref="D32:Z32">SUM(D28:D31)</f>
        <v>148335000</v>
      </c>
      <c r="E32" s="99">
        <f t="shared" si="5"/>
        <v>148335000</v>
      </c>
      <c r="F32" s="99">
        <f t="shared" si="5"/>
        <v>179084</v>
      </c>
      <c r="G32" s="99">
        <f t="shared" si="5"/>
        <v>64100</v>
      </c>
      <c r="H32" s="99">
        <f t="shared" si="5"/>
        <v>23744</v>
      </c>
      <c r="I32" s="99">
        <f t="shared" si="5"/>
        <v>266928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266928</v>
      </c>
      <c r="W32" s="99">
        <f t="shared" si="5"/>
        <v>37083750</v>
      </c>
      <c r="X32" s="99">
        <f t="shared" si="5"/>
        <v>-36816822</v>
      </c>
      <c r="Y32" s="100">
        <f>+IF(W32&lt;&gt;0,(X32/W32)*100,0)</f>
        <v>-99.2802022449186</v>
      </c>
      <c r="Z32" s="101">
        <f t="shared" si="5"/>
        <v>148335000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248598033</v>
      </c>
      <c r="C35" s="18">
        <v>0</v>
      </c>
      <c r="D35" s="58">
        <v>317025000</v>
      </c>
      <c r="E35" s="59">
        <v>317025000</v>
      </c>
      <c r="F35" s="59">
        <v>318314889</v>
      </c>
      <c r="G35" s="59">
        <v>301562008</v>
      </c>
      <c r="H35" s="59">
        <v>262016245</v>
      </c>
      <c r="I35" s="59">
        <v>262016245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262016245</v>
      </c>
      <c r="W35" s="59">
        <v>79256250</v>
      </c>
      <c r="X35" s="59">
        <v>182759995</v>
      </c>
      <c r="Y35" s="60">
        <v>230.59</v>
      </c>
      <c r="Z35" s="61">
        <v>317025000</v>
      </c>
    </row>
    <row r="36" spans="1:26" ht="13.5">
      <c r="A36" s="57" t="s">
        <v>53</v>
      </c>
      <c r="B36" s="18">
        <v>6209091513</v>
      </c>
      <c r="C36" s="18">
        <v>0</v>
      </c>
      <c r="D36" s="58">
        <v>2293101000</v>
      </c>
      <c r="E36" s="59">
        <v>2293101000</v>
      </c>
      <c r="F36" s="59">
        <v>6209290973</v>
      </c>
      <c r="G36" s="59">
        <v>6210101217</v>
      </c>
      <c r="H36" s="59">
        <v>6217611775</v>
      </c>
      <c r="I36" s="59">
        <v>6217611775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6217611775</v>
      </c>
      <c r="W36" s="59">
        <v>573275250</v>
      </c>
      <c r="X36" s="59">
        <v>5644336525</v>
      </c>
      <c r="Y36" s="60">
        <v>984.58</v>
      </c>
      <c r="Z36" s="61">
        <v>2293101000</v>
      </c>
    </row>
    <row r="37" spans="1:26" ht="13.5">
      <c r="A37" s="57" t="s">
        <v>54</v>
      </c>
      <c r="B37" s="18">
        <v>513861590</v>
      </c>
      <c r="C37" s="18">
        <v>0</v>
      </c>
      <c r="D37" s="58">
        <v>317000000</v>
      </c>
      <c r="E37" s="59">
        <v>317000000</v>
      </c>
      <c r="F37" s="59">
        <v>758694158</v>
      </c>
      <c r="G37" s="59">
        <v>694754846</v>
      </c>
      <c r="H37" s="59">
        <v>606009619</v>
      </c>
      <c r="I37" s="59">
        <v>606009619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606009619</v>
      </c>
      <c r="W37" s="59">
        <v>79250000</v>
      </c>
      <c r="X37" s="59">
        <v>526759619</v>
      </c>
      <c r="Y37" s="60">
        <v>664.68</v>
      </c>
      <c r="Z37" s="61">
        <v>317000000</v>
      </c>
    </row>
    <row r="38" spans="1:26" ht="13.5">
      <c r="A38" s="57" t="s">
        <v>55</v>
      </c>
      <c r="B38" s="18">
        <v>348490307</v>
      </c>
      <c r="C38" s="18">
        <v>0</v>
      </c>
      <c r="D38" s="58">
        <v>350000000</v>
      </c>
      <c r="E38" s="59">
        <v>350000000</v>
      </c>
      <c r="F38" s="59">
        <v>111133513</v>
      </c>
      <c r="G38" s="59">
        <v>111029872</v>
      </c>
      <c r="H38" s="59">
        <v>106467629</v>
      </c>
      <c r="I38" s="59">
        <v>106467629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106467629</v>
      </c>
      <c r="W38" s="59">
        <v>87500000</v>
      </c>
      <c r="X38" s="59">
        <v>18967629</v>
      </c>
      <c r="Y38" s="60">
        <v>21.68</v>
      </c>
      <c r="Z38" s="61">
        <v>350000000</v>
      </c>
    </row>
    <row r="39" spans="1:26" ht="13.5">
      <c r="A39" s="57" t="s">
        <v>56</v>
      </c>
      <c r="B39" s="18">
        <v>5595337649</v>
      </c>
      <c r="C39" s="18">
        <v>0</v>
      </c>
      <c r="D39" s="58">
        <v>1943126000</v>
      </c>
      <c r="E39" s="59">
        <v>1943126000</v>
      </c>
      <c r="F39" s="59">
        <v>5657778191</v>
      </c>
      <c r="G39" s="59">
        <v>5705878507</v>
      </c>
      <c r="H39" s="59">
        <v>5767150772</v>
      </c>
      <c r="I39" s="59">
        <v>5767150772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5767150772</v>
      </c>
      <c r="W39" s="59">
        <v>485781500</v>
      </c>
      <c r="X39" s="59">
        <v>5281369272</v>
      </c>
      <c r="Y39" s="60">
        <v>1087.19</v>
      </c>
      <c r="Z39" s="61">
        <v>1943126000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106996625</v>
      </c>
      <c r="C42" s="18">
        <v>0</v>
      </c>
      <c r="D42" s="58">
        <v>170994923</v>
      </c>
      <c r="E42" s="59">
        <v>170994923</v>
      </c>
      <c r="F42" s="59">
        <v>54711054</v>
      </c>
      <c r="G42" s="59">
        <v>-47416973</v>
      </c>
      <c r="H42" s="59">
        <v>2238964</v>
      </c>
      <c r="I42" s="59">
        <v>9533045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9533045</v>
      </c>
      <c r="W42" s="59">
        <v>87039334</v>
      </c>
      <c r="X42" s="59">
        <v>-77506289</v>
      </c>
      <c r="Y42" s="60">
        <v>-89.05</v>
      </c>
      <c r="Z42" s="61">
        <v>170994923</v>
      </c>
    </row>
    <row r="43" spans="1:26" ht="13.5">
      <c r="A43" s="57" t="s">
        <v>59</v>
      </c>
      <c r="B43" s="18">
        <v>-111322353</v>
      </c>
      <c r="C43" s="18">
        <v>0</v>
      </c>
      <c r="D43" s="58">
        <v>-147912000</v>
      </c>
      <c r="E43" s="59">
        <v>-147912000</v>
      </c>
      <c r="F43" s="59">
        <v>-179084</v>
      </c>
      <c r="G43" s="59">
        <v>-62276</v>
      </c>
      <c r="H43" s="59">
        <v>-21914</v>
      </c>
      <c r="I43" s="59">
        <v>-263274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-263274</v>
      </c>
      <c r="W43" s="59">
        <v>-15993500</v>
      </c>
      <c r="X43" s="59">
        <v>15730226</v>
      </c>
      <c r="Y43" s="60">
        <v>-98.35</v>
      </c>
      <c r="Z43" s="61">
        <v>-147912000</v>
      </c>
    </row>
    <row r="44" spans="1:26" ht="13.5">
      <c r="A44" s="57" t="s">
        <v>60</v>
      </c>
      <c r="B44" s="18">
        <v>-2419004</v>
      </c>
      <c r="C44" s="18">
        <v>0</v>
      </c>
      <c r="D44" s="58">
        <v>-20000000</v>
      </c>
      <c r="E44" s="59">
        <v>-20000000</v>
      </c>
      <c r="F44" s="59">
        <v>393905</v>
      </c>
      <c r="G44" s="59">
        <v>-421284</v>
      </c>
      <c r="H44" s="59">
        <v>-3368950</v>
      </c>
      <c r="I44" s="59">
        <v>-3396329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-3396329</v>
      </c>
      <c r="W44" s="59">
        <v>-6784000</v>
      </c>
      <c r="X44" s="59">
        <v>3387671</v>
      </c>
      <c r="Y44" s="60">
        <v>-49.94</v>
      </c>
      <c r="Z44" s="61">
        <v>-20000000</v>
      </c>
    </row>
    <row r="45" spans="1:26" ht="13.5">
      <c r="A45" s="69" t="s">
        <v>61</v>
      </c>
      <c r="B45" s="21">
        <v>58296126</v>
      </c>
      <c r="C45" s="21">
        <v>0</v>
      </c>
      <c r="D45" s="98">
        <v>68082923</v>
      </c>
      <c r="E45" s="99">
        <v>68082923</v>
      </c>
      <c r="F45" s="99">
        <v>115890231</v>
      </c>
      <c r="G45" s="99">
        <v>67989698</v>
      </c>
      <c r="H45" s="99">
        <v>66837798</v>
      </c>
      <c r="I45" s="99">
        <v>66837798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66837798</v>
      </c>
      <c r="W45" s="99">
        <v>129261834</v>
      </c>
      <c r="X45" s="99">
        <v>-62424036</v>
      </c>
      <c r="Y45" s="100">
        <v>-48.29</v>
      </c>
      <c r="Z45" s="101">
        <v>68082923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89</v>
      </c>
      <c r="W47" s="118" t="s">
        <v>90</v>
      </c>
      <c r="X47" s="118" t="s">
        <v>91</v>
      </c>
      <c r="Y47" s="118" t="s">
        <v>92</v>
      </c>
      <c r="Z47" s="120" t="s">
        <v>93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115681648</v>
      </c>
      <c r="C49" s="51">
        <v>0</v>
      </c>
      <c r="D49" s="128">
        <v>55004031</v>
      </c>
      <c r="E49" s="53">
        <v>49171631</v>
      </c>
      <c r="F49" s="53">
        <v>0</v>
      </c>
      <c r="G49" s="53">
        <v>0</v>
      </c>
      <c r="H49" s="53">
        <v>0</v>
      </c>
      <c r="I49" s="53">
        <v>20954929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24723264</v>
      </c>
      <c r="W49" s="53">
        <v>18064121</v>
      </c>
      <c r="X49" s="53">
        <v>123349228</v>
      </c>
      <c r="Y49" s="53">
        <v>707417244</v>
      </c>
      <c r="Z49" s="129">
        <v>1114366096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52214121</v>
      </c>
      <c r="C51" s="51">
        <v>0</v>
      </c>
      <c r="D51" s="128">
        <v>76102579</v>
      </c>
      <c r="E51" s="53">
        <v>16770131</v>
      </c>
      <c r="F51" s="53">
        <v>0</v>
      </c>
      <c r="G51" s="53">
        <v>0</v>
      </c>
      <c r="H51" s="53">
        <v>0</v>
      </c>
      <c r="I51" s="53">
        <v>763344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25290149</v>
      </c>
      <c r="W51" s="53">
        <v>0</v>
      </c>
      <c r="X51" s="53">
        <v>0</v>
      </c>
      <c r="Y51" s="53">
        <v>0</v>
      </c>
      <c r="Z51" s="129">
        <v>171140324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94.32451278963102</v>
      </c>
      <c r="C58" s="5">
        <f>IF(C67=0,0,+(C76/C67)*100)</f>
        <v>0</v>
      </c>
      <c r="D58" s="6">
        <f aca="true" t="shared" si="6" ref="D58:Z58">IF(D67=0,0,+(D76/D67)*100)</f>
        <v>86.69671662518137</v>
      </c>
      <c r="E58" s="7">
        <f t="shared" si="6"/>
        <v>86.69671662518137</v>
      </c>
      <c r="F58" s="7">
        <f t="shared" si="6"/>
        <v>55.40780545845124</v>
      </c>
      <c r="G58" s="7">
        <f t="shared" si="6"/>
        <v>77.29851511136881</v>
      </c>
      <c r="H58" s="7">
        <f t="shared" si="6"/>
        <v>68.53014646575394</v>
      </c>
      <c r="I58" s="7">
        <f t="shared" si="6"/>
        <v>67.06585724836883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67.06585724836883</v>
      </c>
      <c r="W58" s="7">
        <f t="shared" si="6"/>
        <v>87.16449601699343</v>
      </c>
      <c r="X58" s="7">
        <f t="shared" si="6"/>
        <v>0</v>
      </c>
      <c r="Y58" s="7">
        <f t="shared" si="6"/>
        <v>0</v>
      </c>
      <c r="Z58" s="8">
        <f t="shared" si="6"/>
        <v>86.69671662518137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96.2677608112736</v>
      </c>
      <c r="E59" s="10">
        <f t="shared" si="7"/>
        <v>96.2677608112736</v>
      </c>
      <c r="F59" s="10">
        <f t="shared" si="7"/>
        <v>33.79228411100594</v>
      </c>
      <c r="G59" s="10">
        <f t="shared" si="7"/>
        <v>71.85444898317532</v>
      </c>
      <c r="H59" s="10">
        <f t="shared" si="7"/>
        <v>74.5045594841952</v>
      </c>
      <c r="I59" s="10">
        <f t="shared" si="7"/>
        <v>54.019215007420975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54.019215007420975</v>
      </c>
      <c r="W59" s="10">
        <f t="shared" si="7"/>
        <v>97.30962702682153</v>
      </c>
      <c r="X59" s="10">
        <f t="shared" si="7"/>
        <v>0</v>
      </c>
      <c r="Y59" s="10">
        <f t="shared" si="7"/>
        <v>0</v>
      </c>
      <c r="Z59" s="11">
        <f t="shared" si="7"/>
        <v>96.2677608112736</v>
      </c>
    </row>
    <row r="60" spans="1:26" ht="13.5">
      <c r="A60" s="37" t="s">
        <v>32</v>
      </c>
      <c r="B60" s="12">
        <f t="shared" si="7"/>
        <v>97.88712495727624</v>
      </c>
      <c r="C60" s="12">
        <f t="shared" si="7"/>
        <v>0</v>
      </c>
      <c r="D60" s="3">
        <f t="shared" si="7"/>
        <v>88.11508073492269</v>
      </c>
      <c r="E60" s="13">
        <f t="shared" si="7"/>
        <v>88.11508073492269</v>
      </c>
      <c r="F60" s="13">
        <f t="shared" si="7"/>
        <v>66.90233836059396</v>
      </c>
      <c r="G60" s="13">
        <f t="shared" si="7"/>
        <v>81.60782189047862</v>
      </c>
      <c r="H60" s="13">
        <f t="shared" si="7"/>
        <v>70.8656967585854</v>
      </c>
      <c r="I60" s="13">
        <f t="shared" si="7"/>
        <v>73.47413379478519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73.47413379478519</v>
      </c>
      <c r="W60" s="13">
        <f t="shared" si="7"/>
        <v>88.48839625755257</v>
      </c>
      <c r="X60" s="13">
        <f t="shared" si="7"/>
        <v>0</v>
      </c>
      <c r="Y60" s="13">
        <f t="shared" si="7"/>
        <v>0</v>
      </c>
      <c r="Z60" s="14">
        <f t="shared" si="7"/>
        <v>88.11508073492269</v>
      </c>
    </row>
    <row r="61" spans="1:26" ht="13.5">
      <c r="A61" s="38" t="s">
        <v>102</v>
      </c>
      <c r="B61" s="12">
        <f t="shared" si="7"/>
        <v>100</v>
      </c>
      <c r="C61" s="12">
        <f t="shared" si="7"/>
        <v>0</v>
      </c>
      <c r="D61" s="3">
        <f t="shared" si="7"/>
        <v>88.24906334296219</v>
      </c>
      <c r="E61" s="13">
        <f t="shared" si="7"/>
        <v>88.24906334296219</v>
      </c>
      <c r="F61" s="13">
        <f t="shared" si="7"/>
        <v>58.161429779789444</v>
      </c>
      <c r="G61" s="13">
        <f t="shared" si="7"/>
        <v>67.89955578984332</v>
      </c>
      <c r="H61" s="13">
        <f t="shared" si="7"/>
        <v>63.5490694334022</v>
      </c>
      <c r="I61" s="13">
        <f t="shared" si="7"/>
        <v>63.41613082058569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63.41613082058569</v>
      </c>
      <c r="W61" s="13">
        <f t="shared" si="7"/>
        <v>92.51173298454954</v>
      </c>
      <c r="X61" s="13">
        <f t="shared" si="7"/>
        <v>0</v>
      </c>
      <c r="Y61" s="13">
        <f t="shared" si="7"/>
        <v>0</v>
      </c>
      <c r="Z61" s="14">
        <f t="shared" si="7"/>
        <v>88.24906334296219</v>
      </c>
    </row>
    <row r="62" spans="1:26" ht="13.5">
      <c r="A62" s="38" t="s">
        <v>103</v>
      </c>
      <c r="B62" s="12">
        <f t="shared" si="7"/>
        <v>100</v>
      </c>
      <c r="C62" s="12">
        <f t="shared" si="7"/>
        <v>0</v>
      </c>
      <c r="D62" s="3">
        <f t="shared" si="7"/>
        <v>95.91415813766756</v>
      </c>
      <c r="E62" s="13">
        <f t="shared" si="7"/>
        <v>95.91415813766756</v>
      </c>
      <c r="F62" s="13">
        <f t="shared" si="7"/>
        <v>55.58750435857609</v>
      </c>
      <c r="G62" s="13">
        <f t="shared" si="7"/>
        <v>37.36930260776219</v>
      </c>
      <c r="H62" s="13">
        <f t="shared" si="7"/>
        <v>63.69136625539048</v>
      </c>
      <c r="I62" s="13">
        <f t="shared" si="7"/>
        <v>50.90755952412343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50.90755952412343</v>
      </c>
      <c r="W62" s="13">
        <f t="shared" si="7"/>
        <v>90.22900748595686</v>
      </c>
      <c r="X62" s="13">
        <f t="shared" si="7"/>
        <v>0</v>
      </c>
      <c r="Y62" s="13">
        <f t="shared" si="7"/>
        <v>0</v>
      </c>
      <c r="Z62" s="14">
        <f t="shared" si="7"/>
        <v>95.91415813766756</v>
      </c>
    </row>
    <row r="63" spans="1:26" ht="13.5">
      <c r="A63" s="38" t="s">
        <v>104</v>
      </c>
      <c r="B63" s="12">
        <f t="shared" si="7"/>
        <v>100</v>
      </c>
      <c r="C63" s="12">
        <f t="shared" si="7"/>
        <v>0</v>
      </c>
      <c r="D63" s="3">
        <f t="shared" si="7"/>
        <v>82.58724206125437</v>
      </c>
      <c r="E63" s="13">
        <f t="shared" si="7"/>
        <v>82.58724206125437</v>
      </c>
      <c r="F63" s="13">
        <f t="shared" si="7"/>
        <v>70.3375965174984</v>
      </c>
      <c r="G63" s="13">
        <f t="shared" si="7"/>
        <v>71.15131271889678</v>
      </c>
      <c r="H63" s="13">
        <f t="shared" si="7"/>
        <v>58.42945079537644</v>
      </c>
      <c r="I63" s="13">
        <f t="shared" si="7"/>
        <v>66.00273564906388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66.00273564906388</v>
      </c>
      <c r="W63" s="13">
        <f t="shared" si="7"/>
        <v>83.77327705605794</v>
      </c>
      <c r="X63" s="13">
        <f t="shared" si="7"/>
        <v>0</v>
      </c>
      <c r="Y63" s="13">
        <f t="shared" si="7"/>
        <v>0</v>
      </c>
      <c r="Z63" s="14">
        <f t="shared" si="7"/>
        <v>82.58724206125437</v>
      </c>
    </row>
    <row r="64" spans="1:26" ht="13.5">
      <c r="A64" s="38" t="s">
        <v>105</v>
      </c>
      <c r="B64" s="12">
        <f t="shared" si="7"/>
        <v>100</v>
      </c>
      <c r="C64" s="12">
        <f t="shared" si="7"/>
        <v>0</v>
      </c>
      <c r="D64" s="3">
        <f t="shared" si="7"/>
        <v>80.84371022664511</v>
      </c>
      <c r="E64" s="13">
        <f t="shared" si="7"/>
        <v>80.84371022664511</v>
      </c>
      <c r="F64" s="13">
        <f t="shared" si="7"/>
        <v>42.966903008085325</v>
      </c>
      <c r="G64" s="13">
        <f t="shared" si="7"/>
        <v>58.984542024490175</v>
      </c>
      <c r="H64" s="13">
        <f t="shared" si="7"/>
        <v>62.23120393589906</v>
      </c>
      <c r="I64" s="13">
        <f t="shared" si="7"/>
        <v>54.71914590514765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54.71914590514765</v>
      </c>
      <c r="W64" s="13">
        <f t="shared" si="7"/>
        <v>58.6822500824694</v>
      </c>
      <c r="X64" s="13">
        <f t="shared" si="7"/>
        <v>0</v>
      </c>
      <c r="Y64" s="13">
        <f t="shared" si="7"/>
        <v>0</v>
      </c>
      <c r="Z64" s="14">
        <f t="shared" si="7"/>
        <v>80.84371022664511</v>
      </c>
    </row>
    <row r="65" spans="1:26" ht="13.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80.99342095505116</v>
      </c>
      <c r="E65" s="13">
        <f t="shared" si="7"/>
        <v>80.99342095505116</v>
      </c>
      <c r="F65" s="13">
        <f t="shared" si="7"/>
        <v>283.1893225811554</v>
      </c>
      <c r="G65" s="13">
        <f t="shared" si="7"/>
        <v>2306.360018054245</v>
      </c>
      <c r="H65" s="13">
        <f t="shared" si="7"/>
        <v>345.85537265062993</v>
      </c>
      <c r="I65" s="13">
        <f t="shared" si="7"/>
        <v>596.0222206293456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596.0222206293456</v>
      </c>
      <c r="W65" s="13">
        <f t="shared" si="7"/>
        <v>94.99240550850516</v>
      </c>
      <c r="X65" s="13">
        <f t="shared" si="7"/>
        <v>0</v>
      </c>
      <c r="Y65" s="13">
        <f t="shared" si="7"/>
        <v>0</v>
      </c>
      <c r="Z65" s="14">
        <f t="shared" si="7"/>
        <v>80.99342095505116</v>
      </c>
    </row>
    <row r="66" spans="1:26" ht="13.5">
      <c r="A66" s="39" t="s">
        <v>107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0.4640022833727029</v>
      </c>
      <c r="G66" s="16">
        <f t="shared" si="7"/>
        <v>0</v>
      </c>
      <c r="H66" s="16">
        <f t="shared" si="7"/>
        <v>0.20146007378198</v>
      </c>
      <c r="I66" s="16">
        <f t="shared" si="7"/>
        <v>0.2221037092500971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0.2221037092500971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108</v>
      </c>
      <c r="B67" s="23">
        <v>998879090</v>
      </c>
      <c r="C67" s="23"/>
      <c r="D67" s="24">
        <v>1313931043</v>
      </c>
      <c r="E67" s="25">
        <v>1313931043</v>
      </c>
      <c r="F67" s="25">
        <v>115884263</v>
      </c>
      <c r="G67" s="25">
        <v>115489604</v>
      </c>
      <c r="H67" s="25">
        <v>115564011</v>
      </c>
      <c r="I67" s="25">
        <v>346937878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346937878</v>
      </c>
      <c r="W67" s="25">
        <v>328482762</v>
      </c>
      <c r="X67" s="25"/>
      <c r="Y67" s="24"/>
      <c r="Z67" s="26">
        <v>1313931043</v>
      </c>
    </row>
    <row r="68" spans="1:26" ht="13.5" hidden="1">
      <c r="A68" s="36" t="s">
        <v>31</v>
      </c>
      <c r="B68" s="18">
        <v>194483842</v>
      </c>
      <c r="C68" s="18"/>
      <c r="D68" s="19">
        <v>208221837</v>
      </c>
      <c r="E68" s="20">
        <v>208221837</v>
      </c>
      <c r="F68" s="20">
        <v>31878582</v>
      </c>
      <c r="G68" s="20">
        <v>16743545</v>
      </c>
      <c r="H68" s="20">
        <v>16898951</v>
      </c>
      <c r="I68" s="20">
        <v>65521078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65521078</v>
      </c>
      <c r="W68" s="20">
        <v>52055459</v>
      </c>
      <c r="X68" s="20"/>
      <c r="Y68" s="19"/>
      <c r="Z68" s="22">
        <v>208221837</v>
      </c>
    </row>
    <row r="69" spans="1:26" ht="13.5" hidden="1">
      <c r="A69" s="37" t="s">
        <v>32</v>
      </c>
      <c r="B69" s="18">
        <v>763843042</v>
      </c>
      <c r="C69" s="18"/>
      <c r="D69" s="19">
        <v>1065293892</v>
      </c>
      <c r="E69" s="20">
        <v>1065293892</v>
      </c>
      <c r="F69" s="20">
        <v>79843417</v>
      </c>
      <c r="G69" s="20">
        <v>94648730</v>
      </c>
      <c r="H69" s="20">
        <v>93975297</v>
      </c>
      <c r="I69" s="20">
        <v>268467444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268467444</v>
      </c>
      <c r="W69" s="20">
        <v>266323474</v>
      </c>
      <c r="X69" s="20"/>
      <c r="Y69" s="19"/>
      <c r="Z69" s="22">
        <v>1065293892</v>
      </c>
    </row>
    <row r="70" spans="1:26" ht="13.5" hidden="1">
      <c r="A70" s="38" t="s">
        <v>102</v>
      </c>
      <c r="B70" s="18">
        <v>500296548</v>
      </c>
      <c r="C70" s="18"/>
      <c r="D70" s="19">
        <v>428919000</v>
      </c>
      <c r="E70" s="20">
        <v>428919000</v>
      </c>
      <c r="F70" s="20">
        <v>47044839</v>
      </c>
      <c r="G70" s="20">
        <v>53503054</v>
      </c>
      <c r="H70" s="20">
        <v>55135495</v>
      </c>
      <c r="I70" s="20">
        <v>155683388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155683388</v>
      </c>
      <c r="W70" s="20">
        <v>107229750</v>
      </c>
      <c r="X70" s="20"/>
      <c r="Y70" s="19"/>
      <c r="Z70" s="22">
        <v>428919000</v>
      </c>
    </row>
    <row r="71" spans="1:26" ht="13.5" hidden="1">
      <c r="A71" s="38" t="s">
        <v>103</v>
      </c>
      <c r="B71" s="18">
        <v>200223696</v>
      </c>
      <c r="C71" s="18"/>
      <c r="D71" s="19">
        <v>293697123</v>
      </c>
      <c r="E71" s="20">
        <v>293697123</v>
      </c>
      <c r="F71" s="20">
        <v>18928200</v>
      </c>
      <c r="G71" s="20">
        <v>29721997</v>
      </c>
      <c r="H71" s="20">
        <v>24546765</v>
      </c>
      <c r="I71" s="20">
        <v>73196962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73196962</v>
      </c>
      <c r="W71" s="20">
        <v>73424281</v>
      </c>
      <c r="X71" s="20"/>
      <c r="Y71" s="19"/>
      <c r="Z71" s="22">
        <v>293697123</v>
      </c>
    </row>
    <row r="72" spans="1:26" ht="13.5" hidden="1">
      <c r="A72" s="38" t="s">
        <v>104</v>
      </c>
      <c r="B72" s="18">
        <v>1192747</v>
      </c>
      <c r="C72" s="18"/>
      <c r="D72" s="19">
        <v>67565460</v>
      </c>
      <c r="E72" s="20">
        <v>67565460</v>
      </c>
      <c r="F72" s="20">
        <v>5018002</v>
      </c>
      <c r="G72" s="20">
        <v>5024343</v>
      </c>
      <c r="H72" s="20">
        <v>6287966</v>
      </c>
      <c r="I72" s="20">
        <v>16330311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16330311</v>
      </c>
      <c r="W72" s="20">
        <v>16891365</v>
      </c>
      <c r="X72" s="20"/>
      <c r="Y72" s="19"/>
      <c r="Z72" s="22">
        <v>67565460</v>
      </c>
    </row>
    <row r="73" spans="1:26" ht="13.5" hidden="1">
      <c r="A73" s="38" t="s">
        <v>105</v>
      </c>
      <c r="B73" s="18">
        <v>45991002</v>
      </c>
      <c r="C73" s="18"/>
      <c r="D73" s="19">
        <v>102110603</v>
      </c>
      <c r="E73" s="20">
        <v>102110603</v>
      </c>
      <c r="F73" s="20">
        <v>5438742</v>
      </c>
      <c r="G73" s="20">
        <v>5400125</v>
      </c>
      <c r="H73" s="20">
        <v>5442416</v>
      </c>
      <c r="I73" s="20">
        <v>16281283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16281283</v>
      </c>
      <c r="W73" s="20">
        <v>25527651</v>
      </c>
      <c r="X73" s="20"/>
      <c r="Y73" s="19"/>
      <c r="Z73" s="22">
        <v>102110603</v>
      </c>
    </row>
    <row r="74" spans="1:26" ht="13.5" hidden="1">
      <c r="A74" s="38" t="s">
        <v>106</v>
      </c>
      <c r="B74" s="18">
        <v>16139049</v>
      </c>
      <c r="C74" s="18"/>
      <c r="D74" s="19">
        <v>173001706</v>
      </c>
      <c r="E74" s="20">
        <v>173001706</v>
      </c>
      <c r="F74" s="20">
        <v>3413634</v>
      </c>
      <c r="G74" s="20">
        <v>999211</v>
      </c>
      <c r="H74" s="20">
        <v>2562655</v>
      </c>
      <c r="I74" s="20">
        <v>6975500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6975500</v>
      </c>
      <c r="W74" s="20">
        <v>43250427</v>
      </c>
      <c r="X74" s="20"/>
      <c r="Y74" s="19"/>
      <c r="Z74" s="22">
        <v>173001706</v>
      </c>
    </row>
    <row r="75" spans="1:26" ht="13.5" hidden="1">
      <c r="A75" s="39" t="s">
        <v>107</v>
      </c>
      <c r="B75" s="27">
        <v>40552206</v>
      </c>
      <c r="C75" s="27"/>
      <c r="D75" s="28">
        <v>40415314</v>
      </c>
      <c r="E75" s="29">
        <v>40415314</v>
      </c>
      <c r="F75" s="29">
        <v>4162264</v>
      </c>
      <c r="G75" s="29">
        <v>4097329</v>
      </c>
      <c r="H75" s="29">
        <v>4689763</v>
      </c>
      <c r="I75" s="29">
        <v>12949356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12949356</v>
      </c>
      <c r="W75" s="29">
        <v>10103829</v>
      </c>
      <c r="X75" s="29"/>
      <c r="Y75" s="28"/>
      <c r="Z75" s="30">
        <v>40415314</v>
      </c>
    </row>
    <row r="76" spans="1:26" ht="13.5" hidden="1">
      <c r="A76" s="41" t="s">
        <v>109</v>
      </c>
      <c r="B76" s="31">
        <v>942187835</v>
      </c>
      <c r="C76" s="31"/>
      <c r="D76" s="32">
        <v>1139135073</v>
      </c>
      <c r="E76" s="33">
        <v>1139135073</v>
      </c>
      <c r="F76" s="33">
        <v>64208927</v>
      </c>
      <c r="G76" s="33">
        <v>89271749</v>
      </c>
      <c r="H76" s="33">
        <v>79196186</v>
      </c>
      <c r="I76" s="33">
        <v>232676862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232676862</v>
      </c>
      <c r="W76" s="33">
        <v>286320344</v>
      </c>
      <c r="X76" s="33"/>
      <c r="Y76" s="32"/>
      <c r="Z76" s="34">
        <v>1139135073</v>
      </c>
    </row>
    <row r="77" spans="1:26" ht="13.5" hidden="1">
      <c r="A77" s="36" t="s">
        <v>31</v>
      </c>
      <c r="B77" s="18">
        <v>194483842</v>
      </c>
      <c r="C77" s="18"/>
      <c r="D77" s="19">
        <v>200450500</v>
      </c>
      <c r="E77" s="20">
        <v>200450500</v>
      </c>
      <c r="F77" s="20">
        <v>10772501</v>
      </c>
      <c r="G77" s="20">
        <v>12030982</v>
      </c>
      <c r="H77" s="20">
        <v>12590489</v>
      </c>
      <c r="I77" s="20">
        <v>35393972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35393972</v>
      </c>
      <c r="W77" s="20">
        <v>50654973</v>
      </c>
      <c r="X77" s="20"/>
      <c r="Y77" s="19"/>
      <c r="Z77" s="22">
        <v>200450500</v>
      </c>
    </row>
    <row r="78" spans="1:26" ht="13.5" hidden="1">
      <c r="A78" s="37" t="s">
        <v>32</v>
      </c>
      <c r="B78" s="18">
        <v>747703993</v>
      </c>
      <c r="C78" s="18"/>
      <c r="D78" s="19">
        <v>938684573</v>
      </c>
      <c r="E78" s="20">
        <v>938684573</v>
      </c>
      <c r="F78" s="20">
        <v>53417113</v>
      </c>
      <c r="G78" s="20">
        <v>77240767</v>
      </c>
      <c r="H78" s="20">
        <v>66596249</v>
      </c>
      <c r="I78" s="20">
        <v>197254129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197254129</v>
      </c>
      <c r="W78" s="20">
        <v>235665371</v>
      </c>
      <c r="X78" s="20"/>
      <c r="Y78" s="19"/>
      <c r="Z78" s="22">
        <v>938684573</v>
      </c>
    </row>
    <row r="79" spans="1:26" ht="13.5" hidden="1">
      <c r="A79" s="38" t="s">
        <v>102</v>
      </c>
      <c r="B79" s="18">
        <v>500296548</v>
      </c>
      <c r="C79" s="18"/>
      <c r="D79" s="19">
        <v>378517000</v>
      </c>
      <c r="E79" s="20">
        <v>378517000</v>
      </c>
      <c r="F79" s="20">
        <v>27361951</v>
      </c>
      <c r="G79" s="20">
        <v>36328336</v>
      </c>
      <c r="H79" s="20">
        <v>35038094</v>
      </c>
      <c r="I79" s="20">
        <v>98728381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98728381</v>
      </c>
      <c r="W79" s="20">
        <v>99200100</v>
      </c>
      <c r="X79" s="20"/>
      <c r="Y79" s="19"/>
      <c r="Z79" s="22">
        <v>378517000</v>
      </c>
    </row>
    <row r="80" spans="1:26" ht="13.5" hidden="1">
      <c r="A80" s="38" t="s">
        <v>103</v>
      </c>
      <c r="B80" s="18">
        <v>200223696</v>
      </c>
      <c r="C80" s="18"/>
      <c r="D80" s="19">
        <v>281697123</v>
      </c>
      <c r="E80" s="20">
        <v>281697123</v>
      </c>
      <c r="F80" s="20">
        <v>10521714</v>
      </c>
      <c r="G80" s="20">
        <v>11106903</v>
      </c>
      <c r="H80" s="20">
        <v>15634170</v>
      </c>
      <c r="I80" s="20">
        <v>37262787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37262787</v>
      </c>
      <c r="W80" s="20">
        <v>66250000</v>
      </c>
      <c r="X80" s="20"/>
      <c r="Y80" s="19"/>
      <c r="Z80" s="22">
        <v>281697123</v>
      </c>
    </row>
    <row r="81" spans="1:26" ht="13.5" hidden="1">
      <c r="A81" s="38" t="s">
        <v>104</v>
      </c>
      <c r="B81" s="18">
        <v>1192747</v>
      </c>
      <c r="C81" s="18"/>
      <c r="D81" s="19">
        <v>55800450</v>
      </c>
      <c r="E81" s="20">
        <v>55800450</v>
      </c>
      <c r="F81" s="20">
        <v>3529542</v>
      </c>
      <c r="G81" s="20">
        <v>3574886</v>
      </c>
      <c r="H81" s="20">
        <v>3674024</v>
      </c>
      <c r="I81" s="20">
        <v>10778452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10778452</v>
      </c>
      <c r="W81" s="20">
        <v>14150450</v>
      </c>
      <c r="X81" s="20"/>
      <c r="Y81" s="19"/>
      <c r="Z81" s="22">
        <v>55800450</v>
      </c>
    </row>
    <row r="82" spans="1:26" ht="13.5" hidden="1">
      <c r="A82" s="38" t="s">
        <v>105</v>
      </c>
      <c r="B82" s="18">
        <v>45991002</v>
      </c>
      <c r="C82" s="18"/>
      <c r="D82" s="19">
        <v>82550000</v>
      </c>
      <c r="E82" s="20">
        <v>82550000</v>
      </c>
      <c r="F82" s="20">
        <v>2336859</v>
      </c>
      <c r="G82" s="20">
        <v>3185239</v>
      </c>
      <c r="H82" s="20">
        <v>3386881</v>
      </c>
      <c r="I82" s="20">
        <v>8908979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8908979</v>
      </c>
      <c r="W82" s="20">
        <v>14980200</v>
      </c>
      <c r="X82" s="20"/>
      <c r="Y82" s="19"/>
      <c r="Z82" s="22">
        <v>82550000</v>
      </c>
    </row>
    <row r="83" spans="1:26" ht="13.5" hidden="1">
      <c r="A83" s="38" t="s">
        <v>106</v>
      </c>
      <c r="B83" s="18"/>
      <c r="C83" s="18"/>
      <c r="D83" s="19">
        <v>140120000</v>
      </c>
      <c r="E83" s="20">
        <v>140120000</v>
      </c>
      <c r="F83" s="20">
        <v>9667047</v>
      </c>
      <c r="G83" s="20">
        <v>23045403</v>
      </c>
      <c r="H83" s="20">
        <v>8863080</v>
      </c>
      <c r="I83" s="20">
        <v>41575530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41575530</v>
      </c>
      <c r="W83" s="20">
        <v>41084621</v>
      </c>
      <c r="X83" s="20"/>
      <c r="Y83" s="19"/>
      <c r="Z83" s="22">
        <v>140120000</v>
      </c>
    </row>
    <row r="84" spans="1:26" ht="13.5" hidden="1">
      <c r="A84" s="39" t="s">
        <v>107</v>
      </c>
      <c r="B84" s="27"/>
      <c r="C84" s="27"/>
      <c r="D84" s="28"/>
      <c r="E84" s="29"/>
      <c r="F84" s="29">
        <v>19313</v>
      </c>
      <c r="G84" s="29"/>
      <c r="H84" s="29">
        <v>9448</v>
      </c>
      <c r="I84" s="29">
        <v>28761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28761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81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179769345</v>
      </c>
      <c r="C5" s="18">
        <v>0</v>
      </c>
      <c r="D5" s="58">
        <v>191283614</v>
      </c>
      <c r="E5" s="59">
        <v>191283614</v>
      </c>
      <c r="F5" s="59">
        <v>192403801</v>
      </c>
      <c r="G5" s="59">
        <v>-544261</v>
      </c>
      <c r="H5" s="59">
        <v>-1779970</v>
      </c>
      <c r="I5" s="59">
        <v>190079570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190079570</v>
      </c>
      <c r="W5" s="59">
        <v>47820904</v>
      </c>
      <c r="X5" s="59">
        <v>142258666</v>
      </c>
      <c r="Y5" s="60">
        <v>297.48</v>
      </c>
      <c r="Z5" s="61">
        <v>191283614</v>
      </c>
    </row>
    <row r="6" spans="1:26" ht="13.5">
      <c r="A6" s="57" t="s">
        <v>32</v>
      </c>
      <c r="B6" s="18">
        <v>884650239</v>
      </c>
      <c r="C6" s="18">
        <v>0</v>
      </c>
      <c r="D6" s="58">
        <v>940797554</v>
      </c>
      <c r="E6" s="59">
        <v>937102179</v>
      </c>
      <c r="F6" s="59">
        <v>197090398</v>
      </c>
      <c r="G6" s="59">
        <v>69834164</v>
      </c>
      <c r="H6" s="59">
        <v>75193459</v>
      </c>
      <c r="I6" s="59">
        <v>342118021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342118021</v>
      </c>
      <c r="W6" s="59">
        <v>234275545</v>
      </c>
      <c r="X6" s="59">
        <v>107842476</v>
      </c>
      <c r="Y6" s="60">
        <v>46.03</v>
      </c>
      <c r="Z6" s="61">
        <v>937102179</v>
      </c>
    </row>
    <row r="7" spans="1:26" ht="13.5">
      <c r="A7" s="57" t="s">
        <v>33</v>
      </c>
      <c r="B7" s="18">
        <v>6120660</v>
      </c>
      <c r="C7" s="18">
        <v>0</v>
      </c>
      <c r="D7" s="58">
        <v>6000000</v>
      </c>
      <c r="E7" s="59">
        <v>6000000</v>
      </c>
      <c r="F7" s="59">
        <v>101626</v>
      </c>
      <c r="G7" s="59">
        <v>248271</v>
      </c>
      <c r="H7" s="59">
        <v>68518</v>
      </c>
      <c r="I7" s="59">
        <v>418415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418415</v>
      </c>
      <c r="W7" s="59">
        <v>1500000</v>
      </c>
      <c r="X7" s="59">
        <v>-1081585</v>
      </c>
      <c r="Y7" s="60">
        <v>-72.11</v>
      </c>
      <c r="Z7" s="61">
        <v>6000000</v>
      </c>
    </row>
    <row r="8" spans="1:26" ht="13.5">
      <c r="A8" s="57" t="s">
        <v>34</v>
      </c>
      <c r="B8" s="18">
        <v>199514880</v>
      </c>
      <c r="C8" s="18">
        <v>0</v>
      </c>
      <c r="D8" s="58">
        <v>187191526</v>
      </c>
      <c r="E8" s="59">
        <v>187191525</v>
      </c>
      <c r="F8" s="59">
        <v>3445673</v>
      </c>
      <c r="G8" s="59">
        <v>0</v>
      </c>
      <c r="H8" s="59">
        <v>3919237</v>
      </c>
      <c r="I8" s="59">
        <v>7364910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7364910</v>
      </c>
      <c r="W8" s="59">
        <v>46797881</v>
      </c>
      <c r="X8" s="59">
        <v>-39432971</v>
      </c>
      <c r="Y8" s="60">
        <v>-84.26</v>
      </c>
      <c r="Z8" s="61">
        <v>187191525</v>
      </c>
    </row>
    <row r="9" spans="1:26" ht="13.5">
      <c r="A9" s="57" t="s">
        <v>35</v>
      </c>
      <c r="B9" s="18">
        <v>81638596</v>
      </c>
      <c r="C9" s="18">
        <v>0</v>
      </c>
      <c r="D9" s="58">
        <v>64659426</v>
      </c>
      <c r="E9" s="59">
        <v>68354800</v>
      </c>
      <c r="F9" s="59">
        <v>8635360</v>
      </c>
      <c r="G9" s="59">
        <v>7192828</v>
      </c>
      <c r="H9" s="59">
        <v>6025424</v>
      </c>
      <c r="I9" s="59">
        <v>21853612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21853612</v>
      </c>
      <c r="W9" s="59">
        <v>17088700</v>
      </c>
      <c r="X9" s="59">
        <v>4764912</v>
      </c>
      <c r="Y9" s="60">
        <v>27.88</v>
      </c>
      <c r="Z9" s="61">
        <v>68354800</v>
      </c>
    </row>
    <row r="10" spans="1:26" ht="25.5">
      <c r="A10" s="62" t="s">
        <v>94</v>
      </c>
      <c r="B10" s="63">
        <f>SUM(B5:B9)</f>
        <v>1351693720</v>
      </c>
      <c r="C10" s="63">
        <f>SUM(C5:C9)</f>
        <v>0</v>
      </c>
      <c r="D10" s="64">
        <f aca="true" t="shared" si="0" ref="D10:Z10">SUM(D5:D9)</f>
        <v>1389932120</v>
      </c>
      <c r="E10" s="65">
        <f t="shared" si="0"/>
        <v>1389932118</v>
      </c>
      <c r="F10" s="65">
        <f t="shared" si="0"/>
        <v>401676858</v>
      </c>
      <c r="G10" s="65">
        <f t="shared" si="0"/>
        <v>76731002</v>
      </c>
      <c r="H10" s="65">
        <f t="shared" si="0"/>
        <v>83426668</v>
      </c>
      <c r="I10" s="65">
        <f t="shared" si="0"/>
        <v>561834528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561834528</v>
      </c>
      <c r="W10" s="65">
        <f t="shared" si="0"/>
        <v>347483030</v>
      </c>
      <c r="X10" s="65">
        <f t="shared" si="0"/>
        <v>214351498</v>
      </c>
      <c r="Y10" s="66">
        <f>+IF(W10&lt;&gt;0,(X10/W10)*100,0)</f>
        <v>61.686896767304</v>
      </c>
      <c r="Z10" s="67">
        <f t="shared" si="0"/>
        <v>1389932118</v>
      </c>
    </row>
    <row r="11" spans="1:26" ht="13.5">
      <c r="A11" s="57" t="s">
        <v>36</v>
      </c>
      <c r="B11" s="18">
        <v>336543905</v>
      </c>
      <c r="C11" s="18">
        <v>0</v>
      </c>
      <c r="D11" s="58">
        <v>386311375</v>
      </c>
      <c r="E11" s="59">
        <v>386311375</v>
      </c>
      <c r="F11" s="59">
        <v>26058199</v>
      </c>
      <c r="G11" s="59">
        <v>27167213</v>
      </c>
      <c r="H11" s="59">
        <v>27462711</v>
      </c>
      <c r="I11" s="59">
        <v>80688123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80688123</v>
      </c>
      <c r="W11" s="59">
        <v>96577844</v>
      </c>
      <c r="X11" s="59">
        <v>-15889721</v>
      </c>
      <c r="Y11" s="60">
        <v>-16.45</v>
      </c>
      <c r="Z11" s="61">
        <v>386311375</v>
      </c>
    </row>
    <row r="12" spans="1:26" ht="13.5">
      <c r="A12" s="57" t="s">
        <v>37</v>
      </c>
      <c r="B12" s="18">
        <v>17641423</v>
      </c>
      <c r="C12" s="18">
        <v>0</v>
      </c>
      <c r="D12" s="58">
        <v>18849884</v>
      </c>
      <c r="E12" s="59">
        <v>18849884</v>
      </c>
      <c r="F12" s="59">
        <v>1470984</v>
      </c>
      <c r="G12" s="59">
        <v>1459716</v>
      </c>
      <c r="H12" s="59">
        <v>1463380</v>
      </c>
      <c r="I12" s="59">
        <v>4394080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4394080</v>
      </c>
      <c r="W12" s="59">
        <v>4712471</v>
      </c>
      <c r="X12" s="59">
        <v>-318391</v>
      </c>
      <c r="Y12" s="60">
        <v>-6.76</v>
      </c>
      <c r="Z12" s="61">
        <v>18849884</v>
      </c>
    </row>
    <row r="13" spans="1:26" ht="13.5">
      <c r="A13" s="57" t="s">
        <v>95</v>
      </c>
      <c r="B13" s="18">
        <v>153881260</v>
      </c>
      <c r="C13" s="18">
        <v>0</v>
      </c>
      <c r="D13" s="58">
        <v>144546883</v>
      </c>
      <c r="E13" s="59">
        <v>144546883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36136721</v>
      </c>
      <c r="X13" s="59">
        <v>-36136721</v>
      </c>
      <c r="Y13" s="60">
        <v>-100</v>
      </c>
      <c r="Z13" s="61">
        <v>144546883</v>
      </c>
    </row>
    <row r="14" spans="1:26" ht="13.5">
      <c r="A14" s="57" t="s">
        <v>38</v>
      </c>
      <c r="B14" s="18">
        <v>49275659</v>
      </c>
      <c r="C14" s="18">
        <v>0</v>
      </c>
      <c r="D14" s="58">
        <v>63063457</v>
      </c>
      <c r="E14" s="59">
        <v>63063457</v>
      </c>
      <c r="F14" s="59">
        <v>4862228</v>
      </c>
      <c r="G14" s="59">
        <v>0</v>
      </c>
      <c r="H14" s="59">
        <v>9724453</v>
      </c>
      <c r="I14" s="59">
        <v>14586681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14586681</v>
      </c>
      <c r="W14" s="59">
        <v>15765864</v>
      </c>
      <c r="X14" s="59">
        <v>-1179183</v>
      </c>
      <c r="Y14" s="60">
        <v>-7.48</v>
      </c>
      <c r="Z14" s="61">
        <v>63063457</v>
      </c>
    </row>
    <row r="15" spans="1:26" ht="13.5">
      <c r="A15" s="57" t="s">
        <v>39</v>
      </c>
      <c r="B15" s="18">
        <v>466494342</v>
      </c>
      <c r="C15" s="18">
        <v>0</v>
      </c>
      <c r="D15" s="58">
        <v>509114333</v>
      </c>
      <c r="E15" s="59">
        <v>509114333</v>
      </c>
      <c r="F15" s="59">
        <v>0</v>
      </c>
      <c r="G15" s="59">
        <v>58122890</v>
      </c>
      <c r="H15" s="59">
        <v>56471864</v>
      </c>
      <c r="I15" s="59">
        <v>114594754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114594754</v>
      </c>
      <c r="W15" s="59">
        <v>127278583</v>
      </c>
      <c r="X15" s="59">
        <v>-12683829</v>
      </c>
      <c r="Y15" s="60">
        <v>-9.97</v>
      </c>
      <c r="Z15" s="61">
        <v>509114333</v>
      </c>
    </row>
    <row r="16" spans="1:26" ht="13.5">
      <c r="A16" s="68" t="s">
        <v>40</v>
      </c>
      <c r="B16" s="18">
        <v>427636</v>
      </c>
      <c r="C16" s="18">
        <v>0</v>
      </c>
      <c r="D16" s="58">
        <v>601000</v>
      </c>
      <c r="E16" s="59">
        <v>601000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150250</v>
      </c>
      <c r="X16" s="59">
        <v>-150250</v>
      </c>
      <c r="Y16" s="60">
        <v>-100</v>
      </c>
      <c r="Z16" s="61">
        <v>601000</v>
      </c>
    </row>
    <row r="17" spans="1:26" ht="13.5">
      <c r="A17" s="57" t="s">
        <v>41</v>
      </c>
      <c r="B17" s="18">
        <v>322504943</v>
      </c>
      <c r="C17" s="18">
        <v>0</v>
      </c>
      <c r="D17" s="58">
        <v>328908904</v>
      </c>
      <c r="E17" s="59">
        <v>328908904</v>
      </c>
      <c r="F17" s="59">
        <v>13324642</v>
      </c>
      <c r="G17" s="59">
        <v>33397316</v>
      </c>
      <c r="H17" s="59">
        <v>22902998</v>
      </c>
      <c r="I17" s="59">
        <v>69624956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69624956</v>
      </c>
      <c r="W17" s="59">
        <v>82227226</v>
      </c>
      <c r="X17" s="59">
        <v>-12602270</v>
      </c>
      <c r="Y17" s="60">
        <v>-15.33</v>
      </c>
      <c r="Z17" s="61">
        <v>328908904</v>
      </c>
    </row>
    <row r="18" spans="1:26" ht="13.5">
      <c r="A18" s="69" t="s">
        <v>42</v>
      </c>
      <c r="B18" s="70">
        <f>SUM(B11:B17)</f>
        <v>1346769168</v>
      </c>
      <c r="C18" s="70">
        <f>SUM(C11:C17)</f>
        <v>0</v>
      </c>
      <c r="D18" s="71">
        <f aca="true" t="shared" si="1" ref="D18:Z18">SUM(D11:D17)</f>
        <v>1451395836</v>
      </c>
      <c r="E18" s="72">
        <f t="shared" si="1"/>
        <v>1451395836</v>
      </c>
      <c r="F18" s="72">
        <f t="shared" si="1"/>
        <v>45716053</v>
      </c>
      <c r="G18" s="72">
        <f t="shared" si="1"/>
        <v>120147135</v>
      </c>
      <c r="H18" s="72">
        <f t="shared" si="1"/>
        <v>118025406</v>
      </c>
      <c r="I18" s="72">
        <f t="shared" si="1"/>
        <v>283888594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283888594</v>
      </c>
      <c r="W18" s="72">
        <f t="shared" si="1"/>
        <v>362848959</v>
      </c>
      <c r="X18" s="72">
        <f t="shared" si="1"/>
        <v>-78960365</v>
      </c>
      <c r="Y18" s="66">
        <f>+IF(W18&lt;&gt;0,(X18/W18)*100,0)</f>
        <v>-21.761221313025732</v>
      </c>
      <c r="Z18" s="73">
        <f t="shared" si="1"/>
        <v>1451395836</v>
      </c>
    </row>
    <row r="19" spans="1:26" ht="13.5">
      <c r="A19" s="69" t="s">
        <v>43</v>
      </c>
      <c r="B19" s="74">
        <f>+B10-B18</f>
        <v>4924552</v>
      </c>
      <c r="C19" s="74">
        <f>+C10-C18</f>
        <v>0</v>
      </c>
      <c r="D19" s="75">
        <f aca="true" t="shared" si="2" ref="D19:Z19">+D10-D18</f>
        <v>-61463716</v>
      </c>
      <c r="E19" s="76">
        <f t="shared" si="2"/>
        <v>-61463718</v>
      </c>
      <c r="F19" s="76">
        <f t="shared" si="2"/>
        <v>355960805</v>
      </c>
      <c r="G19" s="76">
        <f t="shared" si="2"/>
        <v>-43416133</v>
      </c>
      <c r="H19" s="76">
        <f t="shared" si="2"/>
        <v>-34598738</v>
      </c>
      <c r="I19" s="76">
        <f t="shared" si="2"/>
        <v>277945934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277945934</v>
      </c>
      <c r="W19" s="76">
        <f>IF(E10=E18,0,W10-W18)</f>
        <v>-15365929</v>
      </c>
      <c r="X19" s="76">
        <f t="shared" si="2"/>
        <v>293311863</v>
      </c>
      <c r="Y19" s="77">
        <f>+IF(W19&lt;&gt;0,(X19/W19)*100,0)</f>
        <v>-1908.845622025196</v>
      </c>
      <c r="Z19" s="78">
        <f t="shared" si="2"/>
        <v>-61463718</v>
      </c>
    </row>
    <row r="20" spans="1:26" ht="13.5">
      <c r="A20" s="57" t="s">
        <v>44</v>
      </c>
      <c r="B20" s="18">
        <v>0</v>
      </c>
      <c r="C20" s="18">
        <v>0</v>
      </c>
      <c r="D20" s="58">
        <v>58639474</v>
      </c>
      <c r="E20" s="59">
        <v>63729677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15932419</v>
      </c>
      <c r="X20" s="59">
        <v>-15932419</v>
      </c>
      <c r="Y20" s="60">
        <v>-100</v>
      </c>
      <c r="Z20" s="61">
        <v>63729677</v>
      </c>
    </row>
    <row r="21" spans="1:26" ht="13.5">
      <c r="A21" s="57" t="s">
        <v>96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97</v>
      </c>
      <c r="B22" s="85">
        <f>SUM(B19:B21)</f>
        <v>4924552</v>
      </c>
      <c r="C22" s="85">
        <f>SUM(C19:C21)</f>
        <v>0</v>
      </c>
      <c r="D22" s="86">
        <f aca="true" t="shared" si="3" ref="D22:Z22">SUM(D19:D21)</f>
        <v>-2824242</v>
      </c>
      <c r="E22" s="87">
        <f t="shared" si="3"/>
        <v>2265959</v>
      </c>
      <c r="F22" s="87">
        <f t="shared" si="3"/>
        <v>355960805</v>
      </c>
      <c r="G22" s="87">
        <f t="shared" si="3"/>
        <v>-43416133</v>
      </c>
      <c r="H22" s="87">
        <f t="shared" si="3"/>
        <v>-34598738</v>
      </c>
      <c r="I22" s="87">
        <f t="shared" si="3"/>
        <v>277945934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277945934</v>
      </c>
      <c r="W22" s="87">
        <f t="shared" si="3"/>
        <v>566490</v>
      </c>
      <c r="X22" s="87">
        <f t="shared" si="3"/>
        <v>277379444</v>
      </c>
      <c r="Y22" s="88">
        <f>+IF(W22&lt;&gt;0,(X22/W22)*100,0)</f>
        <v>48964.57907465268</v>
      </c>
      <c r="Z22" s="89">
        <f t="shared" si="3"/>
        <v>2265959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4924552</v>
      </c>
      <c r="C24" s="74">
        <f>SUM(C22:C23)</f>
        <v>0</v>
      </c>
      <c r="D24" s="75">
        <f aca="true" t="shared" si="4" ref="D24:Z24">SUM(D22:D23)</f>
        <v>-2824242</v>
      </c>
      <c r="E24" s="76">
        <f t="shared" si="4"/>
        <v>2265959</v>
      </c>
      <c r="F24" s="76">
        <f t="shared" si="4"/>
        <v>355960805</v>
      </c>
      <c r="G24" s="76">
        <f t="shared" si="4"/>
        <v>-43416133</v>
      </c>
      <c r="H24" s="76">
        <f t="shared" si="4"/>
        <v>-34598738</v>
      </c>
      <c r="I24" s="76">
        <f t="shared" si="4"/>
        <v>277945934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277945934</v>
      </c>
      <c r="W24" s="76">
        <f t="shared" si="4"/>
        <v>566490</v>
      </c>
      <c r="X24" s="76">
        <f t="shared" si="4"/>
        <v>277379444</v>
      </c>
      <c r="Y24" s="77">
        <f>+IF(W24&lt;&gt;0,(X24/W24)*100,0)</f>
        <v>48964.57907465268</v>
      </c>
      <c r="Z24" s="78">
        <f t="shared" si="4"/>
        <v>2265959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235214051</v>
      </c>
      <c r="C27" s="21">
        <v>0</v>
      </c>
      <c r="D27" s="98">
        <v>187359852</v>
      </c>
      <c r="E27" s="99">
        <v>247704466</v>
      </c>
      <c r="F27" s="99">
        <v>2197092</v>
      </c>
      <c r="G27" s="99">
        <v>13780651</v>
      </c>
      <c r="H27" s="99">
        <v>11319073</v>
      </c>
      <c r="I27" s="99">
        <v>27296816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27296816</v>
      </c>
      <c r="W27" s="99">
        <v>61926117</v>
      </c>
      <c r="X27" s="99">
        <v>-34629301</v>
      </c>
      <c r="Y27" s="100">
        <v>-55.92</v>
      </c>
      <c r="Z27" s="101">
        <v>247704466</v>
      </c>
    </row>
    <row r="28" spans="1:26" ht="13.5">
      <c r="A28" s="102" t="s">
        <v>44</v>
      </c>
      <c r="B28" s="18">
        <v>56630809</v>
      </c>
      <c r="C28" s="18">
        <v>0</v>
      </c>
      <c r="D28" s="58">
        <v>58899158</v>
      </c>
      <c r="E28" s="59">
        <v>63729677</v>
      </c>
      <c r="F28" s="59">
        <v>9741</v>
      </c>
      <c r="G28" s="59">
        <v>5989993</v>
      </c>
      <c r="H28" s="59">
        <v>3619160</v>
      </c>
      <c r="I28" s="59">
        <v>9618894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9618894</v>
      </c>
      <c r="W28" s="59">
        <v>15932419</v>
      </c>
      <c r="X28" s="59">
        <v>-6313525</v>
      </c>
      <c r="Y28" s="60">
        <v>-39.63</v>
      </c>
      <c r="Z28" s="61">
        <v>63729677</v>
      </c>
    </row>
    <row r="29" spans="1:26" ht="13.5">
      <c r="A29" s="57" t="s">
        <v>99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166871255</v>
      </c>
      <c r="C30" s="18">
        <v>0</v>
      </c>
      <c r="D30" s="58">
        <v>116822100</v>
      </c>
      <c r="E30" s="59">
        <v>169949734</v>
      </c>
      <c r="F30" s="59">
        <v>2169515</v>
      </c>
      <c r="G30" s="59">
        <v>7664520</v>
      </c>
      <c r="H30" s="59">
        <v>7411563</v>
      </c>
      <c r="I30" s="59">
        <v>17245598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17245598</v>
      </c>
      <c r="W30" s="59">
        <v>42487434</v>
      </c>
      <c r="X30" s="59">
        <v>-25241836</v>
      </c>
      <c r="Y30" s="60">
        <v>-59.41</v>
      </c>
      <c r="Z30" s="61">
        <v>169949734</v>
      </c>
    </row>
    <row r="31" spans="1:26" ht="13.5">
      <c r="A31" s="57" t="s">
        <v>49</v>
      </c>
      <c r="B31" s="18">
        <v>11711982</v>
      </c>
      <c r="C31" s="18">
        <v>0</v>
      </c>
      <c r="D31" s="58">
        <v>11638594</v>
      </c>
      <c r="E31" s="59">
        <v>14025055</v>
      </c>
      <c r="F31" s="59">
        <v>17836</v>
      </c>
      <c r="G31" s="59">
        <v>126137</v>
      </c>
      <c r="H31" s="59">
        <v>288349</v>
      </c>
      <c r="I31" s="59">
        <v>432322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432322</v>
      </c>
      <c r="W31" s="59">
        <v>3506264</v>
      </c>
      <c r="X31" s="59">
        <v>-3073942</v>
      </c>
      <c r="Y31" s="60">
        <v>-87.67</v>
      </c>
      <c r="Z31" s="61">
        <v>14025055</v>
      </c>
    </row>
    <row r="32" spans="1:26" ht="13.5">
      <c r="A32" s="69" t="s">
        <v>50</v>
      </c>
      <c r="B32" s="21">
        <f>SUM(B28:B31)</f>
        <v>235214046</v>
      </c>
      <c r="C32" s="21">
        <f>SUM(C28:C31)</f>
        <v>0</v>
      </c>
      <c r="D32" s="98">
        <f aca="true" t="shared" si="5" ref="D32:Z32">SUM(D28:D31)</f>
        <v>187359852</v>
      </c>
      <c r="E32" s="99">
        <f t="shared" si="5"/>
        <v>247704466</v>
      </c>
      <c r="F32" s="99">
        <f t="shared" si="5"/>
        <v>2197092</v>
      </c>
      <c r="G32" s="99">
        <f t="shared" si="5"/>
        <v>13780650</v>
      </c>
      <c r="H32" s="99">
        <f t="shared" si="5"/>
        <v>11319072</v>
      </c>
      <c r="I32" s="99">
        <f t="shared" si="5"/>
        <v>27296814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27296814</v>
      </c>
      <c r="W32" s="99">
        <f t="shared" si="5"/>
        <v>61926117</v>
      </c>
      <c r="X32" s="99">
        <f t="shared" si="5"/>
        <v>-34629303</v>
      </c>
      <c r="Y32" s="100">
        <f>+IF(W32&lt;&gt;0,(X32/W32)*100,0)</f>
        <v>-55.920352635706195</v>
      </c>
      <c r="Z32" s="101">
        <f t="shared" si="5"/>
        <v>247704466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413955608</v>
      </c>
      <c r="C35" s="18">
        <v>0</v>
      </c>
      <c r="D35" s="58">
        <v>315563752</v>
      </c>
      <c r="E35" s="59">
        <v>315563752</v>
      </c>
      <c r="F35" s="59">
        <v>768995378</v>
      </c>
      <c r="G35" s="59">
        <v>721538492</v>
      </c>
      <c r="H35" s="59">
        <v>701730998</v>
      </c>
      <c r="I35" s="59">
        <v>701730998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701730998</v>
      </c>
      <c r="W35" s="59">
        <v>78890938</v>
      </c>
      <c r="X35" s="59">
        <v>622840060</v>
      </c>
      <c r="Y35" s="60">
        <v>789.5</v>
      </c>
      <c r="Z35" s="61">
        <v>315563752</v>
      </c>
    </row>
    <row r="36" spans="1:26" ht="13.5">
      <c r="A36" s="57" t="s">
        <v>53</v>
      </c>
      <c r="B36" s="18">
        <v>4229398675</v>
      </c>
      <c r="C36" s="18">
        <v>0</v>
      </c>
      <c r="D36" s="58">
        <v>4328026585</v>
      </c>
      <c r="E36" s="59">
        <v>4328026585</v>
      </c>
      <c r="F36" s="59">
        <v>4211729101</v>
      </c>
      <c r="G36" s="59">
        <v>4248217146</v>
      </c>
      <c r="H36" s="59">
        <v>4259512419</v>
      </c>
      <c r="I36" s="59">
        <v>4259512419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4259512419</v>
      </c>
      <c r="W36" s="59">
        <v>1082006646</v>
      </c>
      <c r="X36" s="59">
        <v>3177505773</v>
      </c>
      <c r="Y36" s="60">
        <v>293.67</v>
      </c>
      <c r="Z36" s="61">
        <v>4328026585</v>
      </c>
    </row>
    <row r="37" spans="1:26" ht="13.5">
      <c r="A37" s="57" t="s">
        <v>54</v>
      </c>
      <c r="B37" s="18">
        <v>351233863</v>
      </c>
      <c r="C37" s="18">
        <v>0</v>
      </c>
      <c r="D37" s="58">
        <v>227025222</v>
      </c>
      <c r="E37" s="59">
        <v>227025222</v>
      </c>
      <c r="F37" s="59">
        <v>374364499</v>
      </c>
      <c r="G37" s="59">
        <v>377774471</v>
      </c>
      <c r="H37" s="59">
        <v>420561604</v>
      </c>
      <c r="I37" s="59">
        <v>420561604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420561604</v>
      </c>
      <c r="W37" s="59">
        <v>56756306</v>
      </c>
      <c r="X37" s="59">
        <v>363805298</v>
      </c>
      <c r="Y37" s="60">
        <v>641</v>
      </c>
      <c r="Z37" s="61">
        <v>227025222</v>
      </c>
    </row>
    <row r="38" spans="1:26" ht="13.5">
      <c r="A38" s="57" t="s">
        <v>55</v>
      </c>
      <c r="B38" s="18">
        <v>720178973</v>
      </c>
      <c r="C38" s="18">
        <v>0</v>
      </c>
      <c r="D38" s="58">
        <v>822081729</v>
      </c>
      <c r="E38" s="59">
        <v>822081729</v>
      </c>
      <c r="F38" s="59">
        <v>711930167</v>
      </c>
      <c r="G38" s="59">
        <v>711953441</v>
      </c>
      <c r="H38" s="59">
        <v>696175573</v>
      </c>
      <c r="I38" s="59">
        <v>696175573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696175573</v>
      </c>
      <c r="W38" s="59">
        <v>205520432</v>
      </c>
      <c r="X38" s="59">
        <v>490655141</v>
      </c>
      <c r="Y38" s="60">
        <v>238.74</v>
      </c>
      <c r="Z38" s="61">
        <v>822081729</v>
      </c>
    </row>
    <row r="39" spans="1:26" ht="13.5">
      <c r="A39" s="57" t="s">
        <v>56</v>
      </c>
      <c r="B39" s="18">
        <v>3571941447</v>
      </c>
      <c r="C39" s="18">
        <v>0</v>
      </c>
      <c r="D39" s="58">
        <v>3594483387</v>
      </c>
      <c r="E39" s="59">
        <v>3594483387</v>
      </c>
      <c r="F39" s="59">
        <v>3894429813</v>
      </c>
      <c r="G39" s="59">
        <v>3880027726</v>
      </c>
      <c r="H39" s="59">
        <v>3844506240</v>
      </c>
      <c r="I39" s="59">
        <v>3844506240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3844506240</v>
      </c>
      <c r="W39" s="59">
        <v>898620847</v>
      </c>
      <c r="X39" s="59">
        <v>2945885393</v>
      </c>
      <c r="Y39" s="60">
        <v>327.82</v>
      </c>
      <c r="Z39" s="61">
        <v>3594483387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2211623670</v>
      </c>
      <c r="C42" s="18">
        <v>0</v>
      </c>
      <c r="D42" s="58">
        <v>145836709</v>
      </c>
      <c r="E42" s="59">
        <v>145836709</v>
      </c>
      <c r="F42" s="59">
        <v>110615231</v>
      </c>
      <c r="G42" s="59">
        <v>-6932829</v>
      </c>
      <c r="H42" s="59">
        <v>27541039</v>
      </c>
      <c r="I42" s="59">
        <v>131223441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131223441</v>
      </c>
      <c r="W42" s="59">
        <v>239077169</v>
      </c>
      <c r="X42" s="59">
        <v>-107853728</v>
      </c>
      <c r="Y42" s="60">
        <v>-45.11</v>
      </c>
      <c r="Z42" s="61">
        <v>145836709</v>
      </c>
    </row>
    <row r="43" spans="1:26" ht="13.5">
      <c r="A43" s="57" t="s">
        <v>59</v>
      </c>
      <c r="B43" s="18">
        <v>-42042</v>
      </c>
      <c r="C43" s="18">
        <v>0</v>
      </c>
      <c r="D43" s="58">
        <v>-186609852</v>
      </c>
      <c r="E43" s="59">
        <v>-186609852</v>
      </c>
      <c r="F43" s="59">
        <v>-2197092</v>
      </c>
      <c r="G43" s="59">
        <v>-13780650</v>
      </c>
      <c r="H43" s="59">
        <v>-11228722</v>
      </c>
      <c r="I43" s="59">
        <v>-27206464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-27206464</v>
      </c>
      <c r="W43" s="59">
        <v>-46652463</v>
      </c>
      <c r="X43" s="59">
        <v>19445999</v>
      </c>
      <c r="Y43" s="60">
        <v>-41.68</v>
      </c>
      <c r="Z43" s="61">
        <v>-186609852</v>
      </c>
    </row>
    <row r="44" spans="1:26" ht="13.5">
      <c r="A44" s="57" t="s">
        <v>60</v>
      </c>
      <c r="B44" s="18">
        <v>133530141</v>
      </c>
      <c r="C44" s="18">
        <v>0</v>
      </c>
      <c r="D44" s="58">
        <v>47637216</v>
      </c>
      <c r="E44" s="59">
        <v>47637216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11909304</v>
      </c>
      <c r="X44" s="59">
        <v>-11909304</v>
      </c>
      <c r="Y44" s="60">
        <v>-100</v>
      </c>
      <c r="Z44" s="61">
        <v>47637216</v>
      </c>
    </row>
    <row r="45" spans="1:26" ht="13.5">
      <c r="A45" s="69" t="s">
        <v>61</v>
      </c>
      <c r="B45" s="21">
        <v>135846333</v>
      </c>
      <c r="C45" s="21">
        <v>0</v>
      </c>
      <c r="D45" s="98">
        <v>107313476</v>
      </c>
      <c r="E45" s="99">
        <v>107313476</v>
      </c>
      <c r="F45" s="99">
        <v>179024475</v>
      </c>
      <c r="G45" s="99">
        <v>158310996</v>
      </c>
      <c r="H45" s="99">
        <v>174623313</v>
      </c>
      <c r="I45" s="99">
        <v>174623313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174623313</v>
      </c>
      <c r="W45" s="99">
        <v>304783413</v>
      </c>
      <c r="X45" s="99">
        <v>-130160100</v>
      </c>
      <c r="Y45" s="100">
        <v>-42.71</v>
      </c>
      <c r="Z45" s="101">
        <v>107313476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89</v>
      </c>
      <c r="W47" s="118" t="s">
        <v>90</v>
      </c>
      <c r="X47" s="118" t="s">
        <v>91</v>
      </c>
      <c r="Y47" s="118" t="s">
        <v>92</v>
      </c>
      <c r="Z47" s="120" t="s">
        <v>93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114969287</v>
      </c>
      <c r="C49" s="51">
        <v>0</v>
      </c>
      <c r="D49" s="128">
        <v>20017496</v>
      </c>
      <c r="E49" s="53">
        <v>12502738</v>
      </c>
      <c r="F49" s="53">
        <v>0</v>
      </c>
      <c r="G49" s="53">
        <v>0</v>
      </c>
      <c r="H49" s="53">
        <v>0</v>
      </c>
      <c r="I49" s="53">
        <v>153048250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300537771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219505465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219505465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97.0813548465632</v>
      </c>
      <c r="C58" s="5">
        <f>IF(C67=0,0,+(C76/C67)*100)</f>
        <v>0</v>
      </c>
      <c r="D58" s="6">
        <f aca="true" t="shared" si="6" ref="D58:Z58">IF(D67=0,0,+(D76/D67)*100)</f>
        <v>97.69999980321872</v>
      </c>
      <c r="E58" s="7">
        <f t="shared" si="6"/>
        <v>98.01848570184521</v>
      </c>
      <c r="F58" s="7">
        <f t="shared" si="6"/>
        <v>41.99083878433235</v>
      </c>
      <c r="G58" s="7">
        <f t="shared" si="6"/>
        <v>130.84373848464335</v>
      </c>
      <c r="H58" s="7">
        <f t="shared" si="6"/>
        <v>172.35814507482223</v>
      </c>
      <c r="I58" s="7">
        <f t="shared" si="6"/>
        <v>71.76067010516077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71.76067010516077</v>
      </c>
      <c r="W58" s="7">
        <f t="shared" si="6"/>
        <v>169.99609988610524</v>
      </c>
      <c r="X58" s="7">
        <f t="shared" si="6"/>
        <v>0</v>
      </c>
      <c r="Y58" s="7">
        <f t="shared" si="6"/>
        <v>0</v>
      </c>
      <c r="Z58" s="8">
        <f t="shared" si="6"/>
        <v>98.01848570184521</v>
      </c>
    </row>
    <row r="59" spans="1:26" ht="13.5">
      <c r="A59" s="36" t="s">
        <v>31</v>
      </c>
      <c r="B59" s="9">
        <f aca="true" t="shared" si="7" ref="B59:Z66">IF(B68=0,0,+(B77/B68)*100)</f>
        <v>100.82513194892937</v>
      </c>
      <c r="C59" s="9">
        <f t="shared" si="7"/>
        <v>0</v>
      </c>
      <c r="D59" s="2">
        <f t="shared" si="7"/>
        <v>97.70000027403817</v>
      </c>
      <c r="E59" s="10">
        <f t="shared" si="7"/>
        <v>97.70000027403817</v>
      </c>
      <c r="F59" s="10">
        <f t="shared" si="7"/>
        <v>29.09913081604229</v>
      </c>
      <c r="G59" s="10">
        <f t="shared" si="7"/>
        <v>-2064.9659869011957</v>
      </c>
      <c r="H59" s="10">
        <f t="shared" si="7"/>
        <v>-1702.5183568210082</v>
      </c>
      <c r="I59" s="10">
        <f t="shared" si="7"/>
        <v>53.846309835458825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53.846309835458825</v>
      </c>
      <c r="W59" s="10">
        <f t="shared" si="7"/>
        <v>390.5904890403213</v>
      </c>
      <c r="X59" s="10">
        <f t="shared" si="7"/>
        <v>0</v>
      </c>
      <c r="Y59" s="10">
        <f t="shared" si="7"/>
        <v>0</v>
      </c>
      <c r="Z59" s="11">
        <f t="shared" si="7"/>
        <v>97.70000027403817</v>
      </c>
    </row>
    <row r="60" spans="1:26" ht="13.5">
      <c r="A60" s="37" t="s">
        <v>32</v>
      </c>
      <c r="B60" s="12">
        <f t="shared" si="7"/>
        <v>97.5254328733641</v>
      </c>
      <c r="C60" s="12">
        <f t="shared" si="7"/>
        <v>0</v>
      </c>
      <c r="D60" s="3">
        <f t="shared" si="7"/>
        <v>97.69999975999087</v>
      </c>
      <c r="E60" s="13">
        <f t="shared" si="7"/>
        <v>98.08527059246119</v>
      </c>
      <c r="F60" s="13">
        <f t="shared" si="7"/>
        <v>54.5348013351721</v>
      </c>
      <c r="G60" s="13">
        <f t="shared" si="7"/>
        <v>110.18845016888868</v>
      </c>
      <c r="H60" s="13">
        <f t="shared" si="7"/>
        <v>125.96111185681723</v>
      </c>
      <c r="I60" s="13">
        <f t="shared" si="7"/>
        <v>81.59364308961673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81.59364308961673</v>
      </c>
      <c r="W60" s="13">
        <f t="shared" si="7"/>
        <v>125.64449535543496</v>
      </c>
      <c r="X60" s="13">
        <f t="shared" si="7"/>
        <v>0</v>
      </c>
      <c r="Y60" s="13">
        <f t="shared" si="7"/>
        <v>0</v>
      </c>
      <c r="Z60" s="14">
        <f t="shared" si="7"/>
        <v>98.08527059246119</v>
      </c>
    </row>
    <row r="61" spans="1:26" ht="13.5">
      <c r="A61" s="38" t="s">
        <v>102</v>
      </c>
      <c r="B61" s="12">
        <f t="shared" si="7"/>
        <v>126.53178403919088</v>
      </c>
      <c r="C61" s="12">
        <f t="shared" si="7"/>
        <v>0</v>
      </c>
      <c r="D61" s="3">
        <f t="shared" si="7"/>
        <v>97.69999968289481</v>
      </c>
      <c r="E61" s="13">
        <f t="shared" si="7"/>
        <v>97.86068799332519</v>
      </c>
      <c r="F61" s="13">
        <f t="shared" si="7"/>
        <v>101.7157816810973</v>
      </c>
      <c r="G61" s="13">
        <f t="shared" si="7"/>
        <v>99.99349297113068</v>
      </c>
      <c r="H61" s="13">
        <f t="shared" si="7"/>
        <v>99.99924576846026</v>
      </c>
      <c r="I61" s="13">
        <f t="shared" si="7"/>
        <v>100.57826508284808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100.57826508284808</v>
      </c>
      <c r="W61" s="13">
        <f t="shared" si="7"/>
        <v>96.2612137078607</v>
      </c>
      <c r="X61" s="13">
        <f t="shared" si="7"/>
        <v>0</v>
      </c>
      <c r="Y61" s="13">
        <f t="shared" si="7"/>
        <v>0</v>
      </c>
      <c r="Z61" s="14">
        <f t="shared" si="7"/>
        <v>97.86068799332519</v>
      </c>
    </row>
    <row r="62" spans="1:26" ht="13.5">
      <c r="A62" s="38" t="s">
        <v>103</v>
      </c>
      <c r="B62" s="12">
        <f t="shared" si="7"/>
        <v>0</v>
      </c>
      <c r="C62" s="12">
        <f t="shared" si="7"/>
        <v>0</v>
      </c>
      <c r="D62" s="3">
        <f t="shared" si="7"/>
        <v>97.7000003727857</v>
      </c>
      <c r="E62" s="13">
        <f t="shared" si="7"/>
        <v>98.65306967932443</v>
      </c>
      <c r="F62" s="13">
        <f t="shared" si="7"/>
        <v>117.18885513919311</v>
      </c>
      <c r="G62" s="13">
        <f t="shared" si="7"/>
        <v>99.95161156606785</v>
      </c>
      <c r="H62" s="13">
        <f t="shared" si="7"/>
        <v>99.97936569848397</v>
      </c>
      <c r="I62" s="13">
        <f t="shared" si="7"/>
        <v>105.40973455803426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105.40973455803426</v>
      </c>
      <c r="W62" s="13">
        <f t="shared" si="7"/>
        <v>74.40879037637535</v>
      </c>
      <c r="X62" s="13">
        <f t="shared" si="7"/>
        <v>0</v>
      </c>
      <c r="Y62" s="13">
        <f t="shared" si="7"/>
        <v>0</v>
      </c>
      <c r="Z62" s="14">
        <f t="shared" si="7"/>
        <v>98.65306967932443</v>
      </c>
    </row>
    <row r="63" spans="1:26" ht="13.5">
      <c r="A63" s="38" t="s">
        <v>104</v>
      </c>
      <c r="B63" s="12">
        <f t="shared" si="7"/>
        <v>0</v>
      </c>
      <c r="C63" s="12">
        <f t="shared" si="7"/>
        <v>0</v>
      </c>
      <c r="D63" s="3">
        <f t="shared" si="7"/>
        <v>97.75779497911881</v>
      </c>
      <c r="E63" s="13">
        <f t="shared" si="7"/>
        <v>100.52501197250434</v>
      </c>
      <c r="F63" s="13">
        <f t="shared" si="7"/>
        <v>27.632691628560828</v>
      </c>
      <c r="G63" s="13">
        <f t="shared" si="7"/>
        <v>235.73747836918014</v>
      </c>
      <c r="H63" s="13">
        <f t="shared" si="7"/>
        <v>-12797.494697561677</v>
      </c>
      <c r="I63" s="13">
        <f t="shared" si="7"/>
        <v>49.770245641554034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49.770245641554034</v>
      </c>
      <c r="W63" s="13">
        <f t="shared" si="7"/>
        <v>363.09103243244465</v>
      </c>
      <c r="X63" s="13">
        <f t="shared" si="7"/>
        <v>0</v>
      </c>
      <c r="Y63" s="13">
        <f t="shared" si="7"/>
        <v>0</v>
      </c>
      <c r="Z63" s="14">
        <f t="shared" si="7"/>
        <v>100.52501197250434</v>
      </c>
    </row>
    <row r="64" spans="1:26" ht="13.5">
      <c r="A64" s="38" t="s">
        <v>105</v>
      </c>
      <c r="B64" s="12">
        <f t="shared" si="7"/>
        <v>0</v>
      </c>
      <c r="C64" s="12">
        <f t="shared" si="7"/>
        <v>0</v>
      </c>
      <c r="D64" s="3">
        <f t="shared" si="7"/>
        <v>97.69999424380926</v>
      </c>
      <c r="E64" s="13">
        <f t="shared" si="7"/>
        <v>97.83160890967929</v>
      </c>
      <c r="F64" s="13">
        <f t="shared" si="7"/>
        <v>25.1268941946233</v>
      </c>
      <c r="G64" s="13">
        <f t="shared" si="7"/>
        <v>939.1458872903945</v>
      </c>
      <c r="H64" s="13">
        <f t="shared" si="7"/>
        <v>-1610.9268189047298</v>
      </c>
      <c r="I64" s="13">
        <f t="shared" si="7"/>
        <v>47.07340750899938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47.07340750899938</v>
      </c>
      <c r="W64" s="13">
        <f t="shared" si="7"/>
        <v>377.79148607041844</v>
      </c>
      <c r="X64" s="13">
        <f t="shared" si="7"/>
        <v>0</v>
      </c>
      <c r="Y64" s="13">
        <f t="shared" si="7"/>
        <v>0</v>
      </c>
      <c r="Z64" s="14">
        <f t="shared" si="7"/>
        <v>97.83160890967929</v>
      </c>
    </row>
    <row r="65" spans="1:26" ht="13.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100</v>
      </c>
      <c r="G65" s="13">
        <f t="shared" si="7"/>
        <v>100</v>
      </c>
      <c r="H65" s="13">
        <f t="shared" si="7"/>
        <v>100</v>
      </c>
      <c r="I65" s="13">
        <f t="shared" si="7"/>
        <v>100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100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107</v>
      </c>
      <c r="B66" s="15">
        <f t="shared" si="7"/>
        <v>0</v>
      </c>
      <c r="C66" s="15">
        <f t="shared" si="7"/>
        <v>0</v>
      </c>
      <c r="D66" s="4">
        <f t="shared" si="7"/>
        <v>97.69999166296593</v>
      </c>
      <c r="E66" s="16">
        <f t="shared" si="7"/>
        <v>97.69999166296593</v>
      </c>
      <c r="F66" s="16">
        <f t="shared" si="7"/>
        <v>48.597296387556426</v>
      </c>
      <c r="G66" s="16">
        <f t="shared" si="7"/>
        <v>99.99990279843311</v>
      </c>
      <c r="H66" s="16">
        <f t="shared" si="7"/>
        <v>99.99989976454692</v>
      </c>
      <c r="I66" s="16">
        <f t="shared" si="7"/>
        <v>83.20578299098409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83.20578299098409</v>
      </c>
      <c r="W66" s="16">
        <f t="shared" si="7"/>
        <v>93.96498579715306</v>
      </c>
      <c r="X66" s="16">
        <f t="shared" si="7"/>
        <v>0</v>
      </c>
      <c r="Y66" s="16">
        <f t="shared" si="7"/>
        <v>0</v>
      </c>
      <c r="Z66" s="17">
        <f t="shared" si="7"/>
        <v>97.69999166296593</v>
      </c>
    </row>
    <row r="67" spans="1:26" ht="13.5" hidden="1">
      <c r="A67" s="40" t="s">
        <v>108</v>
      </c>
      <c r="B67" s="23">
        <v>1073870798</v>
      </c>
      <c r="C67" s="23"/>
      <c r="D67" s="24">
        <v>1137303294</v>
      </c>
      <c r="E67" s="25">
        <v>1133607919</v>
      </c>
      <c r="F67" s="25">
        <v>390351688</v>
      </c>
      <c r="G67" s="25">
        <v>70191595</v>
      </c>
      <c r="H67" s="25">
        <v>74291816</v>
      </c>
      <c r="I67" s="25">
        <v>534835099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534835099</v>
      </c>
      <c r="W67" s="25">
        <v>283401980</v>
      </c>
      <c r="X67" s="25"/>
      <c r="Y67" s="24"/>
      <c r="Z67" s="26">
        <v>1133607919</v>
      </c>
    </row>
    <row r="68" spans="1:26" ht="13.5" hidden="1">
      <c r="A68" s="36" t="s">
        <v>31</v>
      </c>
      <c r="B68" s="18">
        <v>178298150</v>
      </c>
      <c r="C68" s="18"/>
      <c r="D68" s="19">
        <v>190484414</v>
      </c>
      <c r="E68" s="20">
        <v>190484414</v>
      </c>
      <c r="F68" s="20">
        <v>192277939</v>
      </c>
      <c r="G68" s="20">
        <v>-671359</v>
      </c>
      <c r="H68" s="20">
        <v>-1899294</v>
      </c>
      <c r="I68" s="20">
        <v>189707286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189707286</v>
      </c>
      <c r="W68" s="20">
        <v>47621104</v>
      </c>
      <c r="X68" s="20"/>
      <c r="Y68" s="19"/>
      <c r="Z68" s="22">
        <v>190484414</v>
      </c>
    </row>
    <row r="69" spans="1:26" ht="13.5" hidden="1">
      <c r="A69" s="37" t="s">
        <v>32</v>
      </c>
      <c r="B69" s="18">
        <v>884650239</v>
      </c>
      <c r="C69" s="18"/>
      <c r="D69" s="19">
        <v>940797554</v>
      </c>
      <c r="E69" s="20">
        <v>937102179</v>
      </c>
      <c r="F69" s="20">
        <v>197090398</v>
      </c>
      <c r="G69" s="20">
        <v>69834164</v>
      </c>
      <c r="H69" s="20">
        <v>75193459</v>
      </c>
      <c r="I69" s="20">
        <v>342118021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342118021</v>
      </c>
      <c r="W69" s="20">
        <v>234275544</v>
      </c>
      <c r="X69" s="20"/>
      <c r="Y69" s="19"/>
      <c r="Z69" s="22">
        <v>937102179</v>
      </c>
    </row>
    <row r="70" spans="1:26" ht="13.5" hidden="1">
      <c r="A70" s="38" t="s">
        <v>102</v>
      </c>
      <c r="B70" s="18">
        <v>681851585</v>
      </c>
      <c r="C70" s="18"/>
      <c r="D70" s="19">
        <v>712066554</v>
      </c>
      <c r="E70" s="20">
        <v>710897333</v>
      </c>
      <c r="F70" s="20">
        <v>66061435</v>
      </c>
      <c r="G70" s="20">
        <v>61026316</v>
      </c>
      <c r="H70" s="20">
        <v>68148834</v>
      </c>
      <c r="I70" s="20">
        <v>195236585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195236585</v>
      </c>
      <c r="W70" s="20">
        <v>177724333</v>
      </c>
      <c r="X70" s="20"/>
      <c r="Y70" s="19"/>
      <c r="Z70" s="22">
        <v>710897333</v>
      </c>
    </row>
    <row r="71" spans="1:26" ht="13.5" hidden="1">
      <c r="A71" s="38" t="s">
        <v>103</v>
      </c>
      <c r="B71" s="18">
        <v>105464747</v>
      </c>
      <c r="C71" s="18"/>
      <c r="D71" s="19">
        <v>118030280</v>
      </c>
      <c r="E71" s="20">
        <v>116890011</v>
      </c>
      <c r="F71" s="20">
        <v>6629854</v>
      </c>
      <c r="G71" s="20">
        <v>6573885</v>
      </c>
      <c r="H71" s="20">
        <v>7773464</v>
      </c>
      <c r="I71" s="20">
        <v>20977203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20977203</v>
      </c>
      <c r="W71" s="20">
        <v>29222503</v>
      </c>
      <c r="X71" s="20"/>
      <c r="Y71" s="19"/>
      <c r="Z71" s="22">
        <v>116890011</v>
      </c>
    </row>
    <row r="72" spans="1:26" ht="13.5" hidden="1">
      <c r="A72" s="38" t="s">
        <v>104</v>
      </c>
      <c r="B72" s="18">
        <v>38883585</v>
      </c>
      <c r="C72" s="18"/>
      <c r="D72" s="19">
        <v>47245412</v>
      </c>
      <c r="E72" s="20">
        <v>45944857</v>
      </c>
      <c r="F72" s="20">
        <v>50250834</v>
      </c>
      <c r="G72" s="20">
        <v>1649845</v>
      </c>
      <c r="H72" s="20">
        <v>-62707</v>
      </c>
      <c r="I72" s="20">
        <v>51837972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51837972</v>
      </c>
      <c r="W72" s="20">
        <v>11486214</v>
      </c>
      <c r="X72" s="20"/>
      <c r="Y72" s="19"/>
      <c r="Z72" s="22">
        <v>45944857</v>
      </c>
    </row>
    <row r="73" spans="1:26" ht="13.5" hidden="1">
      <c r="A73" s="38" t="s">
        <v>105</v>
      </c>
      <c r="B73" s="18">
        <v>58425998</v>
      </c>
      <c r="C73" s="18"/>
      <c r="D73" s="19">
        <v>63427363</v>
      </c>
      <c r="E73" s="20">
        <v>63342033</v>
      </c>
      <c r="F73" s="20">
        <v>74146024</v>
      </c>
      <c r="G73" s="20">
        <v>581867</v>
      </c>
      <c r="H73" s="20">
        <v>-668383</v>
      </c>
      <c r="I73" s="20">
        <v>74059508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74059508</v>
      </c>
      <c r="W73" s="20">
        <v>15835508</v>
      </c>
      <c r="X73" s="20"/>
      <c r="Y73" s="19"/>
      <c r="Z73" s="22">
        <v>63342033</v>
      </c>
    </row>
    <row r="74" spans="1:26" ht="13.5" hidden="1">
      <c r="A74" s="38" t="s">
        <v>106</v>
      </c>
      <c r="B74" s="18">
        <v>24324</v>
      </c>
      <c r="C74" s="18"/>
      <c r="D74" s="19">
        <v>27945</v>
      </c>
      <c r="E74" s="20">
        <v>27945</v>
      </c>
      <c r="F74" s="20">
        <v>2251</v>
      </c>
      <c r="G74" s="20">
        <v>2251</v>
      </c>
      <c r="H74" s="20">
        <v>2251</v>
      </c>
      <c r="I74" s="20">
        <v>6753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6753</v>
      </c>
      <c r="W74" s="20">
        <v>6986</v>
      </c>
      <c r="X74" s="20"/>
      <c r="Y74" s="19"/>
      <c r="Z74" s="22">
        <v>27945</v>
      </c>
    </row>
    <row r="75" spans="1:26" ht="13.5" hidden="1">
      <c r="A75" s="39" t="s">
        <v>107</v>
      </c>
      <c r="B75" s="27">
        <v>10922409</v>
      </c>
      <c r="C75" s="27"/>
      <c r="D75" s="28">
        <v>6021326</v>
      </c>
      <c r="E75" s="29">
        <v>6021326</v>
      </c>
      <c r="F75" s="29">
        <v>983351</v>
      </c>
      <c r="G75" s="29">
        <v>1028790</v>
      </c>
      <c r="H75" s="29">
        <v>997651</v>
      </c>
      <c r="I75" s="29">
        <v>3009792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3009792</v>
      </c>
      <c r="W75" s="29">
        <v>1505332</v>
      </c>
      <c r="X75" s="29"/>
      <c r="Y75" s="28"/>
      <c r="Z75" s="30">
        <v>6021326</v>
      </c>
    </row>
    <row r="76" spans="1:26" ht="13.5" hidden="1">
      <c r="A76" s="41" t="s">
        <v>109</v>
      </c>
      <c r="B76" s="31">
        <v>1042528320</v>
      </c>
      <c r="C76" s="31"/>
      <c r="D76" s="32">
        <v>1111145316</v>
      </c>
      <c r="E76" s="33">
        <v>1111145316</v>
      </c>
      <c r="F76" s="33">
        <v>163911948</v>
      </c>
      <c r="G76" s="33">
        <v>91841307</v>
      </c>
      <c r="H76" s="33">
        <v>128047996</v>
      </c>
      <c r="I76" s="33">
        <v>383801251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383801251</v>
      </c>
      <c r="W76" s="33">
        <v>481772313</v>
      </c>
      <c r="X76" s="33"/>
      <c r="Y76" s="32"/>
      <c r="Z76" s="34">
        <v>1111145316</v>
      </c>
    </row>
    <row r="77" spans="1:26" ht="13.5" hidden="1">
      <c r="A77" s="36" t="s">
        <v>31</v>
      </c>
      <c r="B77" s="18">
        <v>179769345</v>
      </c>
      <c r="C77" s="18"/>
      <c r="D77" s="19">
        <v>186103273</v>
      </c>
      <c r="E77" s="20">
        <v>186103273</v>
      </c>
      <c r="F77" s="20">
        <v>55951209</v>
      </c>
      <c r="G77" s="20">
        <v>13863335</v>
      </c>
      <c r="H77" s="20">
        <v>32335829</v>
      </c>
      <c r="I77" s="20">
        <v>102150373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102150373</v>
      </c>
      <c r="W77" s="20">
        <v>186003503</v>
      </c>
      <c r="X77" s="20"/>
      <c r="Y77" s="19"/>
      <c r="Z77" s="22">
        <v>186103273</v>
      </c>
    </row>
    <row r="78" spans="1:26" ht="13.5" hidden="1">
      <c r="A78" s="37" t="s">
        <v>32</v>
      </c>
      <c r="B78" s="18">
        <v>862758975</v>
      </c>
      <c r="C78" s="18"/>
      <c r="D78" s="19">
        <v>919159208</v>
      </c>
      <c r="E78" s="20">
        <v>919159208</v>
      </c>
      <c r="F78" s="20">
        <v>107482857</v>
      </c>
      <c r="G78" s="20">
        <v>76949183</v>
      </c>
      <c r="H78" s="20">
        <v>94714517</v>
      </c>
      <c r="I78" s="20">
        <v>279146557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279146557</v>
      </c>
      <c r="W78" s="20">
        <v>294354325</v>
      </c>
      <c r="X78" s="20"/>
      <c r="Y78" s="19"/>
      <c r="Z78" s="22">
        <v>919159208</v>
      </c>
    </row>
    <row r="79" spans="1:26" ht="13.5" hidden="1">
      <c r="A79" s="38" t="s">
        <v>102</v>
      </c>
      <c r="B79" s="18">
        <v>862758975</v>
      </c>
      <c r="C79" s="18"/>
      <c r="D79" s="19">
        <v>695689021</v>
      </c>
      <c r="E79" s="20">
        <v>695689021</v>
      </c>
      <c r="F79" s="20">
        <v>67194905</v>
      </c>
      <c r="G79" s="20">
        <v>61022345</v>
      </c>
      <c r="H79" s="20">
        <v>68148320</v>
      </c>
      <c r="I79" s="20">
        <v>196365570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196365570</v>
      </c>
      <c r="W79" s="20">
        <v>171079600</v>
      </c>
      <c r="X79" s="20"/>
      <c r="Y79" s="19"/>
      <c r="Z79" s="22">
        <v>695689021</v>
      </c>
    </row>
    <row r="80" spans="1:26" ht="13.5" hidden="1">
      <c r="A80" s="38" t="s">
        <v>103</v>
      </c>
      <c r="B80" s="18"/>
      <c r="C80" s="18"/>
      <c r="D80" s="19">
        <v>115315584</v>
      </c>
      <c r="E80" s="20">
        <v>115315584</v>
      </c>
      <c r="F80" s="20">
        <v>7769450</v>
      </c>
      <c r="G80" s="20">
        <v>6570704</v>
      </c>
      <c r="H80" s="20">
        <v>7771860</v>
      </c>
      <c r="I80" s="20">
        <v>22112014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22112014</v>
      </c>
      <c r="W80" s="20">
        <v>21744111</v>
      </c>
      <c r="X80" s="20"/>
      <c r="Y80" s="19"/>
      <c r="Z80" s="22">
        <v>115315584</v>
      </c>
    </row>
    <row r="81" spans="1:26" ht="13.5" hidden="1">
      <c r="A81" s="38" t="s">
        <v>104</v>
      </c>
      <c r="B81" s="18"/>
      <c r="C81" s="18"/>
      <c r="D81" s="19">
        <v>46186073</v>
      </c>
      <c r="E81" s="20">
        <v>46186073</v>
      </c>
      <c r="F81" s="20">
        <v>13885658</v>
      </c>
      <c r="G81" s="20">
        <v>3889303</v>
      </c>
      <c r="H81" s="20">
        <v>8024925</v>
      </c>
      <c r="I81" s="20">
        <v>25799886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25799886</v>
      </c>
      <c r="W81" s="20">
        <v>41705413</v>
      </c>
      <c r="X81" s="20"/>
      <c r="Y81" s="19"/>
      <c r="Z81" s="22">
        <v>46186073</v>
      </c>
    </row>
    <row r="82" spans="1:26" ht="13.5" hidden="1">
      <c r="A82" s="38" t="s">
        <v>105</v>
      </c>
      <c r="B82" s="18"/>
      <c r="C82" s="18"/>
      <c r="D82" s="19">
        <v>61968530</v>
      </c>
      <c r="E82" s="20">
        <v>61968530</v>
      </c>
      <c r="F82" s="20">
        <v>18630593</v>
      </c>
      <c r="G82" s="20">
        <v>5464580</v>
      </c>
      <c r="H82" s="20">
        <v>10767161</v>
      </c>
      <c r="I82" s="20">
        <v>34862334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34862334</v>
      </c>
      <c r="W82" s="20">
        <v>59825201</v>
      </c>
      <c r="X82" s="20"/>
      <c r="Y82" s="19"/>
      <c r="Z82" s="22">
        <v>61968530</v>
      </c>
    </row>
    <row r="83" spans="1:26" ht="13.5" hidden="1">
      <c r="A83" s="38" t="s">
        <v>106</v>
      </c>
      <c r="B83" s="18"/>
      <c r="C83" s="18"/>
      <c r="D83" s="19"/>
      <c r="E83" s="20"/>
      <c r="F83" s="20">
        <v>2251</v>
      </c>
      <c r="G83" s="20">
        <v>2251</v>
      </c>
      <c r="H83" s="20">
        <v>2251</v>
      </c>
      <c r="I83" s="20">
        <v>6753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6753</v>
      </c>
      <c r="W83" s="20"/>
      <c r="X83" s="20"/>
      <c r="Y83" s="19"/>
      <c r="Z83" s="22"/>
    </row>
    <row r="84" spans="1:26" ht="13.5" hidden="1">
      <c r="A84" s="39" t="s">
        <v>107</v>
      </c>
      <c r="B84" s="27"/>
      <c r="C84" s="27"/>
      <c r="D84" s="28">
        <v>5882835</v>
      </c>
      <c r="E84" s="29">
        <v>5882835</v>
      </c>
      <c r="F84" s="29">
        <v>477882</v>
      </c>
      <c r="G84" s="29">
        <v>1028789</v>
      </c>
      <c r="H84" s="29">
        <v>997650</v>
      </c>
      <c r="I84" s="29">
        <v>2504321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2504321</v>
      </c>
      <c r="W84" s="29">
        <v>1414485</v>
      </c>
      <c r="X84" s="29"/>
      <c r="Y84" s="28"/>
      <c r="Z84" s="30">
        <v>5882835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82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206477172</v>
      </c>
      <c r="C5" s="18">
        <v>0</v>
      </c>
      <c r="D5" s="58">
        <v>241610649</v>
      </c>
      <c r="E5" s="59">
        <v>241610649</v>
      </c>
      <c r="F5" s="59">
        <v>238252149</v>
      </c>
      <c r="G5" s="59">
        <v>-4127206</v>
      </c>
      <c r="H5" s="59">
        <v>1920928</v>
      </c>
      <c r="I5" s="59">
        <v>236045871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236045871</v>
      </c>
      <c r="W5" s="59">
        <v>60402662</v>
      </c>
      <c r="X5" s="59">
        <v>175643209</v>
      </c>
      <c r="Y5" s="60">
        <v>290.79</v>
      </c>
      <c r="Z5" s="61">
        <v>241610649</v>
      </c>
    </row>
    <row r="6" spans="1:26" ht="13.5">
      <c r="A6" s="57" t="s">
        <v>32</v>
      </c>
      <c r="B6" s="18">
        <v>566312337</v>
      </c>
      <c r="C6" s="18">
        <v>0</v>
      </c>
      <c r="D6" s="58">
        <v>590067800</v>
      </c>
      <c r="E6" s="59">
        <v>590067800</v>
      </c>
      <c r="F6" s="59">
        <v>129139897</v>
      </c>
      <c r="G6" s="59">
        <v>23256478</v>
      </c>
      <c r="H6" s="59">
        <v>46264954</v>
      </c>
      <c r="I6" s="59">
        <v>198661329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198661329</v>
      </c>
      <c r="W6" s="59">
        <v>147516950</v>
      </c>
      <c r="X6" s="59">
        <v>51144379</v>
      </c>
      <c r="Y6" s="60">
        <v>34.67</v>
      </c>
      <c r="Z6" s="61">
        <v>590067800</v>
      </c>
    </row>
    <row r="7" spans="1:26" ht="13.5">
      <c r="A7" s="57" t="s">
        <v>33</v>
      </c>
      <c r="B7" s="18">
        <v>24835054</v>
      </c>
      <c r="C7" s="18">
        <v>0</v>
      </c>
      <c r="D7" s="58">
        <v>24139412</v>
      </c>
      <c r="E7" s="59">
        <v>24139412</v>
      </c>
      <c r="F7" s="59">
        <v>167336</v>
      </c>
      <c r="G7" s="59">
        <v>233850</v>
      </c>
      <c r="H7" s="59">
        <v>4111567</v>
      </c>
      <c r="I7" s="59">
        <v>4512753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4512753</v>
      </c>
      <c r="W7" s="59">
        <v>6034853</v>
      </c>
      <c r="X7" s="59">
        <v>-1522100</v>
      </c>
      <c r="Y7" s="60">
        <v>-25.22</v>
      </c>
      <c r="Z7" s="61">
        <v>24139412</v>
      </c>
    </row>
    <row r="8" spans="1:26" ht="13.5">
      <c r="A8" s="57" t="s">
        <v>34</v>
      </c>
      <c r="B8" s="18">
        <v>99223257</v>
      </c>
      <c r="C8" s="18">
        <v>0</v>
      </c>
      <c r="D8" s="58">
        <v>95630920</v>
      </c>
      <c r="E8" s="59">
        <v>96619809</v>
      </c>
      <c r="F8" s="59">
        <v>24028827</v>
      </c>
      <c r="G8" s="59">
        <v>360650</v>
      </c>
      <c r="H8" s="59">
        <v>5618835</v>
      </c>
      <c r="I8" s="59">
        <v>30008312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30008312</v>
      </c>
      <c r="W8" s="59">
        <v>24154952</v>
      </c>
      <c r="X8" s="59">
        <v>5853360</v>
      </c>
      <c r="Y8" s="60">
        <v>24.23</v>
      </c>
      <c r="Z8" s="61">
        <v>96619809</v>
      </c>
    </row>
    <row r="9" spans="1:26" ht="13.5">
      <c r="A9" s="57" t="s">
        <v>35</v>
      </c>
      <c r="B9" s="18">
        <v>74527255</v>
      </c>
      <c r="C9" s="18">
        <v>0</v>
      </c>
      <c r="D9" s="58">
        <v>51080127</v>
      </c>
      <c r="E9" s="59">
        <v>51080127</v>
      </c>
      <c r="F9" s="59">
        <v>4606611</v>
      </c>
      <c r="G9" s="59">
        <v>5505924</v>
      </c>
      <c r="H9" s="59">
        <v>3874570</v>
      </c>
      <c r="I9" s="59">
        <v>13987105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13987105</v>
      </c>
      <c r="W9" s="59">
        <v>12770032</v>
      </c>
      <c r="X9" s="59">
        <v>1217073</v>
      </c>
      <c r="Y9" s="60">
        <v>9.53</v>
      </c>
      <c r="Z9" s="61">
        <v>51080127</v>
      </c>
    </row>
    <row r="10" spans="1:26" ht="25.5">
      <c r="A10" s="62" t="s">
        <v>94</v>
      </c>
      <c r="B10" s="63">
        <f>SUM(B5:B9)</f>
        <v>971375075</v>
      </c>
      <c r="C10" s="63">
        <f>SUM(C5:C9)</f>
        <v>0</v>
      </c>
      <c r="D10" s="64">
        <f aca="true" t="shared" si="0" ref="D10:Z10">SUM(D5:D9)</f>
        <v>1002528908</v>
      </c>
      <c r="E10" s="65">
        <f t="shared" si="0"/>
        <v>1003517797</v>
      </c>
      <c r="F10" s="65">
        <f t="shared" si="0"/>
        <v>396194820</v>
      </c>
      <c r="G10" s="65">
        <f t="shared" si="0"/>
        <v>25229696</v>
      </c>
      <c r="H10" s="65">
        <f t="shared" si="0"/>
        <v>61790854</v>
      </c>
      <c r="I10" s="65">
        <f t="shared" si="0"/>
        <v>483215370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483215370</v>
      </c>
      <c r="W10" s="65">
        <f t="shared" si="0"/>
        <v>250879449</v>
      </c>
      <c r="X10" s="65">
        <f t="shared" si="0"/>
        <v>232335921</v>
      </c>
      <c r="Y10" s="66">
        <f>+IF(W10&lt;&gt;0,(X10/W10)*100,0)</f>
        <v>92.608590271577</v>
      </c>
      <c r="Z10" s="67">
        <f t="shared" si="0"/>
        <v>1003517797</v>
      </c>
    </row>
    <row r="11" spans="1:26" ht="13.5">
      <c r="A11" s="57" t="s">
        <v>36</v>
      </c>
      <c r="B11" s="18">
        <v>243507304</v>
      </c>
      <c r="C11" s="18">
        <v>0</v>
      </c>
      <c r="D11" s="58">
        <v>278947065</v>
      </c>
      <c r="E11" s="59">
        <v>278961095</v>
      </c>
      <c r="F11" s="59">
        <v>20574202</v>
      </c>
      <c r="G11" s="59">
        <v>18495980</v>
      </c>
      <c r="H11" s="59">
        <v>22438202</v>
      </c>
      <c r="I11" s="59">
        <v>61508384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61508384</v>
      </c>
      <c r="W11" s="59">
        <v>69740274</v>
      </c>
      <c r="X11" s="59">
        <v>-8231890</v>
      </c>
      <c r="Y11" s="60">
        <v>-11.8</v>
      </c>
      <c r="Z11" s="61">
        <v>278961095</v>
      </c>
    </row>
    <row r="12" spans="1:26" ht="13.5">
      <c r="A12" s="57" t="s">
        <v>37</v>
      </c>
      <c r="B12" s="18">
        <v>12257777</v>
      </c>
      <c r="C12" s="18">
        <v>0</v>
      </c>
      <c r="D12" s="58">
        <v>14286195</v>
      </c>
      <c r="E12" s="59">
        <v>14286195</v>
      </c>
      <c r="F12" s="59">
        <v>1032062</v>
      </c>
      <c r="G12" s="59">
        <v>1030006</v>
      </c>
      <c r="H12" s="59">
        <v>1030012</v>
      </c>
      <c r="I12" s="59">
        <v>3092080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3092080</v>
      </c>
      <c r="W12" s="59">
        <v>3571549</v>
      </c>
      <c r="X12" s="59">
        <v>-479469</v>
      </c>
      <c r="Y12" s="60">
        <v>-13.42</v>
      </c>
      <c r="Z12" s="61">
        <v>14286195</v>
      </c>
    </row>
    <row r="13" spans="1:26" ht="13.5">
      <c r="A13" s="57" t="s">
        <v>95</v>
      </c>
      <c r="B13" s="18">
        <v>132849170</v>
      </c>
      <c r="C13" s="18">
        <v>0</v>
      </c>
      <c r="D13" s="58">
        <v>123212510</v>
      </c>
      <c r="E13" s="59">
        <v>123212510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30803128</v>
      </c>
      <c r="X13" s="59">
        <v>-30803128</v>
      </c>
      <c r="Y13" s="60">
        <v>-100</v>
      </c>
      <c r="Z13" s="61">
        <v>123212510</v>
      </c>
    </row>
    <row r="14" spans="1:26" ht="13.5">
      <c r="A14" s="57" t="s">
        <v>38</v>
      </c>
      <c r="B14" s="18">
        <v>8451161</v>
      </c>
      <c r="C14" s="18">
        <v>0</v>
      </c>
      <c r="D14" s="58">
        <v>15109665</v>
      </c>
      <c r="E14" s="59">
        <v>15109665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3777416</v>
      </c>
      <c r="X14" s="59">
        <v>-3777416</v>
      </c>
      <c r="Y14" s="60">
        <v>-100</v>
      </c>
      <c r="Z14" s="61">
        <v>15109665</v>
      </c>
    </row>
    <row r="15" spans="1:26" ht="13.5">
      <c r="A15" s="57" t="s">
        <v>39</v>
      </c>
      <c r="B15" s="18">
        <v>255338150</v>
      </c>
      <c r="C15" s="18">
        <v>0</v>
      </c>
      <c r="D15" s="58">
        <v>272229560</v>
      </c>
      <c r="E15" s="59">
        <v>272229560</v>
      </c>
      <c r="F15" s="59">
        <v>0</v>
      </c>
      <c r="G15" s="59">
        <v>30931096</v>
      </c>
      <c r="H15" s="59">
        <v>33335743</v>
      </c>
      <c r="I15" s="59">
        <v>64266839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64266839</v>
      </c>
      <c r="W15" s="59">
        <v>68057390</v>
      </c>
      <c r="X15" s="59">
        <v>-3790551</v>
      </c>
      <c r="Y15" s="60">
        <v>-5.57</v>
      </c>
      <c r="Z15" s="61">
        <v>272229560</v>
      </c>
    </row>
    <row r="16" spans="1:26" ht="13.5">
      <c r="A16" s="68" t="s">
        <v>40</v>
      </c>
      <c r="B16" s="18">
        <v>16210256</v>
      </c>
      <c r="C16" s="18">
        <v>0</v>
      </c>
      <c r="D16" s="58">
        <v>32121070</v>
      </c>
      <c r="E16" s="59">
        <v>32121070</v>
      </c>
      <c r="F16" s="59">
        <v>8133399</v>
      </c>
      <c r="G16" s="59">
        <v>411745</v>
      </c>
      <c r="H16" s="59">
        <v>440541</v>
      </c>
      <c r="I16" s="59">
        <v>8985685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8985685</v>
      </c>
      <c r="W16" s="59">
        <v>8030268</v>
      </c>
      <c r="X16" s="59">
        <v>955417</v>
      </c>
      <c r="Y16" s="60">
        <v>11.9</v>
      </c>
      <c r="Z16" s="61">
        <v>32121070</v>
      </c>
    </row>
    <row r="17" spans="1:26" ht="13.5">
      <c r="A17" s="57" t="s">
        <v>41</v>
      </c>
      <c r="B17" s="18">
        <v>290602246</v>
      </c>
      <c r="C17" s="18">
        <v>0</v>
      </c>
      <c r="D17" s="58">
        <v>265054780</v>
      </c>
      <c r="E17" s="59">
        <v>266029639</v>
      </c>
      <c r="F17" s="59">
        <v>4154948</v>
      </c>
      <c r="G17" s="59">
        <v>11964166</v>
      </c>
      <c r="H17" s="59">
        <v>15285443</v>
      </c>
      <c r="I17" s="59">
        <v>31404557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31404557</v>
      </c>
      <c r="W17" s="59">
        <v>66507410</v>
      </c>
      <c r="X17" s="59">
        <v>-35102853</v>
      </c>
      <c r="Y17" s="60">
        <v>-52.78</v>
      </c>
      <c r="Z17" s="61">
        <v>266029639</v>
      </c>
    </row>
    <row r="18" spans="1:26" ht="13.5">
      <c r="A18" s="69" t="s">
        <v>42</v>
      </c>
      <c r="B18" s="70">
        <f>SUM(B11:B17)</f>
        <v>959216064</v>
      </c>
      <c r="C18" s="70">
        <f>SUM(C11:C17)</f>
        <v>0</v>
      </c>
      <c r="D18" s="71">
        <f aca="true" t="shared" si="1" ref="D18:Z18">SUM(D11:D17)</f>
        <v>1000960845</v>
      </c>
      <c r="E18" s="72">
        <f t="shared" si="1"/>
        <v>1001949734</v>
      </c>
      <c r="F18" s="72">
        <f t="shared" si="1"/>
        <v>33894611</v>
      </c>
      <c r="G18" s="72">
        <f t="shared" si="1"/>
        <v>62832993</v>
      </c>
      <c r="H18" s="72">
        <f t="shared" si="1"/>
        <v>72529941</v>
      </c>
      <c r="I18" s="72">
        <f t="shared" si="1"/>
        <v>169257545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169257545</v>
      </c>
      <c r="W18" s="72">
        <f t="shared" si="1"/>
        <v>250487435</v>
      </c>
      <c r="X18" s="72">
        <f t="shared" si="1"/>
        <v>-81229890</v>
      </c>
      <c r="Y18" s="66">
        <f>+IF(W18&lt;&gt;0,(X18/W18)*100,0)</f>
        <v>-32.4287284110678</v>
      </c>
      <c r="Z18" s="73">
        <f t="shared" si="1"/>
        <v>1001949734</v>
      </c>
    </row>
    <row r="19" spans="1:26" ht="13.5">
      <c r="A19" s="69" t="s">
        <v>43</v>
      </c>
      <c r="B19" s="74">
        <f>+B10-B18</f>
        <v>12159011</v>
      </c>
      <c r="C19" s="74">
        <f>+C10-C18</f>
        <v>0</v>
      </c>
      <c r="D19" s="75">
        <f aca="true" t="shared" si="2" ref="D19:Z19">+D10-D18</f>
        <v>1568063</v>
      </c>
      <c r="E19" s="76">
        <f t="shared" si="2"/>
        <v>1568063</v>
      </c>
      <c r="F19" s="76">
        <f t="shared" si="2"/>
        <v>362300209</v>
      </c>
      <c r="G19" s="76">
        <f t="shared" si="2"/>
        <v>-37603297</v>
      </c>
      <c r="H19" s="76">
        <f t="shared" si="2"/>
        <v>-10739087</v>
      </c>
      <c r="I19" s="76">
        <f t="shared" si="2"/>
        <v>313957825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313957825</v>
      </c>
      <c r="W19" s="76">
        <f>IF(E10=E18,0,W10-W18)</f>
        <v>392014</v>
      </c>
      <c r="X19" s="76">
        <f t="shared" si="2"/>
        <v>313565811</v>
      </c>
      <c r="Y19" s="77">
        <f>+IF(W19&lt;&gt;0,(X19/W19)*100,0)</f>
        <v>79988.42158698413</v>
      </c>
      <c r="Z19" s="78">
        <f t="shared" si="2"/>
        <v>1568063</v>
      </c>
    </row>
    <row r="20" spans="1:26" ht="13.5">
      <c r="A20" s="57" t="s">
        <v>44</v>
      </c>
      <c r="B20" s="18">
        <v>77694692</v>
      </c>
      <c r="C20" s="18">
        <v>0</v>
      </c>
      <c r="D20" s="58">
        <v>84160525</v>
      </c>
      <c r="E20" s="59">
        <v>86869528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21717382</v>
      </c>
      <c r="X20" s="59">
        <v>-21717382</v>
      </c>
      <c r="Y20" s="60">
        <v>-100</v>
      </c>
      <c r="Z20" s="61">
        <v>86869528</v>
      </c>
    </row>
    <row r="21" spans="1:26" ht="13.5">
      <c r="A21" s="57" t="s">
        <v>96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97</v>
      </c>
      <c r="B22" s="85">
        <f>SUM(B19:B21)</f>
        <v>89853703</v>
      </c>
      <c r="C22" s="85">
        <f>SUM(C19:C21)</f>
        <v>0</v>
      </c>
      <c r="D22" s="86">
        <f aca="true" t="shared" si="3" ref="D22:Z22">SUM(D19:D21)</f>
        <v>85728588</v>
      </c>
      <c r="E22" s="87">
        <f t="shared" si="3"/>
        <v>88437591</v>
      </c>
      <c r="F22" s="87">
        <f t="shared" si="3"/>
        <v>362300209</v>
      </c>
      <c r="G22" s="87">
        <f t="shared" si="3"/>
        <v>-37603297</v>
      </c>
      <c r="H22" s="87">
        <f t="shared" si="3"/>
        <v>-10739087</v>
      </c>
      <c r="I22" s="87">
        <f t="shared" si="3"/>
        <v>313957825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313957825</v>
      </c>
      <c r="W22" s="87">
        <f t="shared" si="3"/>
        <v>22109396</v>
      </c>
      <c r="X22" s="87">
        <f t="shared" si="3"/>
        <v>291848429</v>
      </c>
      <c r="Y22" s="88">
        <f>+IF(W22&lt;&gt;0,(X22/W22)*100,0)</f>
        <v>1320.0199091825032</v>
      </c>
      <c r="Z22" s="89">
        <f t="shared" si="3"/>
        <v>88437591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89853703</v>
      </c>
      <c r="C24" s="74">
        <f>SUM(C22:C23)</f>
        <v>0</v>
      </c>
      <c r="D24" s="75">
        <f aca="true" t="shared" si="4" ref="D24:Z24">SUM(D22:D23)</f>
        <v>85728588</v>
      </c>
      <c r="E24" s="76">
        <f t="shared" si="4"/>
        <v>88437591</v>
      </c>
      <c r="F24" s="76">
        <f t="shared" si="4"/>
        <v>362300209</v>
      </c>
      <c r="G24" s="76">
        <f t="shared" si="4"/>
        <v>-37603297</v>
      </c>
      <c r="H24" s="76">
        <f t="shared" si="4"/>
        <v>-10739087</v>
      </c>
      <c r="I24" s="76">
        <f t="shared" si="4"/>
        <v>313957825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313957825</v>
      </c>
      <c r="W24" s="76">
        <f t="shared" si="4"/>
        <v>22109396</v>
      </c>
      <c r="X24" s="76">
        <f t="shared" si="4"/>
        <v>291848429</v>
      </c>
      <c r="Y24" s="77">
        <f>+IF(W24&lt;&gt;0,(X24/W24)*100,0)</f>
        <v>1320.0199091825032</v>
      </c>
      <c r="Z24" s="78">
        <f t="shared" si="4"/>
        <v>88437591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191764436</v>
      </c>
      <c r="C27" s="21">
        <v>0</v>
      </c>
      <c r="D27" s="98">
        <v>200065525</v>
      </c>
      <c r="E27" s="99">
        <v>212150254</v>
      </c>
      <c r="F27" s="99">
        <v>573195</v>
      </c>
      <c r="G27" s="99">
        <v>115521</v>
      </c>
      <c r="H27" s="99">
        <v>9546993</v>
      </c>
      <c r="I27" s="99">
        <v>10235709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10235709</v>
      </c>
      <c r="W27" s="99">
        <v>53037564</v>
      </c>
      <c r="X27" s="99">
        <v>-42801855</v>
      </c>
      <c r="Y27" s="100">
        <v>-80.7</v>
      </c>
      <c r="Z27" s="101">
        <v>212150254</v>
      </c>
    </row>
    <row r="28" spans="1:26" ht="13.5">
      <c r="A28" s="102" t="s">
        <v>44</v>
      </c>
      <c r="B28" s="18">
        <v>63945490</v>
      </c>
      <c r="C28" s="18">
        <v>0</v>
      </c>
      <c r="D28" s="58">
        <v>84160525</v>
      </c>
      <c r="E28" s="59">
        <v>86869528</v>
      </c>
      <c r="F28" s="59">
        <v>0</v>
      </c>
      <c r="G28" s="59">
        <v>0</v>
      </c>
      <c r="H28" s="59">
        <v>412752</v>
      </c>
      <c r="I28" s="59">
        <v>412752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412752</v>
      </c>
      <c r="W28" s="59">
        <v>21717382</v>
      </c>
      <c r="X28" s="59">
        <v>-21304630</v>
      </c>
      <c r="Y28" s="60">
        <v>-98.1</v>
      </c>
      <c r="Z28" s="61">
        <v>86869528</v>
      </c>
    </row>
    <row r="29" spans="1:26" ht="13.5">
      <c r="A29" s="57" t="s">
        <v>99</v>
      </c>
      <c r="B29" s="18">
        <v>12901123</v>
      </c>
      <c r="C29" s="18">
        <v>0</v>
      </c>
      <c r="D29" s="58">
        <v>9655000</v>
      </c>
      <c r="E29" s="59">
        <v>9655000</v>
      </c>
      <c r="F29" s="59">
        <v>0</v>
      </c>
      <c r="G29" s="59">
        <v>40156</v>
      </c>
      <c r="H29" s="59">
        <v>54647</v>
      </c>
      <c r="I29" s="59">
        <v>94803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94803</v>
      </c>
      <c r="W29" s="59">
        <v>2413750</v>
      </c>
      <c r="X29" s="59">
        <v>-2318947</v>
      </c>
      <c r="Y29" s="60">
        <v>-96.07</v>
      </c>
      <c r="Z29" s="61">
        <v>9655000</v>
      </c>
    </row>
    <row r="30" spans="1:26" ht="13.5">
      <c r="A30" s="57" t="s">
        <v>48</v>
      </c>
      <c r="B30" s="18">
        <v>25477676</v>
      </c>
      <c r="C30" s="18">
        <v>0</v>
      </c>
      <c r="D30" s="58">
        <v>4000000</v>
      </c>
      <c r="E30" s="59">
        <v>10372681</v>
      </c>
      <c r="F30" s="59">
        <v>0</v>
      </c>
      <c r="G30" s="59">
        <v>0</v>
      </c>
      <c r="H30" s="59">
        <v>7825357</v>
      </c>
      <c r="I30" s="59">
        <v>7825357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7825357</v>
      </c>
      <c r="W30" s="59">
        <v>2593170</v>
      </c>
      <c r="X30" s="59">
        <v>5232187</v>
      </c>
      <c r="Y30" s="60">
        <v>201.77</v>
      </c>
      <c r="Z30" s="61">
        <v>10372681</v>
      </c>
    </row>
    <row r="31" spans="1:26" ht="13.5">
      <c r="A31" s="57" t="s">
        <v>49</v>
      </c>
      <c r="B31" s="18">
        <v>89440147</v>
      </c>
      <c r="C31" s="18">
        <v>0</v>
      </c>
      <c r="D31" s="58">
        <v>102250000</v>
      </c>
      <c r="E31" s="59">
        <v>105253045</v>
      </c>
      <c r="F31" s="59">
        <v>573195</v>
      </c>
      <c r="G31" s="59">
        <v>75365</v>
      </c>
      <c r="H31" s="59">
        <v>1254237</v>
      </c>
      <c r="I31" s="59">
        <v>1902797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1902797</v>
      </c>
      <c r="W31" s="59">
        <v>26313261</v>
      </c>
      <c r="X31" s="59">
        <v>-24410464</v>
      </c>
      <c r="Y31" s="60">
        <v>-92.77</v>
      </c>
      <c r="Z31" s="61">
        <v>105253045</v>
      </c>
    </row>
    <row r="32" spans="1:26" ht="13.5">
      <c r="A32" s="69" t="s">
        <v>50</v>
      </c>
      <c r="B32" s="21">
        <f>SUM(B28:B31)</f>
        <v>191764436</v>
      </c>
      <c r="C32" s="21">
        <f>SUM(C28:C31)</f>
        <v>0</v>
      </c>
      <c r="D32" s="98">
        <f aca="true" t="shared" si="5" ref="D32:Z32">SUM(D28:D31)</f>
        <v>200065525</v>
      </c>
      <c r="E32" s="99">
        <f t="shared" si="5"/>
        <v>212150254</v>
      </c>
      <c r="F32" s="99">
        <f t="shared" si="5"/>
        <v>573195</v>
      </c>
      <c r="G32" s="99">
        <f t="shared" si="5"/>
        <v>115521</v>
      </c>
      <c r="H32" s="99">
        <f t="shared" si="5"/>
        <v>9546993</v>
      </c>
      <c r="I32" s="99">
        <f t="shared" si="5"/>
        <v>10235709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10235709</v>
      </c>
      <c r="W32" s="99">
        <f t="shared" si="5"/>
        <v>53037563</v>
      </c>
      <c r="X32" s="99">
        <f t="shared" si="5"/>
        <v>-42801854</v>
      </c>
      <c r="Y32" s="100">
        <f>+IF(W32&lt;&gt;0,(X32/W32)*100,0)</f>
        <v>-80.70101938884335</v>
      </c>
      <c r="Z32" s="101">
        <f t="shared" si="5"/>
        <v>212150254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586966321</v>
      </c>
      <c r="C35" s="18">
        <v>0</v>
      </c>
      <c r="D35" s="58">
        <v>516400327</v>
      </c>
      <c r="E35" s="59">
        <v>516400327</v>
      </c>
      <c r="F35" s="59">
        <v>598658885</v>
      </c>
      <c r="G35" s="59">
        <v>938698839</v>
      </c>
      <c r="H35" s="59">
        <v>833886558</v>
      </c>
      <c r="I35" s="59">
        <v>833886558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833886558</v>
      </c>
      <c r="W35" s="59">
        <v>129100082</v>
      </c>
      <c r="X35" s="59">
        <v>704786476</v>
      </c>
      <c r="Y35" s="60">
        <v>545.92</v>
      </c>
      <c r="Z35" s="61">
        <v>516400327</v>
      </c>
    </row>
    <row r="36" spans="1:26" ht="13.5">
      <c r="A36" s="57" t="s">
        <v>53</v>
      </c>
      <c r="B36" s="18">
        <v>4656873233</v>
      </c>
      <c r="C36" s="18">
        <v>0</v>
      </c>
      <c r="D36" s="58">
        <v>3650650993</v>
      </c>
      <c r="E36" s="59">
        <v>3662735722</v>
      </c>
      <c r="F36" s="59">
        <v>3668101344</v>
      </c>
      <c r="G36" s="59">
        <v>4657422776</v>
      </c>
      <c r="H36" s="59">
        <v>4667043696</v>
      </c>
      <c r="I36" s="59">
        <v>4667043696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4667043696</v>
      </c>
      <c r="W36" s="59">
        <v>915683931</v>
      </c>
      <c r="X36" s="59">
        <v>3751359765</v>
      </c>
      <c r="Y36" s="60">
        <v>409.68</v>
      </c>
      <c r="Z36" s="61">
        <v>3662735722</v>
      </c>
    </row>
    <row r="37" spans="1:26" ht="13.5">
      <c r="A37" s="57" t="s">
        <v>54</v>
      </c>
      <c r="B37" s="18">
        <v>206874832</v>
      </c>
      <c r="C37" s="18">
        <v>0</v>
      </c>
      <c r="D37" s="58">
        <v>99306104</v>
      </c>
      <c r="E37" s="59">
        <v>99306104</v>
      </c>
      <c r="F37" s="59">
        <v>224037027</v>
      </c>
      <c r="G37" s="59">
        <v>156168169</v>
      </c>
      <c r="H37" s="59">
        <v>127211252</v>
      </c>
      <c r="I37" s="59">
        <v>127211252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127211252</v>
      </c>
      <c r="W37" s="59">
        <v>24826526</v>
      </c>
      <c r="X37" s="59">
        <v>102384726</v>
      </c>
      <c r="Y37" s="60">
        <v>412.4</v>
      </c>
      <c r="Z37" s="61">
        <v>99306104</v>
      </c>
    </row>
    <row r="38" spans="1:26" ht="13.5">
      <c r="A38" s="57" t="s">
        <v>55</v>
      </c>
      <c r="B38" s="18">
        <v>330417786</v>
      </c>
      <c r="C38" s="18">
        <v>0</v>
      </c>
      <c r="D38" s="58">
        <v>328337283</v>
      </c>
      <c r="E38" s="59">
        <v>334709964</v>
      </c>
      <c r="F38" s="59">
        <v>307964916</v>
      </c>
      <c r="G38" s="59">
        <v>353120953</v>
      </c>
      <c r="H38" s="59">
        <v>352052713</v>
      </c>
      <c r="I38" s="59">
        <v>352052713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352052713</v>
      </c>
      <c r="W38" s="59">
        <v>83677491</v>
      </c>
      <c r="X38" s="59">
        <v>268375222</v>
      </c>
      <c r="Y38" s="60">
        <v>320.73</v>
      </c>
      <c r="Z38" s="61">
        <v>334709964</v>
      </c>
    </row>
    <row r="39" spans="1:26" ht="13.5">
      <c r="A39" s="57" t="s">
        <v>56</v>
      </c>
      <c r="B39" s="18">
        <v>4706546936</v>
      </c>
      <c r="C39" s="18">
        <v>0</v>
      </c>
      <c r="D39" s="58">
        <v>3739407932</v>
      </c>
      <c r="E39" s="59">
        <v>3745119980</v>
      </c>
      <c r="F39" s="59">
        <v>3734758286</v>
      </c>
      <c r="G39" s="59">
        <v>5086832493</v>
      </c>
      <c r="H39" s="59">
        <v>5021666289</v>
      </c>
      <c r="I39" s="59">
        <v>5021666289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5021666289</v>
      </c>
      <c r="W39" s="59">
        <v>936279995</v>
      </c>
      <c r="X39" s="59">
        <v>4085386294</v>
      </c>
      <c r="Y39" s="60">
        <v>436.34</v>
      </c>
      <c r="Z39" s="61">
        <v>3745119980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276719184</v>
      </c>
      <c r="C42" s="18">
        <v>0</v>
      </c>
      <c r="D42" s="58">
        <v>204486879</v>
      </c>
      <c r="E42" s="59">
        <v>203497990</v>
      </c>
      <c r="F42" s="59">
        <v>21828608</v>
      </c>
      <c r="G42" s="59">
        <v>15309689</v>
      </c>
      <c r="H42" s="59">
        <v>18269727</v>
      </c>
      <c r="I42" s="59">
        <v>55408024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55408024</v>
      </c>
      <c r="W42" s="59">
        <v>72471305</v>
      </c>
      <c r="X42" s="59">
        <v>-17063281</v>
      </c>
      <c r="Y42" s="60">
        <v>-23.54</v>
      </c>
      <c r="Z42" s="61">
        <v>203497990</v>
      </c>
    </row>
    <row r="43" spans="1:26" ht="13.5">
      <c r="A43" s="57" t="s">
        <v>59</v>
      </c>
      <c r="B43" s="18">
        <v>-210138007</v>
      </c>
      <c r="C43" s="18">
        <v>0</v>
      </c>
      <c r="D43" s="58">
        <v>-200091579</v>
      </c>
      <c r="E43" s="59">
        <v>-212176308</v>
      </c>
      <c r="F43" s="59">
        <v>-957</v>
      </c>
      <c r="G43" s="59">
        <v>-70</v>
      </c>
      <c r="H43" s="59">
        <v>-8957116</v>
      </c>
      <c r="I43" s="59">
        <v>-8958143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-8958143</v>
      </c>
      <c r="W43" s="59">
        <v>-25214101</v>
      </c>
      <c r="X43" s="59">
        <v>16255958</v>
      </c>
      <c r="Y43" s="60">
        <v>-64.47</v>
      </c>
      <c r="Z43" s="61">
        <v>-212176308</v>
      </c>
    </row>
    <row r="44" spans="1:26" ht="13.5">
      <c r="A44" s="57" t="s">
        <v>60</v>
      </c>
      <c r="B44" s="18">
        <v>-4390612</v>
      </c>
      <c r="C44" s="18">
        <v>0</v>
      </c>
      <c r="D44" s="58">
        <v>-12373</v>
      </c>
      <c r="E44" s="59">
        <v>6360308</v>
      </c>
      <c r="F44" s="59">
        <v>363132</v>
      </c>
      <c r="G44" s="59">
        <v>758959</v>
      </c>
      <c r="H44" s="59">
        <v>574393</v>
      </c>
      <c r="I44" s="59">
        <v>1696484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1696484</v>
      </c>
      <c r="W44" s="59">
        <v>0</v>
      </c>
      <c r="X44" s="59">
        <v>1696484</v>
      </c>
      <c r="Y44" s="60">
        <v>0</v>
      </c>
      <c r="Z44" s="61">
        <v>6360308</v>
      </c>
    </row>
    <row r="45" spans="1:26" ht="13.5">
      <c r="A45" s="69" t="s">
        <v>61</v>
      </c>
      <c r="B45" s="21">
        <v>438891571</v>
      </c>
      <c r="C45" s="21">
        <v>0</v>
      </c>
      <c r="D45" s="98">
        <v>371601875</v>
      </c>
      <c r="E45" s="99">
        <v>364900938</v>
      </c>
      <c r="F45" s="99">
        <v>461082354</v>
      </c>
      <c r="G45" s="99">
        <v>477150932</v>
      </c>
      <c r="H45" s="99">
        <v>487037936</v>
      </c>
      <c r="I45" s="99">
        <v>487037936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487037936</v>
      </c>
      <c r="W45" s="99">
        <v>414476152</v>
      </c>
      <c r="X45" s="99">
        <v>72561784</v>
      </c>
      <c r="Y45" s="100">
        <v>17.51</v>
      </c>
      <c r="Z45" s="101">
        <v>364900938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89</v>
      </c>
      <c r="W47" s="118" t="s">
        <v>90</v>
      </c>
      <c r="X47" s="118" t="s">
        <v>91</v>
      </c>
      <c r="Y47" s="118" t="s">
        <v>92</v>
      </c>
      <c r="Z47" s="120" t="s">
        <v>93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43402811</v>
      </c>
      <c r="C49" s="51">
        <v>0</v>
      </c>
      <c r="D49" s="128">
        <v>5381368</v>
      </c>
      <c r="E49" s="53">
        <v>34739537</v>
      </c>
      <c r="F49" s="53">
        <v>0</v>
      </c>
      <c r="G49" s="53">
        <v>0</v>
      </c>
      <c r="H49" s="53">
        <v>0</v>
      </c>
      <c r="I49" s="53">
        <v>3127040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95583067</v>
      </c>
      <c r="W49" s="53">
        <v>0</v>
      </c>
      <c r="X49" s="53">
        <v>0</v>
      </c>
      <c r="Y49" s="53">
        <v>0</v>
      </c>
      <c r="Z49" s="129">
        <v>182233823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45121635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45121635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100.07000170494061</v>
      </c>
      <c r="C58" s="5">
        <f>IF(C67=0,0,+(C76/C67)*100)</f>
        <v>0</v>
      </c>
      <c r="D58" s="6">
        <f aca="true" t="shared" si="6" ref="D58:Z58">IF(D67=0,0,+(D76/D67)*100)</f>
        <v>97.82260745968357</v>
      </c>
      <c r="E58" s="7">
        <f t="shared" si="6"/>
        <v>97.82260745968357</v>
      </c>
      <c r="F58" s="7">
        <f t="shared" si="6"/>
        <v>13.739992212765276</v>
      </c>
      <c r="G58" s="7">
        <f t="shared" si="6"/>
        <v>473.7477997370825</v>
      </c>
      <c r="H58" s="7">
        <f t="shared" si="6"/>
        <v>181.26630469094619</v>
      </c>
      <c r="I58" s="7">
        <f t="shared" si="6"/>
        <v>52.672604648353804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52.672604648353804</v>
      </c>
      <c r="W58" s="7">
        <f t="shared" si="6"/>
        <v>102.18168288173592</v>
      </c>
      <c r="X58" s="7">
        <f t="shared" si="6"/>
        <v>0</v>
      </c>
      <c r="Y58" s="7">
        <f t="shared" si="6"/>
        <v>0</v>
      </c>
      <c r="Z58" s="8">
        <f t="shared" si="6"/>
        <v>97.82260745968357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98.00000016735098</v>
      </c>
      <c r="E59" s="10">
        <f t="shared" si="7"/>
        <v>98.00000016735098</v>
      </c>
      <c r="F59" s="10">
        <f t="shared" si="7"/>
        <v>5.8226133389997425</v>
      </c>
      <c r="G59" s="10">
        <f t="shared" si="7"/>
        <v>-847.8835298961712</v>
      </c>
      <c r="H59" s="10">
        <f t="shared" si="7"/>
        <v>1965.160448510556</v>
      </c>
      <c r="I59" s="10">
        <f t="shared" si="7"/>
        <v>35.7611342191771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35.7611342191771</v>
      </c>
      <c r="W59" s="10">
        <f t="shared" si="7"/>
        <v>119.70575514158688</v>
      </c>
      <c r="X59" s="10">
        <f t="shared" si="7"/>
        <v>0</v>
      </c>
      <c r="Y59" s="10">
        <f t="shared" si="7"/>
        <v>0</v>
      </c>
      <c r="Z59" s="11">
        <f t="shared" si="7"/>
        <v>98.00000016735098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97.74917272218548</v>
      </c>
      <c r="E60" s="13">
        <f t="shared" si="7"/>
        <v>97.74917272218548</v>
      </c>
      <c r="F60" s="13">
        <f t="shared" si="7"/>
        <v>28.198742484671484</v>
      </c>
      <c r="G60" s="13">
        <f t="shared" si="7"/>
        <v>233.45804123909045</v>
      </c>
      <c r="H60" s="13">
        <f t="shared" si="7"/>
        <v>115.88025138855645</v>
      </c>
      <c r="I60" s="13">
        <f t="shared" si="7"/>
        <v>72.64719848924398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72.64719848924398</v>
      </c>
      <c r="W60" s="13">
        <f t="shared" si="7"/>
        <v>95.15457582905167</v>
      </c>
      <c r="X60" s="13">
        <f t="shared" si="7"/>
        <v>0</v>
      </c>
      <c r="Y60" s="13">
        <f t="shared" si="7"/>
        <v>0</v>
      </c>
      <c r="Z60" s="14">
        <f t="shared" si="7"/>
        <v>97.74917272218548</v>
      </c>
    </row>
    <row r="61" spans="1:26" ht="13.5">
      <c r="A61" s="38" t="s">
        <v>102</v>
      </c>
      <c r="B61" s="12">
        <f t="shared" si="7"/>
        <v>100</v>
      </c>
      <c r="C61" s="12">
        <f t="shared" si="7"/>
        <v>0</v>
      </c>
      <c r="D61" s="3">
        <f t="shared" si="7"/>
        <v>97.99999989376442</v>
      </c>
      <c r="E61" s="13">
        <f t="shared" si="7"/>
        <v>97.99999989376442</v>
      </c>
      <c r="F61" s="13">
        <f t="shared" si="7"/>
        <v>62.230577712179205</v>
      </c>
      <c r="G61" s="13">
        <f t="shared" si="7"/>
        <v>201.5757383654768</v>
      </c>
      <c r="H61" s="13">
        <f t="shared" si="7"/>
        <v>117.4675198639117</v>
      </c>
      <c r="I61" s="13">
        <f t="shared" si="7"/>
        <v>112.20015231962724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112.20015231962724</v>
      </c>
      <c r="W61" s="13">
        <f t="shared" si="7"/>
        <v>93.6135308512419</v>
      </c>
      <c r="X61" s="13">
        <f t="shared" si="7"/>
        <v>0</v>
      </c>
      <c r="Y61" s="13">
        <f t="shared" si="7"/>
        <v>0</v>
      </c>
      <c r="Z61" s="14">
        <f t="shared" si="7"/>
        <v>97.99999989376442</v>
      </c>
    </row>
    <row r="62" spans="1:26" ht="13.5">
      <c r="A62" s="38" t="s">
        <v>103</v>
      </c>
      <c r="B62" s="12">
        <f t="shared" si="7"/>
        <v>100</v>
      </c>
      <c r="C62" s="12">
        <f t="shared" si="7"/>
        <v>0</v>
      </c>
      <c r="D62" s="3">
        <f t="shared" si="7"/>
        <v>97.00000009872684</v>
      </c>
      <c r="E62" s="13">
        <f t="shared" si="7"/>
        <v>97.00000009872684</v>
      </c>
      <c r="F62" s="13">
        <f t="shared" si="7"/>
        <v>78.39425094192285</v>
      </c>
      <c r="G62" s="13">
        <f t="shared" si="7"/>
        <v>237.17312922430725</v>
      </c>
      <c r="H62" s="13">
        <f t="shared" si="7"/>
        <v>79.37235788342751</v>
      </c>
      <c r="I62" s="13">
        <f t="shared" si="7"/>
        <v>102.99509186926163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102.99509186926163</v>
      </c>
      <c r="W62" s="13">
        <f t="shared" si="7"/>
        <v>79.08661712974757</v>
      </c>
      <c r="X62" s="13">
        <f t="shared" si="7"/>
        <v>0</v>
      </c>
      <c r="Y62" s="13">
        <f t="shared" si="7"/>
        <v>0</v>
      </c>
      <c r="Z62" s="14">
        <f t="shared" si="7"/>
        <v>97.00000009872684</v>
      </c>
    </row>
    <row r="63" spans="1:26" ht="13.5">
      <c r="A63" s="38" t="s">
        <v>104</v>
      </c>
      <c r="B63" s="12">
        <f t="shared" si="7"/>
        <v>100</v>
      </c>
      <c r="C63" s="12">
        <f t="shared" si="7"/>
        <v>0</v>
      </c>
      <c r="D63" s="3">
        <f t="shared" si="7"/>
        <v>97.49999579710475</v>
      </c>
      <c r="E63" s="13">
        <f t="shared" si="7"/>
        <v>97.49999579710475</v>
      </c>
      <c r="F63" s="13">
        <f t="shared" si="7"/>
        <v>10.890914576937352</v>
      </c>
      <c r="G63" s="13">
        <f t="shared" si="7"/>
        <v>454.9531965659917</v>
      </c>
      <c r="H63" s="13">
        <f t="shared" si="7"/>
        <v>126.95123148308483</v>
      </c>
      <c r="I63" s="13">
        <f t="shared" si="7"/>
        <v>17.62496685257646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17.62496685257646</v>
      </c>
      <c r="W63" s="13">
        <f t="shared" si="7"/>
        <v>119.0950116959056</v>
      </c>
      <c r="X63" s="13">
        <f t="shared" si="7"/>
        <v>0</v>
      </c>
      <c r="Y63" s="13">
        <f t="shared" si="7"/>
        <v>0</v>
      </c>
      <c r="Z63" s="14">
        <f t="shared" si="7"/>
        <v>97.49999579710475</v>
      </c>
    </row>
    <row r="64" spans="1:26" ht="13.5">
      <c r="A64" s="38" t="s">
        <v>105</v>
      </c>
      <c r="B64" s="12">
        <f t="shared" si="7"/>
        <v>100</v>
      </c>
      <c r="C64" s="12">
        <f t="shared" si="7"/>
        <v>0</v>
      </c>
      <c r="D64" s="3">
        <f t="shared" si="7"/>
        <v>97.49999905205019</v>
      </c>
      <c r="E64" s="13">
        <f t="shared" si="7"/>
        <v>97.49999905205019</v>
      </c>
      <c r="F64" s="13">
        <f t="shared" si="7"/>
        <v>7.848200948786012</v>
      </c>
      <c r="G64" s="13">
        <f t="shared" si="7"/>
        <v>-2047.5751618871418</v>
      </c>
      <c r="H64" s="13">
        <f t="shared" si="7"/>
        <v>-21541.718610863758</v>
      </c>
      <c r="I64" s="13">
        <f t="shared" si="7"/>
        <v>15.544590725445762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15.544590725445762</v>
      </c>
      <c r="W64" s="13">
        <f t="shared" si="7"/>
        <v>119.09500157467996</v>
      </c>
      <c r="X64" s="13">
        <f t="shared" si="7"/>
        <v>0</v>
      </c>
      <c r="Y64" s="13">
        <f t="shared" si="7"/>
        <v>0</v>
      </c>
      <c r="Z64" s="14">
        <f t="shared" si="7"/>
        <v>97.49999905205019</v>
      </c>
    </row>
    <row r="65" spans="1:26" ht="13.5">
      <c r="A65" s="38" t="s">
        <v>106</v>
      </c>
      <c r="B65" s="12">
        <f t="shared" si="7"/>
        <v>100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107</v>
      </c>
      <c r="B66" s="15">
        <f t="shared" si="7"/>
        <v>114.11005631905414</v>
      </c>
      <c r="C66" s="15">
        <f t="shared" si="7"/>
        <v>0</v>
      </c>
      <c r="D66" s="4">
        <f t="shared" si="7"/>
        <v>97.99999276222321</v>
      </c>
      <c r="E66" s="16">
        <f t="shared" si="7"/>
        <v>97.99999276222321</v>
      </c>
      <c r="F66" s="16">
        <f t="shared" si="7"/>
        <v>58.68583425074887</v>
      </c>
      <c r="G66" s="16">
        <f t="shared" si="7"/>
        <v>85.34373072930083</v>
      </c>
      <c r="H66" s="16">
        <f t="shared" si="7"/>
        <v>60.859607280194794</v>
      </c>
      <c r="I66" s="16">
        <f t="shared" si="7"/>
        <v>66.03508765234085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66.03508765234085</v>
      </c>
      <c r="W66" s="16">
        <f t="shared" si="7"/>
        <v>94.16109611918102</v>
      </c>
      <c r="X66" s="16">
        <f t="shared" si="7"/>
        <v>0</v>
      </c>
      <c r="Y66" s="16">
        <f t="shared" si="7"/>
        <v>0</v>
      </c>
      <c r="Z66" s="17">
        <f t="shared" si="7"/>
        <v>97.99999276222321</v>
      </c>
    </row>
    <row r="67" spans="1:26" ht="13.5" hidden="1">
      <c r="A67" s="40" t="s">
        <v>108</v>
      </c>
      <c r="B67" s="23">
        <v>773856866</v>
      </c>
      <c r="C67" s="23"/>
      <c r="D67" s="24">
        <v>834336651</v>
      </c>
      <c r="E67" s="25">
        <v>834336651</v>
      </c>
      <c r="F67" s="25">
        <v>367583629</v>
      </c>
      <c r="G67" s="25">
        <v>19209068</v>
      </c>
      <c r="H67" s="25">
        <v>48389065</v>
      </c>
      <c r="I67" s="25">
        <v>435181762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435181762</v>
      </c>
      <c r="W67" s="25">
        <v>208584164</v>
      </c>
      <c r="X67" s="25"/>
      <c r="Y67" s="24"/>
      <c r="Z67" s="26">
        <v>834336651</v>
      </c>
    </row>
    <row r="68" spans="1:26" ht="13.5" hidden="1">
      <c r="A68" s="36" t="s">
        <v>31</v>
      </c>
      <c r="B68" s="18">
        <v>203705331</v>
      </c>
      <c r="C68" s="18"/>
      <c r="D68" s="19">
        <v>239018620</v>
      </c>
      <c r="E68" s="20">
        <v>239018620</v>
      </c>
      <c r="F68" s="20">
        <v>238053142</v>
      </c>
      <c r="G68" s="20">
        <v>-4303628</v>
      </c>
      <c r="H68" s="20">
        <v>1722858</v>
      </c>
      <c r="I68" s="20">
        <v>235472372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235472372</v>
      </c>
      <c r="W68" s="20">
        <v>59754655</v>
      </c>
      <c r="X68" s="20"/>
      <c r="Y68" s="19"/>
      <c r="Z68" s="22">
        <v>239018620</v>
      </c>
    </row>
    <row r="69" spans="1:26" ht="13.5" hidden="1">
      <c r="A69" s="37" t="s">
        <v>32</v>
      </c>
      <c r="B69" s="18">
        <v>566312337</v>
      </c>
      <c r="C69" s="18"/>
      <c r="D69" s="19">
        <v>590067800</v>
      </c>
      <c r="E69" s="20">
        <v>590067800</v>
      </c>
      <c r="F69" s="20">
        <v>129139897</v>
      </c>
      <c r="G69" s="20">
        <v>23256478</v>
      </c>
      <c r="H69" s="20">
        <v>46264954</v>
      </c>
      <c r="I69" s="20">
        <v>198661329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198661329</v>
      </c>
      <c r="W69" s="20">
        <v>147516951</v>
      </c>
      <c r="X69" s="20"/>
      <c r="Y69" s="19"/>
      <c r="Z69" s="22">
        <v>590067800</v>
      </c>
    </row>
    <row r="70" spans="1:26" ht="13.5" hidden="1">
      <c r="A70" s="38" t="s">
        <v>102</v>
      </c>
      <c r="B70" s="18">
        <v>381221187</v>
      </c>
      <c r="C70" s="18"/>
      <c r="D70" s="19">
        <v>395347779</v>
      </c>
      <c r="E70" s="20">
        <v>395347779</v>
      </c>
      <c r="F70" s="20">
        <v>40342338</v>
      </c>
      <c r="G70" s="20">
        <v>20285855</v>
      </c>
      <c r="H70" s="20">
        <v>38506766</v>
      </c>
      <c r="I70" s="20">
        <v>99134959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99134959</v>
      </c>
      <c r="W70" s="20">
        <v>98836945</v>
      </c>
      <c r="X70" s="20"/>
      <c r="Y70" s="19"/>
      <c r="Z70" s="22">
        <v>395347779</v>
      </c>
    </row>
    <row r="71" spans="1:26" ht="13.5" hidden="1">
      <c r="A71" s="38" t="s">
        <v>103</v>
      </c>
      <c r="B71" s="18">
        <v>98622566</v>
      </c>
      <c r="C71" s="18"/>
      <c r="D71" s="19">
        <v>101289570</v>
      </c>
      <c r="E71" s="20">
        <v>101289570</v>
      </c>
      <c r="F71" s="20">
        <v>7503003</v>
      </c>
      <c r="G71" s="20">
        <v>2582672</v>
      </c>
      <c r="H71" s="20">
        <v>6856009</v>
      </c>
      <c r="I71" s="20">
        <v>16941684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16941684</v>
      </c>
      <c r="W71" s="20">
        <v>25322393</v>
      </c>
      <c r="X71" s="20"/>
      <c r="Y71" s="19"/>
      <c r="Z71" s="22">
        <v>101289570</v>
      </c>
    </row>
    <row r="72" spans="1:26" ht="13.5" hidden="1">
      <c r="A72" s="38" t="s">
        <v>104</v>
      </c>
      <c r="B72" s="18">
        <v>54448794</v>
      </c>
      <c r="C72" s="18"/>
      <c r="D72" s="19">
        <v>56508665</v>
      </c>
      <c r="E72" s="20">
        <v>56508665</v>
      </c>
      <c r="F72" s="20">
        <v>45530538</v>
      </c>
      <c r="G72" s="20">
        <v>474431</v>
      </c>
      <c r="H72" s="20">
        <v>906671</v>
      </c>
      <c r="I72" s="20">
        <v>46911640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46911640</v>
      </c>
      <c r="W72" s="20">
        <v>14127166</v>
      </c>
      <c r="X72" s="20"/>
      <c r="Y72" s="19"/>
      <c r="Z72" s="22">
        <v>56508665</v>
      </c>
    </row>
    <row r="73" spans="1:26" ht="13.5" hidden="1">
      <c r="A73" s="38" t="s">
        <v>105</v>
      </c>
      <c r="B73" s="18">
        <v>32027574</v>
      </c>
      <c r="C73" s="18"/>
      <c r="D73" s="19">
        <v>36921786</v>
      </c>
      <c r="E73" s="20">
        <v>36921786</v>
      </c>
      <c r="F73" s="20">
        <v>35764018</v>
      </c>
      <c r="G73" s="20">
        <v>-86480</v>
      </c>
      <c r="H73" s="20">
        <v>-4492</v>
      </c>
      <c r="I73" s="20">
        <v>35673046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35673046</v>
      </c>
      <c r="W73" s="20">
        <v>9230447</v>
      </c>
      <c r="X73" s="20"/>
      <c r="Y73" s="19"/>
      <c r="Z73" s="22">
        <v>36921786</v>
      </c>
    </row>
    <row r="74" spans="1:26" ht="13.5" hidden="1">
      <c r="A74" s="38" t="s">
        <v>106</v>
      </c>
      <c r="B74" s="18">
        <v>-7784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107</v>
      </c>
      <c r="B75" s="27">
        <v>3839198</v>
      </c>
      <c r="C75" s="27"/>
      <c r="D75" s="28">
        <v>5250231</v>
      </c>
      <c r="E75" s="29">
        <v>5250231</v>
      </c>
      <c r="F75" s="29">
        <v>390590</v>
      </c>
      <c r="G75" s="29">
        <v>256218</v>
      </c>
      <c r="H75" s="29">
        <v>401253</v>
      </c>
      <c r="I75" s="29">
        <v>1048061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1048061</v>
      </c>
      <c r="W75" s="29">
        <v>1312558</v>
      </c>
      <c r="X75" s="29"/>
      <c r="Y75" s="28"/>
      <c r="Z75" s="30">
        <v>5250231</v>
      </c>
    </row>
    <row r="76" spans="1:26" ht="13.5" hidden="1">
      <c r="A76" s="41" t="s">
        <v>109</v>
      </c>
      <c r="B76" s="31">
        <v>774398579</v>
      </c>
      <c r="C76" s="31"/>
      <c r="D76" s="32">
        <v>816169867</v>
      </c>
      <c r="E76" s="33">
        <v>816169867</v>
      </c>
      <c r="F76" s="33">
        <v>50505962</v>
      </c>
      <c r="G76" s="33">
        <v>91002537</v>
      </c>
      <c r="H76" s="33">
        <v>87713070</v>
      </c>
      <c r="I76" s="33">
        <v>229221569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229221569</v>
      </c>
      <c r="W76" s="33">
        <v>213134809</v>
      </c>
      <c r="X76" s="33"/>
      <c r="Y76" s="32"/>
      <c r="Z76" s="34">
        <v>816169867</v>
      </c>
    </row>
    <row r="77" spans="1:26" ht="13.5" hidden="1">
      <c r="A77" s="36" t="s">
        <v>31</v>
      </c>
      <c r="B77" s="18">
        <v>203705331</v>
      </c>
      <c r="C77" s="18"/>
      <c r="D77" s="19">
        <v>234238248</v>
      </c>
      <c r="E77" s="20">
        <v>234238248</v>
      </c>
      <c r="F77" s="20">
        <v>13860914</v>
      </c>
      <c r="G77" s="20">
        <v>36489753</v>
      </c>
      <c r="H77" s="20">
        <v>33856924</v>
      </c>
      <c r="I77" s="20">
        <v>84207591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84207591</v>
      </c>
      <c r="W77" s="20">
        <v>71529761</v>
      </c>
      <c r="X77" s="20"/>
      <c r="Y77" s="19"/>
      <c r="Z77" s="22">
        <v>234238248</v>
      </c>
    </row>
    <row r="78" spans="1:26" ht="13.5" hidden="1">
      <c r="A78" s="37" t="s">
        <v>32</v>
      </c>
      <c r="B78" s="18">
        <v>566312337</v>
      </c>
      <c r="C78" s="18"/>
      <c r="D78" s="19">
        <v>576786393</v>
      </c>
      <c r="E78" s="20">
        <v>576786393</v>
      </c>
      <c r="F78" s="20">
        <v>36415827</v>
      </c>
      <c r="G78" s="20">
        <v>54294118</v>
      </c>
      <c r="H78" s="20">
        <v>53611945</v>
      </c>
      <c r="I78" s="20">
        <v>144321890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144321890</v>
      </c>
      <c r="W78" s="20">
        <v>140369129</v>
      </c>
      <c r="X78" s="20"/>
      <c r="Y78" s="19"/>
      <c r="Z78" s="22">
        <v>576786393</v>
      </c>
    </row>
    <row r="79" spans="1:26" ht="13.5" hidden="1">
      <c r="A79" s="38" t="s">
        <v>102</v>
      </c>
      <c r="B79" s="18">
        <v>381221187</v>
      </c>
      <c r="C79" s="18"/>
      <c r="D79" s="19">
        <v>387440823</v>
      </c>
      <c r="E79" s="20">
        <v>387440823</v>
      </c>
      <c r="F79" s="20">
        <v>25105270</v>
      </c>
      <c r="G79" s="20">
        <v>40891362</v>
      </c>
      <c r="H79" s="20">
        <v>45232943</v>
      </c>
      <c r="I79" s="20">
        <v>111229575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111229575</v>
      </c>
      <c r="W79" s="20">
        <v>92524754</v>
      </c>
      <c r="X79" s="20"/>
      <c r="Y79" s="19"/>
      <c r="Z79" s="22">
        <v>387440823</v>
      </c>
    </row>
    <row r="80" spans="1:26" ht="13.5" hidden="1">
      <c r="A80" s="38" t="s">
        <v>103</v>
      </c>
      <c r="B80" s="18">
        <v>98622566</v>
      </c>
      <c r="C80" s="18"/>
      <c r="D80" s="19">
        <v>98250883</v>
      </c>
      <c r="E80" s="20">
        <v>98250883</v>
      </c>
      <c r="F80" s="20">
        <v>5881923</v>
      </c>
      <c r="G80" s="20">
        <v>6125404</v>
      </c>
      <c r="H80" s="20">
        <v>5441776</v>
      </c>
      <c r="I80" s="20">
        <v>17449103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17449103</v>
      </c>
      <c r="W80" s="20">
        <v>20026624</v>
      </c>
      <c r="X80" s="20"/>
      <c r="Y80" s="19"/>
      <c r="Z80" s="22">
        <v>98250883</v>
      </c>
    </row>
    <row r="81" spans="1:26" ht="13.5" hidden="1">
      <c r="A81" s="38" t="s">
        <v>104</v>
      </c>
      <c r="B81" s="18">
        <v>54448794</v>
      </c>
      <c r="C81" s="18"/>
      <c r="D81" s="19">
        <v>55095946</v>
      </c>
      <c r="E81" s="20">
        <v>55095946</v>
      </c>
      <c r="F81" s="20">
        <v>4958692</v>
      </c>
      <c r="G81" s="20">
        <v>2158439</v>
      </c>
      <c r="H81" s="20">
        <v>1151030</v>
      </c>
      <c r="I81" s="20">
        <v>8268161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8268161</v>
      </c>
      <c r="W81" s="20">
        <v>16824750</v>
      </c>
      <c r="X81" s="20"/>
      <c r="Y81" s="19"/>
      <c r="Z81" s="22">
        <v>55095946</v>
      </c>
    </row>
    <row r="82" spans="1:26" ht="13.5" hidden="1">
      <c r="A82" s="38" t="s">
        <v>105</v>
      </c>
      <c r="B82" s="18">
        <v>32027574</v>
      </c>
      <c r="C82" s="18"/>
      <c r="D82" s="19">
        <v>35998741</v>
      </c>
      <c r="E82" s="20">
        <v>35998741</v>
      </c>
      <c r="F82" s="20">
        <v>2806832</v>
      </c>
      <c r="G82" s="20">
        <v>1770743</v>
      </c>
      <c r="H82" s="20">
        <v>967654</v>
      </c>
      <c r="I82" s="20">
        <v>5545229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5545229</v>
      </c>
      <c r="W82" s="20">
        <v>10993001</v>
      </c>
      <c r="X82" s="20"/>
      <c r="Y82" s="19"/>
      <c r="Z82" s="22">
        <v>35998741</v>
      </c>
    </row>
    <row r="83" spans="1:26" ht="13.5" hidden="1">
      <c r="A83" s="38" t="s">
        <v>106</v>
      </c>
      <c r="B83" s="18">
        <v>-7784</v>
      </c>
      <c r="C83" s="18"/>
      <c r="D83" s="19"/>
      <c r="E83" s="20"/>
      <c r="F83" s="20">
        <v>-2336890</v>
      </c>
      <c r="G83" s="20">
        <v>3348170</v>
      </c>
      <c r="H83" s="20">
        <v>818542</v>
      </c>
      <c r="I83" s="20">
        <v>1829822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1829822</v>
      </c>
      <c r="W83" s="20"/>
      <c r="X83" s="20"/>
      <c r="Y83" s="19"/>
      <c r="Z83" s="22"/>
    </row>
    <row r="84" spans="1:26" ht="13.5" hidden="1">
      <c r="A84" s="39" t="s">
        <v>107</v>
      </c>
      <c r="B84" s="27">
        <v>4380911</v>
      </c>
      <c r="C84" s="27"/>
      <c r="D84" s="28">
        <v>5145226</v>
      </c>
      <c r="E84" s="29">
        <v>5145226</v>
      </c>
      <c r="F84" s="29">
        <v>229221</v>
      </c>
      <c r="G84" s="29">
        <v>218666</v>
      </c>
      <c r="H84" s="29">
        <v>244201</v>
      </c>
      <c r="I84" s="29">
        <v>692088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692088</v>
      </c>
      <c r="W84" s="29">
        <v>1235919</v>
      </c>
      <c r="X84" s="29"/>
      <c r="Y84" s="28"/>
      <c r="Z84" s="30">
        <v>5145226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176827344</v>
      </c>
      <c r="C5" s="18">
        <v>0</v>
      </c>
      <c r="D5" s="58">
        <v>162236334</v>
      </c>
      <c r="E5" s="59">
        <v>162236334</v>
      </c>
      <c r="F5" s="59">
        <v>29491784</v>
      </c>
      <c r="G5" s="59">
        <v>16580419</v>
      </c>
      <c r="H5" s="59">
        <v>16591251</v>
      </c>
      <c r="I5" s="59">
        <v>62663454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62663454</v>
      </c>
      <c r="W5" s="59">
        <v>40559084</v>
      </c>
      <c r="X5" s="59">
        <v>22104370</v>
      </c>
      <c r="Y5" s="60">
        <v>54.5</v>
      </c>
      <c r="Z5" s="61">
        <v>162236334</v>
      </c>
    </row>
    <row r="6" spans="1:26" ht="13.5">
      <c r="A6" s="57" t="s">
        <v>32</v>
      </c>
      <c r="B6" s="18">
        <v>782911047</v>
      </c>
      <c r="C6" s="18">
        <v>0</v>
      </c>
      <c r="D6" s="58">
        <v>978517541</v>
      </c>
      <c r="E6" s="59">
        <v>978517541</v>
      </c>
      <c r="F6" s="59">
        <v>74107409</v>
      </c>
      <c r="G6" s="59">
        <v>77548911</v>
      </c>
      <c r="H6" s="59">
        <v>78044088</v>
      </c>
      <c r="I6" s="59">
        <v>229700408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229700408</v>
      </c>
      <c r="W6" s="59">
        <v>244629385</v>
      </c>
      <c r="X6" s="59">
        <v>-14928977</v>
      </c>
      <c r="Y6" s="60">
        <v>-6.1</v>
      </c>
      <c r="Z6" s="61">
        <v>978517541</v>
      </c>
    </row>
    <row r="7" spans="1:26" ht="13.5">
      <c r="A7" s="57" t="s">
        <v>33</v>
      </c>
      <c r="B7" s="18">
        <v>7589678</v>
      </c>
      <c r="C7" s="18">
        <v>0</v>
      </c>
      <c r="D7" s="58">
        <v>0</v>
      </c>
      <c r="E7" s="59">
        <v>0</v>
      </c>
      <c r="F7" s="59">
        <v>0</v>
      </c>
      <c r="G7" s="59">
        <v>9937</v>
      </c>
      <c r="H7" s="59">
        <v>111197</v>
      </c>
      <c r="I7" s="59">
        <v>121134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121134</v>
      </c>
      <c r="W7" s="59">
        <v>0</v>
      </c>
      <c r="X7" s="59">
        <v>121134</v>
      </c>
      <c r="Y7" s="60">
        <v>0</v>
      </c>
      <c r="Z7" s="61">
        <v>0</v>
      </c>
    </row>
    <row r="8" spans="1:26" ht="13.5">
      <c r="A8" s="57" t="s">
        <v>34</v>
      </c>
      <c r="B8" s="18">
        <v>440388914</v>
      </c>
      <c r="C8" s="18">
        <v>0</v>
      </c>
      <c r="D8" s="58">
        <v>427360000</v>
      </c>
      <c r="E8" s="59">
        <v>427360000</v>
      </c>
      <c r="F8" s="59">
        <v>169936000</v>
      </c>
      <c r="G8" s="59">
        <v>890000</v>
      </c>
      <c r="H8" s="59">
        <v>0</v>
      </c>
      <c r="I8" s="59">
        <v>170826000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170826000</v>
      </c>
      <c r="W8" s="59">
        <v>106840000</v>
      </c>
      <c r="X8" s="59">
        <v>63986000</v>
      </c>
      <c r="Y8" s="60">
        <v>59.89</v>
      </c>
      <c r="Z8" s="61">
        <v>427360000</v>
      </c>
    </row>
    <row r="9" spans="1:26" ht="13.5">
      <c r="A9" s="57" t="s">
        <v>35</v>
      </c>
      <c r="B9" s="18">
        <v>140756810</v>
      </c>
      <c r="C9" s="18">
        <v>0</v>
      </c>
      <c r="D9" s="58">
        <v>119592492</v>
      </c>
      <c r="E9" s="59">
        <v>119592492</v>
      </c>
      <c r="F9" s="59">
        <v>24645894</v>
      </c>
      <c r="G9" s="59">
        <v>23909538</v>
      </c>
      <c r="H9" s="59">
        <v>23615669</v>
      </c>
      <c r="I9" s="59">
        <v>72171101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72171101</v>
      </c>
      <c r="W9" s="59">
        <v>29898123</v>
      </c>
      <c r="X9" s="59">
        <v>42272978</v>
      </c>
      <c r="Y9" s="60">
        <v>141.39</v>
      </c>
      <c r="Z9" s="61">
        <v>119592492</v>
      </c>
    </row>
    <row r="10" spans="1:26" ht="25.5">
      <c r="A10" s="62" t="s">
        <v>94</v>
      </c>
      <c r="B10" s="63">
        <f>SUM(B5:B9)</f>
        <v>1548473793</v>
      </c>
      <c r="C10" s="63">
        <f>SUM(C5:C9)</f>
        <v>0</v>
      </c>
      <c r="D10" s="64">
        <f aca="true" t="shared" si="0" ref="D10:Z10">SUM(D5:D9)</f>
        <v>1687706367</v>
      </c>
      <c r="E10" s="65">
        <f t="shared" si="0"/>
        <v>1687706367</v>
      </c>
      <c r="F10" s="65">
        <f t="shared" si="0"/>
        <v>298181087</v>
      </c>
      <c r="G10" s="65">
        <f t="shared" si="0"/>
        <v>118938805</v>
      </c>
      <c r="H10" s="65">
        <f t="shared" si="0"/>
        <v>118362205</v>
      </c>
      <c r="I10" s="65">
        <f t="shared" si="0"/>
        <v>535482097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535482097</v>
      </c>
      <c r="W10" s="65">
        <f t="shared" si="0"/>
        <v>421926592</v>
      </c>
      <c r="X10" s="65">
        <f t="shared" si="0"/>
        <v>113555505</v>
      </c>
      <c r="Y10" s="66">
        <f>+IF(W10&lt;&gt;0,(X10/W10)*100,0)</f>
        <v>26.91356912626166</v>
      </c>
      <c r="Z10" s="67">
        <f t="shared" si="0"/>
        <v>1687706367</v>
      </c>
    </row>
    <row r="11" spans="1:26" ht="13.5">
      <c r="A11" s="57" t="s">
        <v>36</v>
      </c>
      <c r="B11" s="18">
        <v>493006353</v>
      </c>
      <c r="C11" s="18">
        <v>0</v>
      </c>
      <c r="D11" s="58">
        <v>501811661</v>
      </c>
      <c r="E11" s="59">
        <v>501811661</v>
      </c>
      <c r="F11" s="59">
        <v>37631452</v>
      </c>
      <c r="G11" s="59">
        <v>38542348</v>
      </c>
      <c r="H11" s="59">
        <v>38495169</v>
      </c>
      <c r="I11" s="59">
        <v>114668969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114668969</v>
      </c>
      <c r="W11" s="59">
        <v>125452915</v>
      </c>
      <c r="X11" s="59">
        <v>-10783946</v>
      </c>
      <c r="Y11" s="60">
        <v>-8.6</v>
      </c>
      <c r="Z11" s="61">
        <v>501811661</v>
      </c>
    </row>
    <row r="12" spans="1:26" ht="13.5">
      <c r="A12" s="57" t="s">
        <v>37</v>
      </c>
      <c r="B12" s="18">
        <v>22702751</v>
      </c>
      <c r="C12" s="18">
        <v>0</v>
      </c>
      <c r="D12" s="58">
        <v>22747574</v>
      </c>
      <c r="E12" s="59">
        <v>22747574</v>
      </c>
      <c r="F12" s="59">
        <v>1986137</v>
      </c>
      <c r="G12" s="59">
        <v>2046791</v>
      </c>
      <c r="H12" s="59">
        <v>2029083</v>
      </c>
      <c r="I12" s="59">
        <v>6062011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6062011</v>
      </c>
      <c r="W12" s="59">
        <v>5686894</v>
      </c>
      <c r="X12" s="59">
        <v>375117</v>
      </c>
      <c r="Y12" s="60">
        <v>6.6</v>
      </c>
      <c r="Z12" s="61">
        <v>22747574</v>
      </c>
    </row>
    <row r="13" spans="1:26" ht="13.5">
      <c r="A13" s="57" t="s">
        <v>95</v>
      </c>
      <c r="B13" s="18">
        <v>260463571</v>
      </c>
      <c r="C13" s="18">
        <v>0</v>
      </c>
      <c r="D13" s="58">
        <v>23000000</v>
      </c>
      <c r="E13" s="59">
        <v>23000000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5750000</v>
      </c>
      <c r="X13" s="59">
        <v>-5750000</v>
      </c>
      <c r="Y13" s="60">
        <v>-100</v>
      </c>
      <c r="Z13" s="61">
        <v>23000000</v>
      </c>
    </row>
    <row r="14" spans="1:26" ht="13.5">
      <c r="A14" s="57" t="s">
        <v>38</v>
      </c>
      <c r="B14" s="18">
        <v>89434935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635560132</v>
      </c>
      <c r="C15" s="18">
        <v>0</v>
      </c>
      <c r="D15" s="58">
        <v>512775086</v>
      </c>
      <c r="E15" s="59">
        <v>512775086</v>
      </c>
      <c r="F15" s="59">
        <v>106620134</v>
      </c>
      <c r="G15" s="59">
        <v>2720249</v>
      </c>
      <c r="H15" s="59">
        <v>11976934</v>
      </c>
      <c r="I15" s="59">
        <v>121317317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121317317</v>
      </c>
      <c r="W15" s="59">
        <v>128193772</v>
      </c>
      <c r="X15" s="59">
        <v>-6876455</v>
      </c>
      <c r="Y15" s="60">
        <v>-5.36</v>
      </c>
      <c r="Z15" s="61">
        <v>512775086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610903215</v>
      </c>
      <c r="C17" s="18">
        <v>0</v>
      </c>
      <c r="D17" s="58">
        <v>449046380</v>
      </c>
      <c r="E17" s="59">
        <v>449046380</v>
      </c>
      <c r="F17" s="59">
        <v>97807949</v>
      </c>
      <c r="G17" s="59">
        <v>10928311</v>
      </c>
      <c r="H17" s="59">
        <v>17394615</v>
      </c>
      <c r="I17" s="59">
        <v>126130875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126130875</v>
      </c>
      <c r="W17" s="59">
        <v>112261595</v>
      </c>
      <c r="X17" s="59">
        <v>13869280</v>
      </c>
      <c r="Y17" s="60">
        <v>12.35</v>
      </c>
      <c r="Z17" s="61">
        <v>449046380</v>
      </c>
    </row>
    <row r="18" spans="1:26" ht="13.5">
      <c r="A18" s="69" t="s">
        <v>42</v>
      </c>
      <c r="B18" s="70">
        <f>SUM(B11:B17)</f>
        <v>2112070957</v>
      </c>
      <c r="C18" s="70">
        <f>SUM(C11:C17)</f>
        <v>0</v>
      </c>
      <c r="D18" s="71">
        <f aca="true" t="shared" si="1" ref="D18:Z18">SUM(D11:D17)</f>
        <v>1509380701</v>
      </c>
      <c r="E18" s="72">
        <f t="shared" si="1"/>
        <v>1509380701</v>
      </c>
      <c r="F18" s="72">
        <f t="shared" si="1"/>
        <v>244045672</v>
      </c>
      <c r="G18" s="72">
        <f t="shared" si="1"/>
        <v>54237699</v>
      </c>
      <c r="H18" s="72">
        <f t="shared" si="1"/>
        <v>69895801</v>
      </c>
      <c r="I18" s="72">
        <f t="shared" si="1"/>
        <v>368179172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368179172</v>
      </c>
      <c r="W18" s="72">
        <f t="shared" si="1"/>
        <v>377345176</v>
      </c>
      <c r="X18" s="72">
        <f t="shared" si="1"/>
        <v>-9166004</v>
      </c>
      <c r="Y18" s="66">
        <f>+IF(W18&lt;&gt;0,(X18/W18)*100,0)</f>
        <v>-2.429076766573001</v>
      </c>
      <c r="Z18" s="73">
        <f t="shared" si="1"/>
        <v>1509380701</v>
      </c>
    </row>
    <row r="19" spans="1:26" ht="13.5">
      <c r="A19" s="69" t="s">
        <v>43</v>
      </c>
      <c r="B19" s="74">
        <f>+B10-B18</f>
        <v>-563597164</v>
      </c>
      <c r="C19" s="74">
        <f>+C10-C18</f>
        <v>0</v>
      </c>
      <c r="D19" s="75">
        <f aca="true" t="shared" si="2" ref="D19:Z19">+D10-D18</f>
        <v>178325666</v>
      </c>
      <c r="E19" s="76">
        <f t="shared" si="2"/>
        <v>178325666</v>
      </c>
      <c r="F19" s="76">
        <f t="shared" si="2"/>
        <v>54135415</v>
      </c>
      <c r="G19" s="76">
        <f t="shared" si="2"/>
        <v>64701106</v>
      </c>
      <c r="H19" s="76">
        <f t="shared" si="2"/>
        <v>48466404</v>
      </c>
      <c r="I19" s="76">
        <f t="shared" si="2"/>
        <v>167302925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167302925</v>
      </c>
      <c r="W19" s="76">
        <f>IF(E10=E18,0,W10-W18)</f>
        <v>44581416</v>
      </c>
      <c r="X19" s="76">
        <f t="shared" si="2"/>
        <v>122721509</v>
      </c>
      <c r="Y19" s="77">
        <f>+IF(W19&lt;&gt;0,(X19/W19)*100,0)</f>
        <v>275.2750361271612</v>
      </c>
      <c r="Z19" s="78">
        <f t="shared" si="2"/>
        <v>178325666</v>
      </c>
    </row>
    <row r="20" spans="1:26" ht="13.5">
      <c r="A20" s="57" t="s">
        <v>44</v>
      </c>
      <c r="B20" s="18">
        <v>165318718</v>
      </c>
      <c r="C20" s="18">
        <v>0</v>
      </c>
      <c r="D20" s="58">
        <v>192482000</v>
      </c>
      <c r="E20" s="59">
        <v>192482000</v>
      </c>
      <c r="F20" s="59">
        <v>71945000</v>
      </c>
      <c r="G20" s="59">
        <v>0</v>
      </c>
      <c r="H20" s="59">
        <v>400000</v>
      </c>
      <c r="I20" s="59">
        <v>72345000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72345000</v>
      </c>
      <c r="W20" s="59">
        <v>48120500</v>
      </c>
      <c r="X20" s="59">
        <v>24224500</v>
      </c>
      <c r="Y20" s="60">
        <v>50.34</v>
      </c>
      <c r="Z20" s="61">
        <v>192482000</v>
      </c>
    </row>
    <row r="21" spans="1:26" ht="13.5">
      <c r="A21" s="57" t="s">
        <v>96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97</v>
      </c>
      <c r="B22" s="85">
        <f>SUM(B19:B21)</f>
        <v>-398278446</v>
      </c>
      <c r="C22" s="85">
        <f>SUM(C19:C21)</f>
        <v>0</v>
      </c>
      <c r="D22" s="86">
        <f aca="true" t="shared" si="3" ref="D22:Z22">SUM(D19:D21)</f>
        <v>370807666</v>
      </c>
      <c r="E22" s="87">
        <f t="shared" si="3"/>
        <v>370807666</v>
      </c>
      <c r="F22" s="87">
        <f t="shared" si="3"/>
        <v>126080415</v>
      </c>
      <c r="G22" s="87">
        <f t="shared" si="3"/>
        <v>64701106</v>
      </c>
      <c r="H22" s="87">
        <f t="shared" si="3"/>
        <v>48866404</v>
      </c>
      <c r="I22" s="87">
        <f t="shared" si="3"/>
        <v>239647925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239647925</v>
      </c>
      <c r="W22" s="87">
        <f t="shared" si="3"/>
        <v>92701916</v>
      </c>
      <c r="X22" s="87">
        <f t="shared" si="3"/>
        <v>146946009</v>
      </c>
      <c r="Y22" s="88">
        <f>+IF(W22&lt;&gt;0,(X22/W22)*100,0)</f>
        <v>158.51453275248377</v>
      </c>
      <c r="Z22" s="89">
        <f t="shared" si="3"/>
        <v>370807666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-398278446</v>
      </c>
      <c r="C24" s="74">
        <f>SUM(C22:C23)</f>
        <v>0</v>
      </c>
      <c r="D24" s="75">
        <f aca="true" t="shared" si="4" ref="D24:Z24">SUM(D22:D23)</f>
        <v>370807666</v>
      </c>
      <c r="E24" s="76">
        <f t="shared" si="4"/>
        <v>370807666</v>
      </c>
      <c r="F24" s="76">
        <f t="shared" si="4"/>
        <v>126080415</v>
      </c>
      <c r="G24" s="76">
        <f t="shared" si="4"/>
        <v>64701106</v>
      </c>
      <c r="H24" s="76">
        <f t="shared" si="4"/>
        <v>48866404</v>
      </c>
      <c r="I24" s="76">
        <f t="shared" si="4"/>
        <v>239647925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239647925</v>
      </c>
      <c r="W24" s="76">
        <f t="shared" si="4"/>
        <v>92701916</v>
      </c>
      <c r="X24" s="76">
        <f t="shared" si="4"/>
        <v>146946009</v>
      </c>
      <c r="Y24" s="77">
        <f>+IF(W24&lt;&gt;0,(X24/W24)*100,0)</f>
        <v>158.51453275248377</v>
      </c>
      <c r="Z24" s="78">
        <f t="shared" si="4"/>
        <v>370807666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165318718</v>
      </c>
      <c r="C27" s="21">
        <v>0</v>
      </c>
      <c r="D27" s="98">
        <v>212482000</v>
      </c>
      <c r="E27" s="99">
        <v>212482000</v>
      </c>
      <c r="F27" s="99">
        <v>26947437</v>
      </c>
      <c r="G27" s="99">
        <v>13800716</v>
      </c>
      <c r="H27" s="99">
        <v>5611287</v>
      </c>
      <c r="I27" s="99">
        <v>46359440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46359440</v>
      </c>
      <c r="W27" s="99">
        <v>53120500</v>
      </c>
      <c r="X27" s="99">
        <v>-6761060</v>
      </c>
      <c r="Y27" s="100">
        <v>-12.73</v>
      </c>
      <c r="Z27" s="101">
        <v>212482000</v>
      </c>
    </row>
    <row r="28" spans="1:26" ht="13.5">
      <c r="A28" s="102" t="s">
        <v>44</v>
      </c>
      <c r="B28" s="18">
        <v>165318718</v>
      </c>
      <c r="C28" s="18">
        <v>0</v>
      </c>
      <c r="D28" s="58">
        <v>192482000</v>
      </c>
      <c r="E28" s="59">
        <v>192482000</v>
      </c>
      <c r="F28" s="59">
        <v>26947437</v>
      </c>
      <c r="G28" s="59">
        <v>13800716</v>
      </c>
      <c r="H28" s="59">
        <v>5611287</v>
      </c>
      <c r="I28" s="59">
        <v>46359440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46359440</v>
      </c>
      <c r="W28" s="59">
        <v>48120500</v>
      </c>
      <c r="X28" s="59">
        <v>-1761060</v>
      </c>
      <c r="Y28" s="60">
        <v>-3.66</v>
      </c>
      <c r="Z28" s="61">
        <v>192482000</v>
      </c>
    </row>
    <row r="29" spans="1:26" ht="13.5">
      <c r="A29" s="57" t="s">
        <v>99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20000000</v>
      </c>
      <c r="E31" s="59">
        <v>20000000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5000000</v>
      </c>
      <c r="X31" s="59">
        <v>-5000000</v>
      </c>
      <c r="Y31" s="60">
        <v>-100</v>
      </c>
      <c r="Z31" s="61">
        <v>20000000</v>
      </c>
    </row>
    <row r="32" spans="1:26" ht="13.5">
      <c r="A32" s="69" t="s">
        <v>50</v>
      </c>
      <c r="B32" s="21">
        <f>SUM(B28:B31)</f>
        <v>165318718</v>
      </c>
      <c r="C32" s="21">
        <f>SUM(C28:C31)</f>
        <v>0</v>
      </c>
      <c r="D32" s="98">
        <f aca="true" t="shared" si="5" ref="D32:Z32">SUM(D28:D31)</f>
        <v>212482000</v>
      </c>
      <c r="E32" s="99">
        <f t="shared" si="5"/>
        <v>212482000</v>
      </c>
      <c r="F32" s="99">
        <f t="shared" si="5"/>
        <v>26947437</v>
      </c>
      <c r="G32" s="99">
        <f t="shared" si="5"/>
        <v>13800716</v>
      </c>
      <c r="H32" s="99">
        <f t="shared" si="5"/>
        <v>5611287</v>
      </c>
      <c r="I32" s="99">
        <f t="shared" si="5"/>
        <v>46359440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46359440</v>
      </c>
      <c r="W32" s="99">
        <f t="shared" si="5"/>
        <v>53120500</v>
      </c>
      <c r="X32" s="99">
        <f t="shared" si="5"/>
        <v>-6761060</v>
      </c>
      <c r="Y32" s="100">
        <f>+IF(W32&lt;&gt;0,(X32/W32)*100,0)</f>
        <v>-12.7277792942461</v>
      </c>
      <c r="Z32" s="101">
        <f t="shared" si="5"/>
        <v>212482000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887463505</v>
      </c>
      <c r="C35" s="18">
        <v>0</v>
      </c>
      <c r="D35" s="58">
        <v>1036890000</v>
      </c>
      <c r="E35" s="59">
        <v>1036890000</v>
      </c>
      <c r="F35" s="59">
        <v>140735225</v>
      </c>
      <c r="G35" s="59">
        <v>121268534</v>
      </c>
      <c r="H35" s="59">
        <v>154191260</v>
      </c>
      <c r="I35" s="59">
        <v>154191260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154191260</v>
      </c>
      <c r="W35" s="59">
        <v>259222500</v>
      </c>
      <c r="X35" s="59">
        <v>-105031240</v>
      </c>
      <c r="Y35" s="60">
        <v>-40.52</v>
      </c>
      <c r="Z35" s="61">
        <v>1036890000</v>
      </c>
    </row>
    <row r="36" spans="1:26" ht="13.5">
      <c r="A36" s="57" t="s">
        <v>53</v>
      </c>
      <c r="B36" s="18">
        <v>6006908566</v>
      </c>
      <c r="C36" s="18">
        <v>0</v>
      </c>
      <c r="D36" s="58">
        <v>5591748000</v>
      </c>
      <c r="E36" s="59">
        <v>5591748000</v>
      </c>
      <c r="F36" s="59">
        <v>0</v>
      </c>
      <c r="G36" s="59">
        <v>50000000</v>
      </c>
      <c r="H36" s="59">
        <v>50000000</v>
      </c>
      <c r="I36" s="59">
        <v>50000000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50000000</v>
      </c>
      <c r="W36" s="59">
        <v>1397937000</v>
      </c>
      <c r="X36" s="59">
        <v>-1347937000</v>
      </c>
      <c r="Y36" s="60">
        <v>-96.42</v>
      </c>
      <c r="Z36" s="61">
        <v>5591748000</v>
      </c>
    </row>
    <row r="37" spans="1:26" ht="13.5">
      <c r="A37" s="57" t="s">
        <v>54</v>
      </c>
      <c r="B37" s="18">
        <v>1209869613</v>
      </c>
      <c r="C37" s="18">
        <v>0</v>
      </c>
      <c r="D37" s="58">
        <v>1022574000</v>
      </c>
      <c r="E37" s="59">
        <v>1022574000</v>
      </c>
      <c r="F37" s="59">
        <v>-109202888</v>
      </c>
      <c r="G37" s="59">
        <v>-106943606</v>
      </c>
      <c r="H37" s="59">
        <v>-105084739</v>
      </c>
      <c r="I37" s="59">
        <v>-105084739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-105084739</v>
      </c>
      <c r="W37" s="59">
        <v>255643500</v>
      </c>
      <c r="X37" s="59">
        <v>-360728239</v>
      </c>
      <c r="Y37" s="60">
        <v>-141.11</v>
      </c>
      <c r="Z37" s="61">
        <v>1022574000</v>
      </c>
    </row>
    <row r="38" spans="1:26" ht="13.5">
      <c r="A38" s="57" t="s">
        <v>55</v>
      </c>
      <c r="B38" s="18">
        <v>289035000</v>
      </c>
      <c r="C38" s="18">
        <v>0</v>
      </c>
      <c r="D38" s="58">
        <v>356272000</v>
      </c>
      <c r="E38" s="59">
        <v>356272000</v>
      </c>
      <c r="F38" s="59">
        <v>-16240895</v>
      </c>
      <c r="G38" s="59">
        <v>-23207538</v>
      </c>
      <c r="H38" s="59">
        <v>-28222233</v>
      </c>
      <c r="I38" s="59">
        <v>-28222233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-28222233</v>
      </c>
      <c r="W38" s="59">
        <v>89068000</v>
      </c>
      <c r="X38" s="59">
        <v>-117290233</v>
      </c>
      <c r="Y38" s="60">
        <v>-131.69</v>
      </c>
      <c r="Z38" s="61">
        <v>356272000</v>
      </c>
    </row>
    <row r="39" spans="1:26" ht="13.5">
      <c r="A39" s="57" t="s">
        <v>56</v>
      </c>
      <c r="B39" s="18">
        <v>5395467458</v>
      </c>
      <c r="C39" s="18">
        <v>0</v>
      </c>
      <c r="D39" s="58">
        <v>5249792000</v>
      </c>
      <c r="E39" s="59">
        <v>5249792000</v>
      </c>
      <c r="F39" s="59">
        <v>266179008</v>
      </c>
      <c r="G39" s="59">
        <v>301419678</v>
      </c>
      <c r="H39" s="59">
        <v>337498232</v>
      </c>
      <c r="I39" s="59">
        <v>337498232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337498232</v>
      </c>
      <c r="W39" s="59">
        <v>1312448000</v>
      </c>
      <c r="X39" s="59">
        <v>-974949768</v>
      </c>
      <c r="Y39" s="60">
        <v>-74.28</v>
      </c>
      <c r="Z39" s="61">
        <v>5249792000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-398278446</v>
      </c>
      <c r="C42" s="18">
        <v>0</v>
      </c>
      <c r="D42" s="58">
        <v>212481987</v>
      </c>
      <c r="E42" s="59">
        <v>212481987</v>
      </c>
      <c r="F42" s="59">
        <v>74068320</v>
      </c>
      <c r="G42" s="59">
        <v>21626356</v>
      </c>
      <c r="H42" s="59">
        <v>11244140</v>
      </c>
      <c r="I42" s="59">
        <v>106938816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106938816</v>
      </c>
      <c r="W42" s="59">
        <v>53120496</v>
      </c>
      <c r="X42" s="59">
        <v>53818320</v>
      </c>
      <c r="Y42" s="60">
        <v>101.31</v>
      </c>
      <c r="Z42" s="61">
        <v>212481987</v>
      </c>
    </row>
    <row r="43" spans="1:26" ht="13.5">
      <c r="A43" s="57" t="s">
        <v>59</v>
      </c>
      <c r="B43" s="18">
        <v>0</v>
      </c>
      <c r="C43" s="18">
        <v>0</v>
      </c>
      <c r="D43" s="58">
        <v>-15000000</v>
      </c>
      <c r="E43" s="59">
        <v>-15000000</v>
      </c>
      <c r="F43" s="59">
        <v>-26947437</v>
      </c>
      <c r="G43" s="59">
        <v>-13800715</v>
      </c>
      <c r="H43" s="59">
        <v>-5611287</v>
      </c>
      <c r="I43" s="59">
        <v>-46359439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-46359439</v>
      </c>
      <c r="W43" s="59">
        <v>-3750000</v>
      </c>
      <c r="X43" s="59">
        <v>-42609439</v>
      </c>
      <c r="Y43" s="60">
        <v>1136.25</v>
      </c>
      <c r="Z43" s="61">
        <v>-15000000</v>
      </c>
    </row>
    <row r="44" spans="1:26" ht="13.5">
      <c r="A44" s="57" t="s">
        <v>60</v>
      </c>
      <c r="B44" s="18">
        <v>0</v>
      </c>
      <c r="C44" s="18">
        <v>0</v>
      </c>
      <c r="D44" s="58">
        <v>-4000000</v>
      </c>
      <c r="E44" s="59">
        <v>-4000000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-999999</v>
      </c>
      <c r="X44" s="59">
        <v>999999</v>
      </c>
      <c r="Y44" s="60">
        <v>-100</v>
      </c>
      <c r="Z44" s="61">
        <v>-4000000</v>
      </c>
    </row>
    <row r="45" spans="1:26" ht="13.5">
      <c r="A45" s="69" t="s">
        <v>61</v>
      </c>
      <c r="B45" s="21">
        <v>-398263163</v>
      </c>
      <c r="C45" s="21">
        <v>0</v>
      </c>
      <c r="D45" s="98">
        <v>213481987</v>
      </c>
      <c r="E45" s="99">
        <v>213481987</v>
      </c>
      <c r="F45" s="99">
        <v>145664283</v>
      </c>
      <c r="G45" s="99">
        <v>153489924</v>
      </c>
      <c r="H45" s="99">
        <v>159122777</v>
      </c>
      <c r="I45" s="99">
        <v>159122777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159122777</v>
      </c>
      <c r="W45" s="99">
        <v>68370497</v>
      </c>
      <c r="X45" s="99">
        <v>90752280</v>
      </c>
      <c r="Y45" s="100">
        <v>132.74</v>
      </c>
      <c r="Z45" s="101">
        <v>213481987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89</v>
      </c>
      <c r="W47" s="118" t="s">
        <v>90</v>
      </c>
      <c r="X47" s="118" t="s">
        <v>91</v>
      </c>
      <c r="Y47" s="118" t="s">
        <v>92</v>
      </c>
      <c r="Z47" s="120" t="s">
        <v>93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103001830</v>
      </c>
      <c r="C49" s="51">
        <v>0</v>
      </c>
      <c r="D49" s="128">
        <v>60844358</v>
      </c>
      <c r="E49" s="53">
        <v>57171752</v>
      </c>
      <c r="F49" s="53">
        <v>0</v>
      </c>
      <c r="G49" s="53">
        <v>0</v>
      </c>
      <c r="H49" s="53">
        <v>0</v>
      </c>
      <c r="I49" s="53">
        <v>41053858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41533937</v>
      </c>
      <c r="W49" s="53">
        <v>42796435</v>
      </c>
      <c r="X49" s="53">
        <v>286486841</v>
      </c>
      <c r="Y49" s="53">
        <v>1330250140</v>
      </c>
      <c r="Z49" s="129">
        <v>1963139151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127640667</v>
      </c>
      <c r="C51" s="51">
        <v>0</v>
      </c>
      <c r="D51" s="128">
        <v>36432326</v>
      </c>
      <c r="E51" s="53">
        <v>132433580</v>
      </c>
      <c r="F51" s="53">
        <v>0</v>
      </c>
      <c r="G51" s="53">
        <v>0</v>
      </c>
      <c r="H51" s="53">
        <v>0</v>
      </c>
      <c r="I51" s="53">
        <v>644263541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940770114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77.93722175130283</v>
      </c>
      <c r="E58" s="7">
        <f t="shared" si="6"/>
        <v>77.93722175130283</v>
      </c>
      <c r="F58" s="7">
        <f t="shared" si="6"/>
        <v>53.83065991872855</v>
      </c>
      <c r="G58" s="7">
        <f t="shared" si="6"/>
        <v>58.31977044825061</v>
      </c>
      <c r="H58" s="7">
        <f t="shared" si="6"/>
        <v>63.78826650576003</v>
      </c>
      <c r="I58" s="7">
        <f t="shared" si="6"/>
        <v>58.51606361140034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58.51606361140034</v>
      </c>
      <c r="W58" s="7">
        <f t="shared" si="6"/>
        <v>77.93722136057515</v>
      </c>
      <c r="X58" s="7">
        <f t="shared" si="6"/>
        <v>0</v>
      </c>
      <c r="Y58" s="7">
        <f t="shared" si="6"/>
        <v>0</v>
      </c>
      <c r="Z58" s="8">
        <f t="shared" si="6"/>
        <v>77.93722175130283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90.0000002465539</v>
      </c>
      <c r="E59" s="10">
        <f t="shared" si="7"/>
        <v>90.0000002465539</v>
      </c>
      <c r="F59" s="10">
        <f t="shared" si="7"/>
        <v>33.05177130010175</v>
      </c>
      <c r="G59" s="10">
        <f t="shared" si="7"/>
        <v>56.74591215095348</v>
      </c>
      <c r="H59" s="10">
        <f t="shared" si="7"/>
        <v>92.80206778861944</v>
      </c>
      <c r="I59" s="10">
        <f t="shared" si="7"/>
        <v>55.141057178239805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55.141057178239805</v>
      </c>
      <c r="W59" s="10">
        <f t="shared" si="7"/>
        <v>89.99999852067666</v>
      </c>
      <c r="X59" s="10">
        <f t="shared" si="7"/>
        <v>0</v>
      </c>
      <c r="Y59" s="10">
        <f t="shared" si="7"/>
        <v>0</v>
      </c>
      <c r="Z59" s="11">
        <f t="shared" si="7"/>
        <v>90.0000002465539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72.0000260066876</v>
      </c>
      <c r="E60" s="13">
        <f t="shared" si="7"/>
        <v>72.0000260066876</v>
      </c>
      <c r="F60" s="13">
        <f t="shared" si="7"/>
        <v>56.45797304828185</v>
      </c>
      <c r="G60" s="13">
        <f t="shared" si="7"/>
        <v>53.70271414900978</v>
      </c>
      <c r="H60" s="13">
        <f t="shared" si="7"/>
        <v>53.291759908835125</v>
      </c>
      <c r="I60" s="13">
        <f t="shared" si="7"/>
        <v>54.45200558807889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54.45200558807889</v>
      </c>
      <c r="W60" s="13">
        <f t="shared" si="7"/>
        <v>72.00002526270505</v>
      </c>
      <c r="X60" s="13">
        <f t="shared" si="7"/>
        <v>0</v>
      </c>
      <c r="Y60" s="13">
        <f t="shared" si="7"/>
        <v>0</v>
      </c>
      <c r="Z60" s="14">
        <f t="shared" si="7"/>
        <v>72.0000260066876</v>
      </c>
    </row>
    <row r="61" spans="1:26" ht="13.5">
      <c r="A61" s="38" t="s">
        <v>102</v>
      </c>
      <c r="B61" s="12">
        <f t="shared" si="7"/>
        <v>100</v>
      </c>
      <c r="C61" s="12">
        <f t="shared" si="7"/>
        <v>0</v>
      </c>
      <c r="D61" s="3">
        <f t="shared" si="7"/>
        <v>71.9999733506043</v>
      </c>
      <c r="E61" s="13">
        <f t="shared" si="7"/>
        <v>71.9999733506043</v>
      </c>
      <c r="F61" s="13">
        <f t="shared" si="7"/>
        <v>80.62045610944863</v>
      </c>
      <c r="G61" s="13">
        <f t="shared" si="7"/>
        <v>79.93525052618996</v>
      </c>
      <c r="H61" s="13">
        <f t="shared" si="7"/>
        <v>75.80584567693728</v>
      </c>
      <c r="I61" s="13">
        <f t="shared" si="7"/>
        <v>78.68804286580587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78.68804286580587</v>
      </c>
      <c r="W61" s="13">
        <f t="shared" si="7"/>
        <v>71.99997286606983</v>
      </c>
      <c r="X61" s="13">
        <f t="shared" si="7"/>
        <v>0</v>
      </c>
      <c r="Y61" s="13">
        <f t="shared" si="7"/>
        <v>0</v>
      </c>
      <c r="Z61" s="14">
        <f t="shared" si="7"/>
        <v>71.9999733506043</v>
      </c>
    </row>
    <row r="62" spans="1:26" ht="13.5">
      <c r="A62" s="38" t="s">
        <v>103</v>
      </c>
      <c r="B62" s="12">
        <f t="shared" si="7"/>
        <v>100</v>
      </c>
      <c r="C62" s="12">
        <f t="shared" si="7"/>
        <v>0</v>
      </c>
      <c r="D62" s="3">
        <f t="shared" si="7"/>
        <v>72.00003342050958</v>
      </c>
      <c r="E62" s="13">
        <f t="shared" si="7"/>
        <v>72.00003342050958</v>
      </c>
      <c r="F62" s="13">
        <f t="shared" si="7"/>
        <v>32.453644380502865</v>
      </c>
      <c r="G62" s="13">
        <f t="shared" si="7"/>
        <v>27.875346670963868</v>
      </c>
      <c r="H62" s="13">
        <f t="shared" si="7"/>
        <v>31.133172664953353</v>
      </c>
      <c r="I62" s="13">
        <f t="shared" si="7"/>
        <v>30.424920896374232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30.424920896374232</v>
      </c>
      <c r="W62" s="13">
        <f t="shared" si="7"/>
        <v>72.00003182905674</v>
      </c>
      <c r="X62" s="13">
        <f t="shared" si="7"/>
        <v>0</v>
      </c>
      <c r="Y62" s="13">
        <f t="shared" si="7"/>
        <v>0</v>
      </c>
      <c r="Z62" s="14">
        <f t="shared" si="7"/>
        <v>72.00003342050958</v>
      </c>
    </row>
    <row r="63" spans="1:26" ht="13.5">
      <c r="A63" s="38" t="s">
        <v>104</v>
      </c>
      <c r="B63" s="12">
        <f t="shared" si="7"/>
        <v>100</v>
      </c>
      <c r="C63" s="12">
        <f t="shared" si="7"/>
        <v>0</v>
      </c>
      <c r="D63" s="3">
        <f t="shared" si="7"/>
        <v>72.0003265283723</v>
      </c>
      <c r="E63" s="13">
        <f t="shared" si="7"/>
        <v>72.0003265283723</v>
      </c>
      <c r="F63" s="13">
        <f t="shared" si="7"/>
        <v>46.14231960937125</v>
      </c>
      <c r="G63" s="13">
        <f t="shared" si="7"/>
        <v>41.37979030497714</v>
      </c>
      <c r="H63" s="13">
        <f t="shared" si="7"/>
        <v>35.02124339941714</v>
      </c>
      <c r="I63" s="13">
        <f t="shared" si="7"/>
        <v>40.83985583964748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40.83985583964748</v>
      </c>
      <c r="W63" s="13">
        <f t="shared" si="7"/>
        <v>72.00032927230819</v>
      </c>
      <c r="X63" s="13">
        <f t="shared" si="7"/>
        <v>0</v>
      </c>
      <c r="Y63" s="13">
        <f t="shared" si="7"/>
        <v>0</v>
      </c>
      <c r="Z63" s="14">
        <f t="shared" si="7"/>
        <v>72.0003265283723</v>
      </c>
    </row>
    <row r="64" spans="1:26" ht="13.5">
      <c r="A64" s="38" t="s">
        <v>105</v>
      </c>
      <c r="B64" s="12">
        <f t="shared" si="7"/>
        <v>100</v>
      </c>
      <c r="C64" s="12">
        <f t="shared" si="7"/>
        <v>0</v>
      </c>
      <c r="D64" s="3">
        <f t="shared" si="7"/>
        <v>71.99999915485003</v>
      </c>
      <c r="E64" s="13">
        <f t="shared" si="7"/>
        <v>71.99999915485003</v>
      </c>
      <c r="F64" s="13">
        <f t="shared" si="7"/>
        <v>35.28998614669118</v>
      </c>
      <c r="G64" s="13">
        <f t="shared" si="7"/>
        <v>30.693814272987908</v>
      </c>
      <c r="H64" s="13">
        <f t="shared" si="7"/>
        <v>32.015572777668524</v>
      </c>
      <c r="I64" s="13">
        <f t="shared" si="7"/>
        <v>32.6636707741862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32.6636707741862</v>
      </c>
      <c r="W64" s="13">
        <f t="shared" si="7"/>
        <v>71.99999219861544</v>
      </c>
      <c r="X64" s="13">
        <f t="shared" si="7"/>
        <v>0</v>
      </c>
      <c r="Y64" s="13">
        <f t="shared" si="7"/>
        <v>0</v>
      </c>
      <c r="Z64" s="14">
        <f t="shared" si="7"/>
        <v>71.99999915485003</v>
      </c>
    </row>
    <row r="65" spans="1:26" ht="13.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107</v>
      </c>
      <c r="B66" s="15">
        <f t="shared" si="7"/>
        <v>100</v>
      </c>
      <c r="C66" s="15">
        <f t="shared" si="7"/>
        <v>0</v>
      </c>
      <c r="D66" s="4">
        <f t="shared" si="7"/>
        <v>226.2407391361068</v>
      </c>
      <c r="E66" s="16">
        <f t="shared" si="7"/>
        <v>226.2407391361068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226.24075352363485</v>
      </c>
      <c r="X66" s="16">
        <f t="shared" si="7"/>
        <v>0</v>
      </c>
      <c r="Y66" s="16">
        <f t="shared" si="7"/>
        <v>0</v>
      </c>
      <c r="Z66" s="17">
        <f t="shared" si="7"/>
        <v>226.2407391361068</v>
      </c>
    </row>
    <row r="67" spans="1:26" ht="13.5" hidden="1">
      <c r="A67" s="40" t="s">
        <v>108</v>
      </c>
      <c r="B67" s="23">
        <v>1056715457</v>
      </c>
      <c r="C67" s="23"/>
      <c r="D67" s="24">
        <v>1166731878</v>
      </c>
      <c r="E67" s="25">
        <v>1166731878</v>
      </c>
      <c r="F67" s="25">
        <v>112655054</v>
      </c>
      <c r="G67" s="25">
        <v>103345760</v>
      </c>
      <c r="H67" s="25">
        <v>103964222</v>
      </c>
      <c r="I67" s="25">
        <v>319965036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319965036</v>
      </c>
      <c r="W67" s="25">
        <v>291682970</v>
      </c>
      <c r="X67" s="25"/>
      <c r="Y67" s="24"/>
      <c r="Z67" s="26">
        <v>1166731878</v>
      </c>
    </row>
    <row r="68" spans="1:26" ht="13.5" hidden="1">
      <c r="A68" s="36" t="s">
        <v>31</v>
      </c>
      <c r="B68" s="18">
        <v>176827344</v>
      </c>
      <c r="C68" s="18"/>
      <c r="D68" s="19">
        <v>162236334</v>
      </c>
      <c r="E68" s="20">
        <v>162236334</v>
      </c>
      <c r="F68" s="20">
        <v>29491784</v>
      </c>
      <c r="G68" s="20">
        <v>16580419</v>
      </c>
      <c r="H68" s="20">
        <v>16591251</v>
      </c>
      <c r="I68" s="20">
        <v>62663454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62663454</v>
      </c>
      <c r="W68" s="20">
        <v>40559084</v>
      </c>
      <c r="X68" s="20"/>
      <c r="Y68" s="19"/>
      <c r="Z68" s="22">
        <v>162236334</v>
      </c>
    </row>
    <row r="69" spans="1:26" ht="13.5" hidden="1">
      <c r="A69" s="37" t="s">
        <v>32</v>
      </c>
      <c r="B69" s="18">
        <v>782911047</v>
      </c>
      <c r="C69" s="18"/>
      <c r="D69" s="19">
        <v>978517541</v>
      </c>
      <c r="E69" s="20">
        <v>978517541</v>
      </c>
      <c r="F69" s="20">
        <v>74107409</v>
      </c>
      <c r="G69" s="20">
        <v>77548911</v>
      </c>
      <c r="H69" s="20">
        <v>78044088</v>
      </c>
      <c r="I69" s="20">
        <v>229700408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229700408</v>
      </c>
      <c r="W69" s="20">
        <v>244629385</v>
      </c>
      <c r="X69" s="20"/>
      <c r="Y69" s="19"/>
      <c r="Z69" s="22">
        <v>978517541</v>
      </c>
    </row>
    <row r="70" spans="1:26" ht="13.5" hidden="1">
      <c r="A70" s="38" t="s">
        <v>102</v>
      </c>
      <c r="B70" s="18">
        <v>394390015</v>
      </c>
      <c r="C70" s="18"/>
      <c r="D70" s="19">
        <v>619151000</v>
      </c>
      <c r="E70" s="20">
        <v>619151000</v>
      </c>
      <c r="F70" s="20">
        <v>33361554</v>
      </c>
      <c r="G70" s="20">
        <v>35203066</v>
      </c>
      <c r="H70" s="20">
        <v>37601120</v>
      </c>
      <c r="I70" s="20">
        <v>106165740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106165740</v>
      </c>
      <c r="W70" s="20">
        <v>154787750</v>
      </c>
      <c r="X70" s="20"/>
      <c r="Y70" s="19"/>
      <c r="Z70" s="22">
        <v>619151000</v>
      </c>
    </row>
    <row r="71" spans="1:26" ht="13.5" hidden="1">
      <c r="A71" s="38" t="s">
        <v>103</v>
      </c>
      <c r="B71" s="18">
        <v>214470451</v>
      </c>
      <c r="C71" s="18"/>
      <c r="D71" s="19">
        <v>188507000</v>
      </c>
      <c r="E71" s="20">
        <v>188507000</v>
      </c>
      <c r="F71" s="20">
        <v>22618563</v>
      </c>
      <c r="G71" s="20">
        <v>24173859</v>
      </c>
      <c r="H71" s="20">
        <v>22232543</v>
      </c>
      <c r="I71" s="20">
        <v>69024965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69024965</v>
      </c>
      <c r="W71" s="20">
        <v>47126750</v>
      </c>
      <c r="X71" s="20"/>
      <c r="Y71" s="19"/>
      <c r="Z71" s="22">
        <v>188507000</v>
      </c>
    </row>
    <row r="72" spans="1:26" ht="13.5" hidden="1">
      <c r="A72" s="38" t="s">
        <v>104</v>
      </c>
      <c r="B72" s="18">
        <v>106639893</v>
      </c>
      <c r="C72" s="18"/>
      <c r="D72" s="19">
        <v>109332000</v>
      </c>
      <c r="E72" s="20">
        <v>109332000</v>
      </c>
      <c r="F72" s="20">
        <v>11109474</v>
      </c>
      <c r="G72" s="20">
        <v>11135982</v>
      </c>
      <c r="H72" s="20">
        <v>11157348</v>
      </c>
      <c r="I72" s="20">
        <v>33402804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33402804</v>
      </c>
      <c r="W72" s="20">
        <v>27333000</v>
      </c>
      <c r="X72" s="20"/>
      <c r="Y72" s="19"/>
      <c r="Z72" s="22">
        <v>109332000</v>
      </c>
    </row>
    <row r="73" spans="1:26" ht="13.5" hidden="1">
      <c r="A73" s="38" t="s">
        <v>105</v>
      </c>
      <c r="B73" s="18">
        <v>67410688</v>
      </c>
      <c r="C73" s="18"/>
      <c r="D73" s="19">
        <v>61527541</v>
      </c>
      <c r="E73" s="20">
        <v>61527541</v>
      </c>
      <c r="F73" s="20">
        <v>7017818</v>
      </c>
      <c r="G73" s="20">
        <v>7036004</v>
      </c>
      <c r="H73" s="20">
        <v>7053077</v>
      </c>
      <c r="I73" s="20">
        <v>21106899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21106899</v>
      </c>
      <c r="W73" s="20">
        <v>15381885</v>
      </c>
      <c r="X73" s="20"/>
      <c r="Y73" s="19"/>
      <c r="Z73" s="22">
        <v>61527541</v>
      </c>
    </row>
    <row r="74" spans="1:26" ht="13.5" hidden="1">
      <c r="A74" s="38" t="s">
        <v>106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107</v>
      </c>
      <c r="B75" s="27">
        <v>96977066</v>
      </c>
      <c r="C75" s="27"/>
      <c r="D75" s="28">
        <v>25978003</v>
      </c>
      <c r="E75" s="29">
        <v>25978003</v>
      </c>
      <c r="F75" s="29">
        <v>9055861</v>
      </c>
      <c r="G75" s="29">
        <v>9216430</v>
      </c>
      <c r="H75" s="29">
        <v>9328883</v>
      </c>
      <c r="I75" s="29">
        <v>27601174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27601174</v>
      </c>
      <c r="W75" s="29">
        <v>6494501</v>
      </c>
      <c r="X75" s="29"/>
      <c r="Y75" s="28"/>
      <c r="Z75" s="30">
        <v>25978003</v>
      </c>
    </row>
    <row r="76" spans="1:26" ht="13.5" hidden="1">
      <c r="A76" s="41" t="s">
        <v>109</v>
      </c>
      <c r="B76" s="31">
        <v>1056715457</v>
      </c>
      <c r="C76" s="31"/>
      <c r="D76" s="32">
        <v>909318411</v>
      </c>
      <c r="E76" s="33">
        <v>909318411</v>
      </c>
      <c r="F76" s="33">
        <v>60642959</v>
      </c>
      <c r="G76" s="33">
        <v>60271010</v>
      </c>
      <c r="H76" s="33">
        <v>66316975</v>
      </c>
      <c r="I76" s="33">
        <v>187230944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187230944</v>
      </c>
      <c r="W76" s="33">
        <v>227329602</v>
      </c>
      <c r="X76" s="33"/>
      <c r="Y76" s="32"/>
      <c r="Z76" s="34">
        <v>909318411</v>
      </c>
    </row>
    <row r="77" spans="1:26" ht="13.5" hidden="1">
      <c r="A77" s="36" t="s">
        <v>31</v>
      </c>
      <c r="B77" s="18">
        <v>176827344</v>
      </c>
      <c r="C77" s="18"/>
      <c r="D77" s="19">
        <v>146012701</v>
      </c>
      <c r="E77" s="20">
        <v>146012701</v>
      </c>
      <c r="F77" s="20">
        <v>9747557</v>
      </c>
      <c r="G77" s="20">
        <v>9408710</v>
      </c>
      <c r="H77" s="20">
        <v>15397024</v>
      </c>
      <c r="I77" s="20">
        <v>34553291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34553291</v>
      </c>
      <c r="W77" s="20">
        <v>36503175</v>
      </c>
      <c r="X77" s="20"/>
      <c r="Y77" s="19"/>
      <c r="Z77" s="22">
        <v>146012701</v>
      </c>
    </row>
    <row r="78" spans="1:26" ht="13.5" hidden="1">
      <c r="A78" s="37" t="s">
        <v>32</v>
      </c>
      <c r="B78" s="18">
        <v>782911047</v>
      </c>
      <c r="C78" s="18"/>
      <c r="D78" s="19">
        <v>704532884</v>
      </c>
      <c r="E78" s="20">
        <v>704532884</v>
      </c>
      <c r="F78" s="20">
        <v>41839541</v>
      </c>
      <c r="G78" s="20">
        <v>41645870</v>
      </c>
      <c r="H78" s="20">
        <v>41591068</v>
      </c>
      <c r="I78" s="20">
        <v>125076479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125076479</v>
      </c>
      <c r="W78" s="20">
        <v>176133219</v>
      </c>
      <c r="X78" s="20"/>
      <c r="Y78" s="19"/>
      <c r="Z78" s="22">
        <v>704532884</v>
      </c>
    </row>
    <row r="79" spans="1:26" ht="13.5" hidden="1">
      <c r="A79" s="38" t="s">
        <v>102</v>
      </c>
      <c r="B79" s="18">
        <v>394390015</v>
      </c>
      <c r="C79" s="18"/>
      <c r="D79" s="19">
        <v>445788555</v>
      </c>
      <c r="E79" s="20">
        <v>445788555</v>
      </c>
      <c r="F79" s="20">
        <v>26896237</v>
      </c>
      <c r="G79" s="20">
        <v>28139659</v>
      </c>
      <c r="H79" s="20">
        <v>28503847</v>
      </c>
      <c r="I79" s="20">
        <v>83539743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83539743</v>
      </c>
      <c r="W79" s="20">
        <v>111447138</v>
      </c>
      <c r="X79" s="20"/>
      <c r="Y79" s="19"/>
      <c r="Z79" s="22">
        <v>445788555</v>
      </c>
    </row>
    <row r="80" spans="1:26" ht="13.5" hidden="1">
      <c r="A80" s="38" t="s">
        <v>103</v>
      </c>
      <c r="B80" s="18">
        <v>214470451</v>
      </c>
      <c r="C80" s="18"/>
      <c r="D80" s="19">
        <v>135725103</v>
      </c>
      <c r="E80" s="20">
        <v>135725103</v>
      </c>
      <c r="F80" s="20">
        <v>7340548</v>
      </c>
      <c r="G80" s="20">
        <v>6738547</v>
      </c>
      <c r="H80" s="20">
        <v>6921696</v>
      </c>
      <c r="I80" s="20">
        <v>21000791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21000791</v>
      </c>
      <c r="W80" s="20">
        <v>33931275</v>
      </c>
      <c r="X80" s="20"/>
      <c r="Y80" s="19"/>
      <c r="Z80" s="22">
        <v>135725103</v>
      </c>
    </row>
    <row r="81" spans="1:26" ht="13.5" hidden="1">
      <c r="A81" s="38" t="s">
        <v>104</v>
      </c>
      <c r="B81" s="18">
        <v>106639893</v>
      </c>
      <c r="C81" s="18"/>
      <c r="D81" s="19">
        <v>78719397</v>
      </c>
      <c r="E81" s="20">
        <v>78719397</v>
      </c>
      <c r="F81" s="20">
        <v>5126169</v>
      </c>
      <c r="G81" s="20">
        <v>4608046</v>
      </c>
      <c r="H81" s="20">
        <v>3907442</v>
      </c>
      <c r="I81" s="20">
        <v>13641657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13641657</v>
      </c>
      <c r="W81" s="20">
        <v>19679850</v>
      </c>
      <c r="X81" s="20"/>
      <c r="Y81" s="19"/>
      <c r="Z81" s="22">
        <v>78719397</v>
      </c>
    </row>
    <row r="82" spans="1:26" ht="13.5" hidden="1">
      <c r="A82" s="38" t="s">
        <v>105</v>
      </c>
      <c r="B82" s="18">
        <v>67410688</v>
      </c>
      <c r="C82" s="18"/>
      <c r="D82" s="19">
        <v>44299829</v>
      </c>
      <c r="E82" s="20">
        <v>44299829</v>
      </c>
      <c r="F82" s="20">
        <v>2476587</v>
      </c>
      <c r="G82" s="20">
        <v>2159618</v>
      </c>
      <c r="H82" s="20">
        <v>2258083</v>
      </c>
      <c r="I82" s="20">
        <v>6894288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6894288</v>
      </c>
      <c r="W82" s="20">
        <v>11074956</v>
      </c>
      <c r="X82" s="20"/>
      <c r="Y82" s="19"/>
      <c r="Z82" s="22">
        <v>44299829</v>
      </c>
    </row>
    <row r="83" spans="1:26" ht="13.5" hidden="1">
      <c r="A83" s="38" t="s">
        <v>106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107</v>
      </c>
      <c r="B84" s="27">
        <v>96977066</v>
      </c>
      <c r="C84" s="27"/>
      <c r="D84" s="28">
        <v>58772826</v>
      </c>
      <c r="E84" s="29">
        <v>58772826</v>
      </c>
      <c r="F84" s="29">
        <v>9055861</v>
      </c>
      <c r="G84" s="29">
        <v>9216430</v>
      </c>
      <c r="H84" s="29">
        <v>9328883</v>
      </c>
      <c r="I84" s="29">
        <v>27601174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27601174</v>
      </c>
      <c r="W84" s="29">
        <v>14693208</v>
      </c>
      <c r="X84" s="29"/>
      <c r="Y84" s="28"/>
      <c r="Z84" s="30">
        <v>58772826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83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147283673</v>
      </c>
      <c r="C5" s="18">
        <v>0</v>
      </c>
      <c r="D5" s="58">
        <v>164145570</v>
      </c>
      <c r="E5" s="59">
        <v>164145570</v>
      </c>
      <c r="F5" s="59">
        <v>159458618</v>
      </c>
      <c r="G5" s="59">
        <v>-28691306</v>
      </c>
      <c r="H5" s="59">
        <v>-298678</v>
      </c>
      <c r="I5" s="59">
        <v>130468634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130468634</v>
      </c>
      <c r="W5" s="59">
        <v>41036393</v>
      </c>
      <c r="X5" s="59">
        <v>89432241</v>
      </c>
      <c r="Y5" s="60">
        <v>217.93</v>
      </c>
      <c r="Z5" s="61">
        <v>164145570</v>
      </c>
    </row>
    <row r="6" spans="1:26" ht="13.5">
      <c r="A6" s="57" t="s">
        <v>32</v>
      </c>
      <c r="B6" s="18">
        <v>587204660</v>
      </c>
      <c r="C6" s="18">
        <v>0</v>
      </c>
      <c r="D6" s="58">
        <v>626327630</v>
      </c>
      <c r="E6" s="59">
        <v>626327630</v>
      </c>
      <c r="F6" s="59">
        <v>155901071</v>
      </c>
      <c r="G6" s="59">
        <v>35765089</v>
      </c>
      <c r="H6" s="59">
        <v>42363676</v>
      </c>
      <c r="I6" s="59">
        <v>234029836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234029836</v>
      </c>
      <c r="W6" s="59">
        <v>156581908</v>
      </c>
      <c r="X6" s="59">
        <v>77447928</v>
      </c>
      <c r="Y6" s="60">
        <v>49.46</v>
      </c>
      <c r="Z6" s="61">
        <v>626327630</v>
      </c>
    </row>
    <row r="7" spans="1:26" ht="13.5">
      <c r="A7" s="57" t="s">
        <v>33</v>
      </c>
      <c r="B7" s="18">
        <v>13780605</v>
      </c>
      <c r="C7" s="18">
        <v>0</v>
      </c>
      <c r="D7" s="58">
        <v>13871690</v>
      </c>
      <c r="E7" s="59">
        <v>13871690</v>
      </c>
      <c r="F7" s="59">
        <v>1154274</v>
      </c>
      <c r="G7" s="59">
        <v>1399769</v>
      </c>
      <c r="H7" s="59">
        <v>1436844</v>
      </c>
      <c r="I7" s="59">
        <v>3990887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3990887</v>
      </c>
      <c r="W7" s="59">
        <v>3467923</v>
      </c>
      <c r="X7" s="59">
        <v>522964</v>
      </c>
      <c r="Y7" s="60">
        <v>15.08</v>
      </c>
      <c r="Z7" s="61">
        <v>13871690</v>
      </c>
    </row>
    <row r="8" spans="1:26" ht="13.5">
      <c r="A8" s="57" t="s">
        <v>34</v>
      </c>
      <c r="B8" s="18">
        <v>149610785</v>
      </c>
      <c r="C8" s="18">
        <v>0</v>
      </c>
      <c r="D8" s="58">
        <v>262438466</v>
      </c>
      <c r="E8" s="59">
        <v>262438466</v>
      </c>
      <c r="F8" s="59">
        <v>0</v>
      </c>
      <c r="G8" s="59">
        <v>182288</v>
      </c>
      <c r="H8" s="59">
        <v>522688</v>
      </c>
      <c r="I8" s="59">
        <v>704976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704976</v>
      </c>
      <c r="W8" s="59">
        <v>65609617</v>
      </c>
      <c r="X8" s="59">
        <v>-64904641</v>
      </c>
      <c r="Y8" s="60">
        <v>-98.93</v>
      </c>
      <c r="Z8" s="61">
        <v>262438466</v>
      </c>
    </row>
    <row r="9" spans="1:26" ht="13.5">
      <c r="A9" s="57" t="s">
        <v>35</v>
      </c>
      <c r="B9" s="18">
        <v>55496556</v>
      </c>
      <c r="C9" s="18">
        <v>0</v>
      </c>
      <c r="D9" s="58">
        <v>58653428</v>
      </c>
      <c r="E9" s="59">
        <v>58653428</v>
      </c>
      <c r="F9" s="59">
        <v>6096277</v>
      </c>
      <c r="G9" s="59">
        <v>5833492</v>
      </c>
      <c r="H9" s="59">
        <v>2937237</v>
      </c>
      <c r="I9" s="59">
        <v>14867006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14867006</v>
      </c>
      <c r="W9" s="59">
        <v>14663357</v>
      </c>
      <c r="X9" s="59">
        <v>203649</v>
      </c>
      <c r="Y9" s="60">
        <v>1.39</v>
      </c>
      <c r="Z9" s="61">
        <v>58653428</v>
      </c>
    </row>
    <row r="10" spans="1:26" ht="25.5">
      <c r="A10" s="62" t="s">
        <v>94</v>
      </c>
      <c r="B10" s="63">
        <f>SUM(B5:B9)</f>
        <v>953376279</v>
      </c>
      <c r="C10" s="63">
        <f>SUM(C5:C9)</f>
        <v>0</v>
      </c>
      <c r="D10" s="64">
        <f aca="true" t="shared" si="0" ref="D10:Z10">SUM(D5:D9)</f>
        <v>1125436784</v>
      </c>
      <c r="E10" s="65">
        <f t="shared" si="0"/>
        <v>1125436784</v>
      </c>
      <c r="F10" s="65">
        <f t="shared" si="0"/>
        <v>322610240</v>
      </c>
      <c r="G10" s="65">
        <f t="shared" si="0"/>
        <v>14489332</v>
      </c>
      <c r="H10" s="65">
        <f t="shared" si="0"/>
        <v>46961767</v>
      </c>
      <c r="I10" s="65">
        <f t="shared" si="0"/>
        <v>384061339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384061339</v>
      </c>
      <c r="W10" s="65">
        <f t="shared" si="0"/>
        <v>281359198</v>
      </c>
      <c r="X10" s="65">
        <f t="shared" si="0"/>
        <v>102702141</v>
      </c>
      <c r="Y10" s="66">
        <f>+IF(W10&lt;&gt;0,(X10/W10)*100,0)</f>
        <v>36.50214449360209</v>
      </c>
      <c r="Z10" s="67">
        <f t="shared" si="0"/>
        <v>1125436784</v>
      </c>
    </row>
    <row r="11" spans="1:26" ht="13.5">
      <c r="A11" s="57" t="s">
        <v>36</v>
      </c>
      <c r="B11" s="18">
        <v>268286630</v>
      </c>
      <c r="C11" s="18">
        <v>0</v>
      </c>
      <c r="D11" s="58">
        <v>291993753</v>
      </c>
      <c r="E11" s="59">
        <v>291993753</v>
      </c>
      <c r="F11" s="59">
        <v>19655897</v>
      </c>
      <c r="G11" s="59">
        <v>22375764</v>
      </c>
      <c r="H11" s="59">
        <v>23160653</v>
      </c>
      <c r="I11" s="59">
        <v>65192314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65192314</v>
      </c>
      <c r="W11" s="59">
        <v>72998438</v>
      </c>
      <c r="X11" s="59">
        <v>-7806124</v>
      </c>
      <c r="Y11" s="60">
        <v>-10.69</v>
      </c>
      <c r="Z11" s="61">
        <v>291993753</v>
      </c>
    </row>
    <row r="12" spans="1:26" ht="13.5">
      <c r="A12" s="57" t="s">
        <v>37</v>
      </c>
      <c r="B12" s="18">
        <v>14567527</v>
      </c>
      <c r="C12" s="18">
        <v>0</v>
      </c>
      <c r="D12" s="58">
        <v>16952094</v>
      </c>
      <c r="E12" s="59">
        <v>16952094</v>
      </c>
      <c r="F12" s="59">
        <v>1118017</v>
      </c>
      <c r="G12" s="59">
        <v>1217996</v>
      </c>
      <c r="H12" s="59">
        <v>1189693</v>
      </c>
      <c r="I12" s="59">
        <v>3525706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3525706</v>
      </c>
      <c r="W12" s="59">
        <v>4238024</v>
      </c>
      <c r="X12" s="59">
        <v>-712318</v>
      </c>
      <c r="Y12" s="60">
        <v>-16.81</v>
      </c>
      <c r="Z12" s="61">
        <v>16952094</v>
      </c>
    </row>
    <row r="13" spans="1:26" ht="13.5">
      <c r="A13" s="57" t="s">
        <v>95</v>
      </c>
      <c r="B13" s="18">
        <v>106153538</v>
      </c>
      <c r="C13" s="18">
        <v>0</v>
      </c>
      <c r="D13" s="58">
        <v>100225134</v>
      </c>
      <c r="E13" s="59">
        <v>100225134</v>
      </c>
      <c r="F13" s="59">
        <v>0</v>
      </c>
      <c r="G13" s="59">
        <v>0</v>
      </c>
      <c r="H13" s="59">
        <v>28013706</v>
      </c>
      <c r="I13" s="59">
        <v>28013706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28013706</v>
      </c>
      <c r="W13" s="59">
        <v>25056284</v>
      </c>
      <c r="X13" s="59">
        <v>2957422</v>
      </c>
      <c r="Y13" s="60">
        <v>11.8</v>
      </c>
      <c r="Z13" s="61">
        <v>100225134</v>
      </c>
    </row>
    <row r="14" spans="1:26" ht="13.5">
      <c r="A14" s="57" t="s">
        <v>38</v>
      </c>
      <c r="B14" s="18">
        <v>55450529</v>
      </c>
      <c r="C14" s="18">
        <v>0</v>
      </c>
      <c r="D14" s="58">
        <v>51535858</v>
      </c>
      <c r="E14" s="59">
        <v>51535858</v>
      </c>
      <c r="F14" s="59">
        <v>0</v>
      </c>
      <c r="G14" s="59">
        <v>0</v>
      </c>
      <c r="H14" s="59">
        <v>79365</v>
      </c>
      <c r="I14" s="59">
        <v>79365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79365</v>
      </c>
      <c r="W14" s="59">
        <v>12883965</v>
      </c>
      <c r="X14" s="59">
        <v>-12804600</v>
      </c>
      <c r="Y14" s="60">
        <v>-99.38</v>
      </c>
      <c r="Z14" s="61">
        <v>51535858</v>
      </c>
    </row>
    <row r="15" spans="1:26" ht="13.5">
      <c r="A15" s="57" t="s">
        <v>39</v>
      </c>
      <c r="B15" s="18">
        <v>276826310</v>
      </c>
      <c r="C15" s="18">
        <v>0</v>
      </c>
      <c r="D15" s="58">
        <v>302087440</v>
      </c>
      <c r="E15" s="59">
        <v>302087440</v>
      </c>
      <c r="F15" s="59">
        <v>25415</v>
      </c>
      <c r="G15" s="59">
        <v>35614878</v>
      </c>
      <c r="H15" s="59">
        <v>34323624</v>
      </c>
      <c r="I15" s="59">
        <v>69963917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69963917</v>
      </c>
      <c r="W15" s="59">
        <v>75521860</v>
      </c>
      <c r="X15" s="59">
        <v>-5557943</v>
      </c>
      <c r="Y15" s="60">
        <v>-7.36</v>
      </c>
      <c r="Z15" s="61">
        <v>302087440</v>
      </c>
    </row>
    <row r="16" spans="1:26" ht="13.5">
      <c r="A16" s="68" t="s">
        <v>40</v>
      </c>
      <c r="B16" s="18">
        <v>1520077</v>
      </c>
      <c r="C16" s="18">
        <v>0</v>
      </c>
      <c r="D16" s="58">
        <v>2318000</v>
      </c>
      <c r="E16" s="59">
        <v>2318000</v>
      </c>
      <c r="F16" s="59">
        <v>0</v>
      </c>
      <c r="G16" s="59">
        <v>135547</v>
      </c>
      <c r="H16" s="59">
        <v>65000</v>
      </c>
      <c r="I16" s="59">
        <v>200547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200547</v>
      </c>
      <c r="W16" s="59">
        <v>579500</v>
      </c>
      <c r="X16" s="59">
        <v>-378953</v>
      </c>
      <c r="Y16" s="60">
        <v>-65.39</v>
      </c>
      <c r="Z16" s="61">
        <v>2318000</v>
      </c>
    </row>
    <row r="17" spans="1:26" ht="13.5">
      <c r="A17" s="57" t="s">
        <v>41</v>
      </c>
      <c r="B17" s="18">
        <v>278617958</v>
      </c>
      <c r="C17" s="18">
        <v>0</v>
      </c>
      <c r="D17" s="58">
        <v>408812170</v>
      </c>
      <c r="E17" s="59">
        <v>408812170</v>
      </c>
      <c r="F17" s="59">
        <v>11790703</v>
      </c>
      <c r="G17" s="59">
        <v>22605185</v>
      </c>
      <c r="H17" s="59">
        <v>21539903</v>
      </c>
      <c r="I17" s="59">
        <v>55935791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55935791</v>
      </c>
      <c r="W17" s="59">
        <v>102203043</v>
      </c>
      <c r="X17" s="59">
        <v>-46267252</v>
      </c>
      <c r="Y17" s="60">
        <v>-45.27</v>
      </c>
      <c r="Z17" s="61">
        <v>408812170</v>
      </c>
    </row>
    <row r="18" spans="1:26" ht="13.5">
      <c r="A18" s="69" t="s">
        <v>42</v>
      </c>
      <c r="B18" s="70">
        <f>SUM(B11:B17)</f>
        <v>1001422569</v>
      </c>
      <c r="C18" s="70">
        <f>SUM(C11:C17)</f>
        <v>0</v>
      </c>
      <c r="D18" s="71">
        <f aca="true" t="shared" si="1" ref="D18:Z18">SUM(D11:D17)</f>
        <v>1173924449</v>
      </c>
      <c r="E18" s="72">
        <f t="shared" si="1"/>
        <v>1173924449</v>
      </c>
      <c r="F18" s="72">
        <f t="shared" si="1"/>
        <v>32590032</v>
      </c>
      <c r="G18" s="72">
        <f t="shared" si="1"/>
        <v>81949370</v>
      </c>
      <c r="H18" s="72">
        <f t="shared" si="1"/>
        <v>108371944</v>
      </c>
      <c r="I18" s="72">
        <f t="shared" si="1"/>
        <v>222911346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222911346</v>
      </c>
      <c r="W18" s="72">
        <f t="shared" si="1"/>
        <v>293481114</v>
      </c>
      <c r="X18" s="72">
        <f t="shared" si="1"/>
        <v>-70569768</v>
      </c>
      <c r="Y18" s="66">
        <f>+IF(W18&lt;&gt;0,(X18/W18)*100,0)</f>
        <v>-24.045761254674808</v>
      </c>
      <c r="Z18" s="73">
        <f t="shared" si="1"/>
        <v>1173924449</v>
      </c>
    </row>
    <row r="19" spans="1:26" ht="13.5">
      <c r="A19" s="69" t="s">
        <v>43</v>
      </c>
      <c r="B19" s="74">
        <f>+B10-B18</f>
        <v>-48046290</v>
      </c>
      <c r="C19" s="74">
        <f>+C10-C18</f>
        <v>0</v>
      </c>
      <c r="D19" s="75">
        <f aca="true" t="shared" si="2" ref="D19:Z19">+D10-D18</f>
        <v>-48487665</v>
      </c>
      <c r="E19" s="76">
        <f t="shared" si="2"/>
        <v>-48487665</v>
      </c>
      <c r="F19" s="76">
        <f t="shared" si="2"/>
        <v>290020208</v>
      </c>
      <c r="G19" s="76">
        <f t="shared" si="2"/>
        <v>-67460038</v>
      </c>
      <c r="H19" s="76">
        <f t="shared" si="2"/>
        <v>-61410177</v>
      </c>
      <c r="I19" s="76">
        <f t="shared" si="2"/>
        <v>161149993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161149993</v>
      </c>
      <c r="W19" s="76">
        <f>IF(E10=E18,0,W10-W18)</f>
        <v>-12121916</v>
      </c>
      <c r="X19" s="76">
        <f t="shared" si="2"/>
        <v>173271909</v>
      </c>
      <c r="Y19" s="77">
        <f>+IF(W19&lt;&gt;0,(X19/W19)*100,0)</f>
        <v>-1429.410243397166</v>
      </c>
      <c r="Z19" s="78">
        <f t="shared" si="2"/>
        <v>-48487665</v>
      </c>
    </row>
    <row r="20" spans="1:26" ht="13.5">
      <c r="A20" s="57" t="s">
        <v>44</v>
      </c>
      <c r="B20" s="18">
        <v>82905085</v>
      </c>
      <c r="C20" s="18">
        <v>0</v>
      </c>
      <c r="D20" s="58">
        <v>157542484</v>
      </c>
      <c r="E20" s="59">
        <v>157542484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39385621</v>
      </c>
      <c r="X20" s="59">
        <v>-39385621</v>
      </c>
      <c r="Y20" s="60">
        <v>-100</v>
      </c>
      <c r="Z20" s="61">
        <v>157542484</v>
      </c>
    </row>
    <row r="21" spans="1:26" ht="13.5">
      <c r="A21" s="57" t="s">
        <v>96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97</v>
      </c>
      <c r="B22" s="85">
        <f>SUM(B19:B21)</f>
        <v>34858795</v>
      </c>
      <c r="C22" s="85">
        <f>SUM(C19:C21)</f>
        <v>0</v>
      </c>
      <c r="D22" s="86">
        <f aca="true" t="shared" si="3" ref="D22:Z22">SUM(D19:D21)</f>
        <v>109054819</v>
      </c>
      <c r="E22" s="87">
        <f t="shared" si="3"/>
        <v>109054819</v>
      </c>
      <c r="F22" s="87">
        <f t="shared" si="3"/>
        <v>290020208</v>
      </c>
      <c r="G22" s="87">
        <f t="shared" si="3"/>
        <v>-67460038</v>
      </c>
      <c r="H22" s="87">
        <f t="shared" si="3"/>
        <v>-61410177</v>
      </c>
      <c r="I22" s="87">
        <f t="shared" si="3"/>
        <v>161149993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161149993</v>
      </c>
      <c r="W22" s="87">
        <f t="shared" si="3"/>
        <v>27263705</v>
      </c>
      <c r="X22" s="87">
        <f t="shared" si="3"/>
        <v>133886288</v>
      </c>
      <c r="Y22" s="88">
        <f>+IF(W22&lt;&gt;0,(X22/W22)*100,0)</f>
        <v>491.07884640037</v>
      </c>
      <c r="Z22" s="89">
        <f t="shared" si="3"/>
        <v>109054819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34858795</v>
      </c>
      <c r="C24" s="74">
        <f>SUM(C22:C23)</f>
        <v>0</v>
      </c>
      <c r="D24" s="75">
        <f aca="true" t="shared" si="4" ref="D24:Z24">SUM(D22:D23)</f>
        <v>109054819</v>
      </c>
      <c r="E24" s="76">
        <f t="shared" si="4"/>
        <v>109054819</v>
      </c>
      <c r="F24" s="76">
        <f t="shared" si="4"/>
        <v>290020208</v>
      </c>
      <c r="G24" s="76">
        <f t="shared" si="4"/>
        <v>-67460038</v>
      </c>
      <c r="H24" s="76">
        <f t="shared" si="4"/>
        <v>-61410177</v>
      </c>
      <c r="I24" s="76">
        <f t="shared" si="4"/>
        <v>161149993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161149993</v>
      </c>
      <c r="W24" s="76">
        <f t="shared" si="4"/>
        <v>27263705</v>
      </c>
      <c r="X24" s="76">
        <f t="shared" si="4"/>
        <v>133886288</v>
      </c>
      <c r="Y24" s="77">
        <f>+IF(W24&lt;&gt;0,(X24/W24)*100,0)</f>
        <v>491.07884640037</v>
      </c>
      <c r="Z24" s="78">
        <f t="shared" si="4"/>
        <v>109054819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119960838</v>
      </c>
      <c r="C27" s="21">
        <v>0</v>
      </c>
      <c r="D27" s="98">
        <v>251023959</v>
      </c>
      <c r="E27" s="99">
        <v>251023959</v>
      </c>
      <c r="F27" s="99">
        <v>884264</v>
      </c>
      <c r="G27" s="99">
        <v>5147609</v>
      </c>
      <c r="H27" s="99">
        <v>11242037</v>
      </c>
      <c r="I27" s="99">
        <v>17273910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17273910</v>
      </c>
      <c r="W27" s="99">
        <v>62755990</v>
      </c>
      <c r="X27" s="99">
        <v>-45482080</v>
      </c>
      <c r="Y27" s="100">
        <v>-72.47</v>
      </c>
      <c r="Z27" s="101">
        <v>251023959</v>
      </c>
    </row>
    <row r="28" spans="1:26" ht="13.5">
      <c r="A28" s="102" t="s">
        <v>44</v>
      </c>
      <c r="B28" s="18">
        <v>82905085</v>
      </c>
      <c r="C28" s="18">
        <v>0</v>
      </c>
      <c r="D28" s="58">
        <v>130051430</v>
      </c>
      <c r="E28" s="59">
        <v>130051430</v>
      </c>
      <c r="F28" s="59">
        <v>389529</v>
      </c>
      <c r="G28" s="59">
        <v>3910282</v>
      </c>
      <c r="H28" s="59">
        <v>9244030</v>
      </c>
      <c r="I28" s="59">
        <v>13543841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13543841</v>
      </c>
      <c r="W28" s="59">
        <v>32512858</v>
      </c>
      <c r="X28" s="59">
        <v>-18969017</v>
      </c>
      <c r="Y28" s="60">
        <v>-58.34</v>
      </c>
      <c r="Z28" s="61">
        <v>130051430</v>
      </c>
    </row>
    <row r="29" spans="1:26" ht="13.5">
      <c r="A29" s="57" t="s">
        <v>99</v>
      </c>
      <c r="B29" s="18">
        <v>749384</v>
      </c>
      <c r="C29" s="18">
        <v>0</v>
      </c>
      <c r="D29" s="58">
        <v>6000000</v>
      </c>
      <c r="E29" s="59">
        <v>6000000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1500000</v>
      </c>
      <c r="X29" s="59">
        <v>-1500000</v>
      </c>
      <c r="Y29" s="60">
        <v>-100</v>
      </c>
      <c r="Z29" s="61">
        <v>6000000</v>
      </c>
    </row>
    <row r="30" spans="1:26" ht="13.5">
      <c r="A30" s="57" t="s">
        <v>48</v>
      </c>
      <c r="B30" s="18">
        <v>0</v>
      </c>
      <c r="C30" s="18">
        <v>0</v>
      </c>
      <c r="D30" s="58">
        <v>64580000</v>
      </c>
      <c r="E30" s="59">
        <v>64580000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16145000</v>
      </c>
      <c r="X30" s="59">
        <v>-16145000</v>
      </c>
      <c r="Y30" s="60">
        <v>-100</v>
      </c>
      <c r="Z30" s="61">
        <v>64580000</v>
      </c>
    </row>
    <row r="31" spans="1:26" ht="13.5">
      <c r="A31" s="57" t="s">
        <v>49</v>
      </c>
      <c r="B31" s="18">
        <v>36306372</v>
      </c>
      <c r="C31" s="18">
        <v>0</v>
      </c>
      <c r="D31" s="58">
        <v>50392529</v>
      </c>
      <c r="E31" s="59">
        <v>50392529</v>
      </c>
      <c r="F31" s="59">
        <v>494735</v>
      </c>
      <c r="G31" s="59">
        <v>1237327</v>
      </c>
      <c r="H31" s="59">
        <v>1998007</v>
      </c>
      <c r="I31" s="59">
        <v>3730069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3730069</v>
      </c>
      <c r="W31" s="59">
        <v>12598132</v>
      </c>
      <c r="X31" s="59">
        <v>-8868063</v>
      </c>
      <c r="Y31" s="60">
        <v>-70.39</v>
      </c>
      <c r="Z31" s="61">
        <v>50392529</v>
      </c>
    </row>
    <row r="32" spans="1:26" ht="13.5">
      <c r="A32" s="69" t="s">
        <v>50</v>
      </c>
      <c r="B32" s="21">
        <f>SUM(B28:B31)</f>
        <v>119960841</v>
      </c>
      <c r="C32" s="21">
        <f>SUM(C28:C31)</f>
        <v>0</v>
      </c>
      <c r="D32" s="98">
        <f aca="true" t="shared" si="5" ref="D32:Z32">SUM(D28:D31)</f>
        <v>251023959</v>
      </c>
      <c r="E32" s="99">
        <f t="shared" si="5"/>
        <v>251023959</v>
      </c>
      <c r="F32" s="99">
        <f t="shared" si="5"/>
        <v>884264</v>
      </c>
      <c r="G32" s="99">
        <f t="shared" si="5"/>
        <v>5147609</v>
      </c>
      <c r="H32" s="99">
        <f t="shared" si="5"/>
        <v>11242037</v>
      </c>
      <c r="I32" s="99">
        <f t="shared" si="5"/>
        <v>17273910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17273910</v>
      </c>
      <c r="W32" s="99">
        <f t="shared" si="5"/>
        <v>62755990</v>
      </c>
      <c r="X32" s="99">
        <f t="shared" si="5"/>
        <v>-45482080</v>
      </c>
      <c r="Y32" s="100">
        <f>+IF(W32&lt;&gt;0,(X32/W32)*100,0)</f>
        <v>-72.47448410900697</v>
      </c>
      <c r="Z32" s="101">
        <f t="shared" si="5"/>
        <v>251023959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576933612</v>
      </c>
      <c r="C35" s="18">
        <v>0</v>
      </c>
      <c r="D35" s="58">
        <v>503096291</v>
      </c>
      <c r="E35" s="59">
        <v>503096291</v>
      </c>
      <c r="F35" s="59">
        <v>858277448</v>
      </c>
      <c r="G35" s="59">
        <v>872845475</v>
      </c>
      <c r="H35" s="59">
        <v>837525018</v>
      </c>
      <c r="I35" s="59">
        <v>837525018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837525018</v>
      </c>
      <c r="W35" s="59">
        <v>125774073</v>
      </c>
      <c r="X35" s="59">
        <v>711750945</v>
      </c>
      <c r="Y35" s="60">
        <v>565.9</v>
      </c>
      <c r="Z35" s="61">
        <v>503096291</v>
      </c>
    </row>
    <row r="36" spans="1:26" ht="13.5">
      <c r="A36" s="57" t="s">
        <v>53</v>
      </c>
      <c r="B36" s="18">
        <v>2494455170</v>
      </c>
      <c r="C36" s="18">
        <v>0</v>
      </c>
      <c r="D36" s="58">
        <v>2351469150</v>
      </c>
      <c r="E36" s="59">
        <v>2351469150</v>
      </c>
      <c r="F36" s="59">
        <v>2495297198</v>
      </c>
      <c r="G36" s="59">
        <v>2500373599</v>
      </c>
      <c r="H36" s="59">
        <v>2511605382</v>
      </c>
      <c r="I36" s="59">
        <v>2511605382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2511605382</v>
      </c>
      <c r="W36" s="59">
        <v>587867288</v>
      </c>
      <c r="X36" s="59">
        <v>1923738094</v>
      </c>
      <c r="Y36" s="60">
        <v>327.24</v>
      </c>
      <c r="Z36" s="61">
        <v>2351469150</v>
      </c>
    </row>
    <row r="37" spans="1:26" ht="13.5">
      <c r="A37" s="57" t="s">
        <v>54</v>
      </c>
      <c r="B37" s="18">
        <v>264358750</v>
      </c>
      <c r="C37" s="18">
        <v>0</v>
      </c>
      <c r="D37" s="58">
        <v>180021576</v>
      </c>
      <c r="E37" s="59">
        <v>180021576</v>
      </c>
      <c r="F37" s="59">
        <v>250288911</v>
      </c>
      <c r="G37" s="59">
        <v>304948534</v>
      </c>
      <c r="H37" s="59">
        <v>313876754</v>
      </c>
      <c r="I37" s="59">
        <v>313876754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313876754</v>
      </c>
      <c r="W37" s="59">
        <v>45005394</v>
      </c>
      <c r="X37" s="59">
        <v>268871360</v>
      </c>
      <c r="Y37" s="60">
        <v>597.42</v>
      </c>
      <c r="Z37" s="61">
        <v>180021576</v>
      </c>
    </row>
    <row r="38" spans="1:26" ht="13.5">
      <c r="A38" s="57" t="s">
        <v>55</v>
      </c>
      <c r="B38" s="18">
        <v>580935130</v>
      </c>
      <c r="C38" s="18">
        <v>0</v>
      </c>
      <c r="D38" s="58">
        <v>602174128</v>
      </c>
      <c r="E38" s="59">
        <v>602174128</v>
      </c>
      <c r="F38" s="59">
        <v>580935156</v>
      </c>
      <c r="G38" s="59">
        <v>580935156</v>
      </c>
      <c r="H38" s="59">
        <v>580935156</v>
      </c>
      <c r="I38" s="59">
        <v>580935156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580935156</v>
      </c>
      <c r="W38" s="59">
        <v>150543532</v>
      </c>
      <c r="X38" s="59">
        <v>430391624</v>
      </c>
      <c r="Y38" s="60">
        <v>285.89</v>
      </c>
      <c r="Z38" s="61">
        <v>602174128</v>
      </c>
    </row>
    <row r="39" spans="1:26" ht="13.5">
      <c r="A39" s="57" t="s">
        <v>56</v>
      </c>
      <c r="B39" s="18">
        <v>2226094902</v>
      </c>
      <c r="C39" s="18">
        <v>0</v>
      </c>
      <c r="D39" s="58">
        <v>2072369737</v>
      </c>
      <c r="E39" s="59">
        <v>2072369737</v>
      </c>
      <c r="F39" s="59">
        <v>2522350577</v>
      </c>
      <c r="G39" s="59">
        <v>2487335382</v>
      </c>
      <c r="H39" s="59">
        <v>2454318491</v>
      </c>
      <c r="I39" s="59">
        <v>2454318491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2454318491</v>
      </c>
      <c r="W39" s="59">
        <v>518092434</v>
      </c>
      <c r="X39" s="59">
        <v>1936226057</v>
      </c>
      <c r="Y39" s="60">
        <v>373.72</v>
      </c>
      <c r="Z39" s="61">
        <v>2072369737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157754472</v>
      </c>
      <c r="C42" s="18">
        <v>0</v>
      </c>
      <c r="D42" s="58">
        <v>206885267</v>
      </c>
      <c r="E42" s="59">
        <v>206885267</v>
      </c>
      <c r="F42" s="59">
        <v>31442336</v>
      </c>
      <c r="G42" s="59">
        <v>65512329</v>
      </c>
      <c r="H42" s="59">
        <v>-1557396</v>
      </c>
      <c r="I42" s="59">
        <v>95397269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95397269</v>
      </c>
      <c r="W42" s="59">
        <v>133207007</v>
      </c>
      <c r="X42" s="59">
        <v>-37809738</v>
      </c>
      <c r="Y42" s="60">
        <v>-28.38</v>
      </c>
      <c r="Z42" s="61">
        <v>206885267</v>
      </c>
    </row>
    <row r="43" spans="1:26" ht="13.5">
      <c r="A43" s="57" t="s">
        <v>59</v>
      </c>
      <c r="B43" s="18">
        <v>-79670650</v>
      </c>
      <c r="C43" s="18">
        <v>0</v>
      </c>
      <c r="D43" s="58">
        <v>-233379731</v>
      </c>
      <c r="E43" s="59">
        <v>-233379731</v>
      </c>
      <c r="F43" s="59">
        <v>-2149542</v>
      </c>
      <c r="G43" s="59">
        <v>-1597036</v>
      </c>
      <c r="H43" s="59">
        <v>-3404371</v>
      </c>
      <c r="I43" s="59">
        <v>-7150949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-7150949</v>
      </c>
      <c r="W43" s="59">
        <v>-35641444</v>
      </c>
      <c r="X43" s="59">
        <v>28490495</v>
      </c>
      <c r="Y43" s="60">
        <v>-79.94</v>
      </c>
      <c r="Z43" s="61">
        <v>-233379731</v>
      </c>
    </row>
    <row r="44" spans="1:26" ht="13.5">
      <c r="A44" s="57" t="s">
        <v>60</v>
      </c>
      <c r="B44" s="18">
        <v>-30203564</v>
      </c>
      <c r="C44" s="18">
        <v>0</v>
      </c>
      <c r="D44" s="58">
        <v>30195773</v>
      </c>
      <c r="E44" s="59">
        <v>30195773</v>
      </c>
      <c r="F44" s="59">
        <v>250558</v>
      </c>
      <c r="G44" s="59">
        <v>270938</v>
      </c>
      <c r="H44" s="59">
        <v>352511</v>
      </c>
      <c r="I44" s="59">
        <v>874007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874007</v>
      </c>
      <c r="W44" s="59">
        <v>17086875</v>
      </c>
      <c r="X44" s="59">
        <v>-16212868</v>
      </c>
      <c r="Y44" s="60">
        <v>-94.88</v>
      </c>
      <c r="Z44" s="61">
        <v>30195773</v>
      </c>
    </row>
    <row r="45" spans="1:26" ht="13.5">
      <c r="A45" s="69" t="s">
        <v>61</v>
      </c>
      <c r="B45" s="21">
        <v>266781276</v>
      </c>
      <c r="C45" s="21">
        <v>0</v>
      </c>
      <c r="D45" s="98">
        <v>270482586</v>
      </c>
      <c r="E45" s="99">
        <v>270482586</v>
      </c>
      <c r="F45" s="99">
        <v>296324628</v>
      </c>
      <c r="G45" s="99">
        <v>360510859</v>
      </c>
      <c r="H45" s="99">
        <v>355901603</v>
      </c>
      <c r="I45" s="99">
        <v>355901603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355901603</v>
      </c>
      <c r="W45" s="99">
        <v>381433715</v>
      </c>
      <c r="X45" s="99">
        <v>-25532112</v>
      </c>
      <c r="Y45" s="100">
        <v>-6.69</v>
      </c>
      <c r="Z45" s="101">
        <v>270482586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89</v>
      </c>
      <c r="W47" s="118" t="s">
        <v>90</v>
      </c>
      <c r="X47" s="118" t="s">
        <v>91</v>
      </c>
      <c r="Y47" s="118" t="s">
        <v>92</v>
      </c>
      <c r="Z47" s="120" t="s">
        <v>93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77768182</v>
      </c>
      <c r="C49" s="51">
        <v>0</v>
      </c>
      <c r="D49" s="128">
        <v>5908407</v>
      </c>
      <c r="E49" s="53">
        <v>3773956</v>
      </c>
      <c r="F49" s="53">
        <v>0</v>
      </c>
      <c r="G49" s="53">
        <v>0</v>
      </c>
      <c r="H49" s="53">
        <v>0</v>
      </c>
      <c r="I49" s="53">
        <v>3779082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3261988</v>
      </c>
      <c r="W49" s="53">
        <v>2938357</v>
      </c>
      <c r="X49" s="53">
        <v>16959035</v>
      </c>
      <c r="Y49" s="53">
        <v>53108605</v>
      </c>
      <c r="Z49" s="129">
        <v>167497612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31848443</v>
      </c>
      <c r="C51" s="51">
        <v>0</v>
      </c>
      <c r="D51" s="128">
        <v>338238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32186681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101.45680442381403</v>
      </c>
      <c r="C58" s="5">
        <f>IF(C67=0,0,+(C76/C67)*100)</f>
        <v>0</v>
      </c>
      <c r="D58" s="6">
        <f aca="true" t="shared" si="6" ref="D58:Z58">IF(D67=0,0,+(D76/D67)*100)</f>
        <v>103.78578847116108</v>
      </c>
      <c r="E58" s="7">
        <f t="shared" si="6"/>
        <v>103.78578847116108</v>
      </c>
      <c r="F58" s="7">
        <f t="shared" si="6"/>
        <v>18.647412886974013</v>
      </c>
      <c r="G58" s="7">
        <f t="shared" si="6"/>
        <v>1246.2380219068232</v>
      </c>
      <c r="H58" s="7">
        <f t="shared" si="6"/>
        <v>186.1789854549576</v>
      </c>
      <c r="I58" s="7">
        <f t="shared" si="6"/>
        <v>60.899209038454714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60.899209038454714</v>
      </c>
      <c r="W58" s="7">
        <f t="shared" si="6"/>
        <v>127.53148171091844</v>
      </c>
      <c r="X58" s="7">
        <f t="shared" si="6"/>
        <v>0</v>
      </c>
      <c r="Y58" s="7">
        <f t="shared" si="6"/>
        <v>0</v>
      </c>
      <c r="Z58" s="8">
        <f t="shared" si="6"/>
        <v>103.78578847116108</v>
      </c>
    </row>
    <row r="59" spans="1:26" ht="13.5">
      <c r="A59" s="36" t="s">
        <v>31</v>
      </c>
      <c r="B59" s="9">
        <f aca="true" t="shared" si="7" ref="B59:Z66">IF(B68=0,0,+(B77/B68)*100)</f>
        <v>109.0090872357383</v>
      </c>
      <c r="C59" s="9">
        <f t="shared" si="7"/>
        <v>0</v>
      </c>
      <c r="D59" s="2">
        <f t="shared" si="7"/>
        <v>95.00000062919516</v>
      </c>
      <c r="E59" s="10">
        <f t="shared" si="7"/>
        <v>95.00000062919516</v>
      </c>
      <c r="F59" s="10">
        <f t="shared" si="7"/>
        <v>6.6286049150576805</v>
      </c>
      <c r="G59" s="10">
        <f t="shared" si="7"/>
        <v>-80.65903474714274</v>
      </c>
      <c r="H59" s="10">
        <f t="shared" si="7"/>
        <v>-3031.6395039870054</v>
      </c>
      <c r="I59" s="10">
        <f t="shared" si="7"/>
        <v>44.031699791291786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44.031699791291786</v>
      </c>
      <c r="W59" s="10">
        <f t="shared" si="7"/>
        <v>217.8909478950905</v>
      </c>
      <c r="X59" s="10">
        <f t="shared" si="7"/>
        <v>0</v>
      </c>
      <c r="Y59" s="10">
        <f t="shared" si="7"/>
        <v>0</v>
      </c>
      <c r="Z59" s="11">
        <f t="shared" si="7"/>
        <v>95.00000062919516</v>
      </c>
    </row>
    <row r="60" spans="1:26" ht="13.5">
      <c r="A60" s="37" t="s">
        <v>32</v>
      </c>
      <c r="B60" s="12">
        <f t="shared" si="7"/>
        <v>99.71948962394134</v>
      </c>
      <c r="C60" s="12">
        <f t="shared" si="7"/>
        <v>0</v>
      </c>
      <c r="D60" s="3">
        <f t="shared" si="7"/>
        <v>105.99999859498455</v>
      </c>
      <c r="E60" s="13">
        <f t="shared" si="7"/>
        <v>105.99999859498455</v>
      </c>
      <c r="F60" s="13">
        <f t="shared" si="7"/>
        <v>30.798034094326393</v>
      </c>
      <c r="G60" s="13">
        <f t="shared" si="7"/>
        <v>170.72360983080458</v>
      </c>
      <c r="H60" s="13">
        <f t="shared" si="7"/>
        <v>129.93543572564383</v>
      </c>
      <c r="I60" s="13">
        <f t="shared" si="7"/>
        <v>70.12752980778058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70.12752980778058</v>
      </c>
      <c r="W60" s="13">
        <f t="shared" si="7"/>
        <v>104.75038786249567</v>
      </c>
      <c r="X60" s="13">
        <f t="shared" si="7"/>
        <v>0</v>
      </c>
      <c r="Y60" s="13">
        <f t="shared" si="7"/>
        <v>0</v>
      </c>
      <c r="Z60" s="14">
        <f t="shared" si="7"/>
        <v>105.99999859498455</v>
      </c>
    </row>
    <row r="61" spans="1:26" ht="13.5">
      <c r="A61" s="38" t="s">
        <v>102</v>
      </c>
      <c r="B61" s="12">
        <f t="shared" si="7"/>
        <v>100.8495003776475</v>
      </c>
      <c r="C61" s="12">
        <f t="shared" si="7"/>
        <v>0</v>
      </c>
      <c r="D61" s="3">
        <f t="shared" si="7"/>
        <v>106</v>
      </c>
      <c r="E61" s="13">
        <f t="shared" si="7"/>
        <v>106</v>
      </c>
      <c r="F61" s="13">
        <f t="shared" si="7"/>
        <v>78.09016877342204</v>
      </c>
      <c r="G61" s="13">
        <f t="shared" si="7"/>
        <v>124.35173548130226</v>
      </c>
      <c r="H61" s="13">
        <f t="shared" si="7"/>
        <v>95.87575965883553</v>
      </c>
      <c r="I61" s="13">
        <f t="shared" si="7"/>
        <v>96.86579281426624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96.86579281426624</v>
      </c>
      <c r="W61" s="13">
        <f t="shared" si="7"/>
        <v>105.47663714220697</v>
      </c>
      <c r="X61" s="13">
        <f t="shared" si="7"/>
        <v>0</v>
      </c>
      <c r="Y61" s="13">
        <f t="shared" si="7"/>
        <v>0</v>
      </c>
      <c r="Z61" s="14">
        <f t="shared" si="7"/>
        <v>106</v>
      </c>
    </row>
    <row r="62" spans="1:26" ht="13.5">
      <c r="A62" s="38" t="s">
        <v>103</v>
      </c>
      <c r="B62" s="12">
        <f t="shared" si="7"/>
        <v>92.7913356990605</v>
      </c>
      <c r="C62" s="12">
        <f t="shared" si="7"/>
        <v>0</v>
      </c>
      <c r="D62" s="3">
        <f t="shared" si="7"/>
        <v>105.99999976937993</v>
      </c>
      <c r="E62" s="13">
        <f t="shared" si="7"/>
        <v>105.99999976937993</v>
      </c>
      <c r="F62" s="13">
        <f t="shared" si="7"/>
        <v>51.241965736935825</v>
      </c>
      <c r="G62" s="13">
        <f t="shared" si="7"/>
        <v>166.05286140766285</v>
      </c>
      <c r="H62" s="13">
        <f t="shared" si="7"/>
        <v>111.3229514521911</v>
      </c>
      <c r="I62" s="13">
        <f t="shared" si="7"/>
        <v>88.58190907642945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88.58190907642945</v>
      </c>
      <c r="W62" s="13">
        <f t="shared" si="7"/>
        <v>94.54922078089801</v>
      </c>
      <c r="X62" s="13">
        <f t="shared" si="7"/>
        <v>0</v>
      </c>
      <c r="Y62" s="13">
        <f t="shared" si="7"/>
        <v>0</v>
      </c>
      <c r="Z62" s="14">
        <f t="shared" si="7"/>
        <v>105.99999976937993</v>
      </c>
    </row>
    <row r="63" spans="1:26" ht="13.5">
      <c r="A63" s="38" t="s">
        <v>104</v>
      </c>
      <c r="B63" s="12">
        <f t="shared" si="7"/>
        <v>86.93662957489343</v>
      </c>
      <c r="C63" s="12">
        <f t="shared" si="7"/>
        <v>0</v>
      </c>
      <c r="D63" s="3">
        <f t="shared" si="7"/>
        <v>105.99999075066697</v>
      </c>
      <c r="E63" s="13">
        <f t="shared" si="7"/>
        <v>105.99999075066697</v>
      </c>
      <c r="F63" s="13">
        <f t="shared" si="7"/>
        <v>7.707948750013337</v>
      </c>
      <c r="G63" s="13">
        <f t="shared" si="7"/>
        <v>-1012.9930548304346</v>
      </c>
      <c r="H63" s="13">
        <f t="shared" si="7"/>
        <v>2899.608717849999</v>
      </c>
      <c r="I63" s="13">
        <f t="shared" si="7"/>
        <v>33.11270789281842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33.11270789281842</v>
      </c>
      <c r="W63" s="13">
        <f t="shared" si="7"/>
        <v>108.21648105864732</v>
      </c>
      <c r="X63" s="13">
        <f t="shared" si="7"/>
        <v>0</v>
      </c>
      <c r="Y63" s="13">
        <f t="shared" si="7"/>
        <v>0</v>
      </c>
      <c r="Z63" s="14">
        <f t="shared" si="7"/>
        <v>105.99999075066697</v>
      </c>
    </row>
    <row r="64" spans="1:26" ht="13.5">
      <c r="A64" s="38" t="s">
        <v>105</v>
      </c>
      <c r="B64" s="12">
        <f t="shared" si="7"/>
        <v>94.89611011778884</v>
      </c>
      <c r="C64" s="12">
        <f t="shared" si="7"/>
        <v>0</v>
      </c>
      <c r="D64" s="3">
        <f t="shared" si="7"/>
        <v>106.00000361422673</v>
      </c>
      <c r="E64" s="13">
        <f t="shared" si="7"/>
        <v>106.00000361422673</v>
      </c>
      <c r="F64" s="13">
        <f t="shared" si="7"/>
        <v>7.261746824468802</v>
      </c>
      <c r="G64" s="13">
        <f t="shared" si="7"/>
        <v>-1491.213360561089</v>
      </c>
      <c r="H64" s="13">
        <f t="shared" si="7"/>
        <v>-1925.0512855183604</v>
      </c>
      <c r="I64" s="13">
        <f t="shared" si="7"/>
        <v>32.578349333705184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32.578349333705184</v>
      </c>
      <c r="W64" s="13">
        <f t="shared" si="7"/>
        <v>114.09423403851713</v>
      </c>
      <c r="X64" s="13">
        <f t="shared" si="7"/>
        <v>0</v>
      </c>
      <c r="Y64" s="13">
        <f t="shared" si="7"/>
        <v>0</v>
      </c>
      <c r="Z64" s="14">
        <f t="shared" si="7"/>
        <v>106.00000361422673</v>
      </c>
    </row>
    <row r="65" spans="1:26" ht="13.5">
      <c r="A65" s="38" t="s">
        <v>106</v>
      </c>
      <c r="B65" s="12">
        <f t="shared" si="7"/>
        <v>2913.397821506498</v>
      </c>
      <c r="C65" s="12">
        <f t="shared" si="7"/>
        <v>0</v>
      </c>
      <c r="D65" s="3">
        <f t="shared" si="7"/>
        <v>105.9987135850776</v>
      </c>
      <c r="E65" s="13">
        <f t="shared" si="7"/>
        <v>105.9987135850776</v>
      </c>
      <c r="F65" s="13">
        <f t="shared" si="7"/>
        <v>-364.2437055020595</v>
      </c>
      <c r="G65" s="13">
        <f t="shared" si="7"/>
        <v>51905.67226890756</v>
      </c>
      <c r="H65" s="13">
        <f t="shared" si="7"/>
        <v>89718.070273285</v>
      </c>
      <c r="I65" s="13">
        <f t="shared" si="7"/>
        <v>340.72165644486574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340.72165644486574</v>
      </c>
      <c r="W65" s="13">
        <f t="shared" si="7"/>
        <v>118.71830880224692</v>
      </c>
      <c r="X65" s="13">
        <f t="shared" si="7"/>
        <v>0</v>
      </c>
      <c r="Y65" s="13">
        <f t="shared" si="7"/>
        <v>0</v>
      </c>
      <c r="Z65" s="14">
        <f t="shared" si="7"/>
        <v>105.9987135850776</v>
      </c>
    </row>
    <row r="66" spans="1:26" ht="13.5">
      <c r="A66" s="39" t="s">
        <v>107</v>
      </c>
      <c r="B66" s="15">
        <f t="shared" si="7"/>
        <v>84.13284983454967</v>
      </c>
      <c r="C66" s="15">
        <f t="shared" si="7"/>
        <v>0</v>
      </c>
      <c r="D66" s="4">
        <f t="shared" si="7"/>
        <v>106.00010685522743</v>
      </c>
      <c r="E66" s="16">
        <f t="shared" si="7"/>
        <v>106.00010685522743</v>
      </c>
      <c r="F66" s="16">
        <f t="shared" si="7"/>
        <v>87.82064133039302</v>
      </c>
      <c r="G66" s="16">
        <f t="shared" si="7"/>
        <v>88.33561903186083</v>
      </c>
      <c r="H66" s="16">
        <f t="shared" si="7"/>
        <v>77.76024922755943</v>
      </c>
      <c r="I66" s="16">
        <f t="shared" si="7"/>
        <v>84.37541121231254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84.37541121231254</v>
      </c>
      <c r="W66" s="16">
        <f t="shared" si="7"/>
        <v>106.00005760887845</v>
      </c>
      <c r="X66" s="16">
        <f t="shared" si="7"/>
        <v>0</v>
      </c>
      <c r="Y66" s="16">
        <f t="shared" si="7"/>
        <v>0</v>
      </c>
      <c r="Z66" s="17">
        <f t="shared" si="7"/>
        <v>106.00010685522743</v>
      </c>
    </row>
    <row r="67" spans="1:26" ht="13.5" hidden="1">
      <c r="A67" s="40" t="s">
        <v>108</v>
      </c>
      <c r="B67" s="23">
        <v>734287103</v>
      </c>
      <c r="C67" s="23"/>
      <c r="D67" s="24">
        <v>789565720</v>
      </c>
      <c r="E67" s="25">
        <v>789565720</v>
      </c>
      <c r="F67" s="25">
        <v>315634857</v>
      </c>
      <c r="G67" s="25">
        <v>6815776</v>
      </c>
      <c r="H67" s="25">
        <v>41963164</v>
      </c>
      <c r="I67" s="25">
        <v>364413797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364413797</v>
      </c>
      <c r="W67" s="25">
        <v>197391432</v>
      </c>
      <c r="X67" s="25"/>
      <c r="Y67" s="24"/>
      <c r="Z67" s="26">
        <v>789565720</v>
      </c>
    </row>
    <row r="68" spans="1:26" ht="13.5" hidden="1">
      <c r="A68" s="36" t="s">
        <v>31</v>
      </c>
      <c r="B68" s="18">
        <v>143438449</v>
      </c>
      <c r="C68" s="18"/>
      <c r="D68" s="19">
        <v>158933200</v>
      </c>
      <c r="E68" s="20">
        <v>158933200</v>
      </c>
      <c r="F68" s="20">
        <v>159419533</v>
      </c>
      <c r="G68" s="20">
        <v>-29263586</v>
      </c>
      <c r="H68" s="20">
        <v>-752319</v>
      </c>
      <c r="I68" s="20">
        <v>129403628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129403628</v>
      </c>
      <c r="W68" s="20">
        <v>39733300</v>
      </c>
      <c r="X68" s="20"/>
      <c r="Y68" s="19"/>
      <c r="Z68" s="22">
        <v>158933200</v>
      </c>
    </row>
    <row r="69" spans="1:26" ht="13.5" hidden="1">
      <c r="A69" s="37" t="s">
        <v>32</v>
      </c>
      <c r="B69" s="18">
        <v>587204660</v>
      </c>
      <c r="C69" s="18"/>
      <c r="D69" s="19">
        <v>626327630</v>
      </c>
      <c r="E69" s="20">
        <v>626327630</v>
      </c>
      <c r="F69" s="20">
        <v>155901071</v>
      </c>
      <c r="G69" s="20">
        <v>35765089</v>
      </c>
      <c r="H69" s="20">
        <v>42363676</v>
      </c>
      <c r="I69" s="20">
        <v>234029836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234029836</v>
      </c>
      <c r="W69" s="20">
        <v>156581909</v>
      </c>
      <c r="X69" s="20"/>
      <c r="Y69" s="19"/>
      <c r="Z69" s="22">
        <v>626327630</v>
      </c>
    </row>
    <row r="70" spans="1:26" ht="13.5" hidden="1">
      <c r="A70" s="38" t="s">
        <v>102</v>
      </c>
      <c r="B70" s="18">
        <v>413335190</v>
      </c>
      <c r="C70" s="18"/>
      <c r="D70" s="19">
        <v>444275700</v>
      </c>
      <c r="E70" s="20">
        <v>444275700</v>
      </c>
      <c r="F70" s="20">
        <v>45452121</v>
      </c>
      <c r="G70" s="20">
        <v>32367073</v>
      </c>
      <c r="H70" s="20">
        <v>36612488</v>
      </c>
      <c r="I70" s="20">
        <v>114431682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114431682</v>
      </c>
      <c r="W70" s="20">
        <v>111068925</v>
      </c>
      <c r="X70" s="20"/>
      <c r="Y70" s="19"/>
      <c r="Z70" s="22">
        <v>444275700</v>
      </c>
    </row>
    <row r="71" spans="1:26" ht="13.5" hidden="1">
      <c r="A71" s="38" t="s">
        <v>103</v>
      </c>
      <c r="B71" s="18">
        <v>81477133</v>
      </c>
      <c r="C71" s="18"/>
      <c r="D71" s="19">
        <v>86722720</v>
      </c>
      <c r="E71" s="20">
        <v>86722720</v>
      </c>
      <c r="F71" s="20">
        <v>12759571</v>
      </c>
      <c r="G71" s="20">
        <v>4456408</v>
      </c>
      <c r="H71" s="20">
        <v>5769282</v>
      </c>
      <c r="I71" s="20">
        <v>22985261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22985261</v>
      </c>
      <c r="W71" s="20">
        <v>21680680</v>
      </c>
      <c r="X71" s="20"/>
      <c r="Y71" s="19"/>
      <c r="Z71" s="22">
        <v>86722720</v>
      </c>
    </row>
    <row r="72" spans="1:26" ht="13.5" hidden="1">
      <c r="A72" s="38" t="s">
        <v>104</v>
      </c>
      <c r="B72" s="18">
        <v>54624961</v>
      </c>
      <c r="C72" s="18"/>
      <c r="D72" s="19">
        <v>56220270</v>
      </c>
      <c r="E72" s="20">
        <v>56220270</v>
      </c>
      <c r="F72" s="20">
        <v>56144639</v>
      </c>
      <c r="G72" s="20">
        <v>-708694</v>
      </c>
      <c r="H72" s="20">
        <v>238958</v>
      </c>
      <c r="I72" s="20">
        <v>55674903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55674903</v>
      </c>
      <c r="W72" s="20">
        <v>14055068</v>
      </c>
      <c r="X72" s="20"/>
      <c r="Y72" s="19"/>
      <c r="Z72" s="22">
        <v>56220270</v>
      </c>
    </row>
    <row r="73" spans="1:26" ht="13.5" hidden="1">
      <c r="A73" s="38" t="s">
        <v>105</v>
      </c>
      <c r="B73" s="18">
        <v>37420439</v>
      </c>
      <c r="C73" s="18"/>
      <c r="D73" s="19">
        <v>38735810</v>
      </c>
      <c r="E73" s="20">
        <v>38735810</v>
      </c>
      <c r="F73" s="20">
        <v>41178150</v>
      </c>
      <c r="G73" s="20">
        <v>-351602</v>
      </c>
      <c r="H73" s="20">
        <v>-258845</v>
      </c>
      <c r="I73" s="20">
        <v>40567703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40567703</v>
      </c>
      <c r="W73" s="20">
        <v>9683953</v>
      </c>
      <c r="X73" s="20"/>
      <c r="Y73" s="19"/>
      <c r="Z73" s="22">
        <v>38735810</v>
      </c>
    </row>
    <row r="74" spans="1:26" ht="13.5" hidden="1">
      <c r="A74" s="38" t="s">
        <v>106</v>
      </c>
      <c r="B74" s="18">
        <v>346937</v>
      </c>
      <c r="C74" s="18"/>
      <c r="D74" s="19">
        <v>373130</v>
      </c>
      <c r="E74" s="20">
        <v>373130</v>
      </c>
      <c r="F74" s="20">
        <v>366590</v>
      </c>
      <c r="G74" s="20">
        <v>1904</v>
      </c>
      <c r="H74" s="20">
        <v>1793</v>
      </c>
      <c r="I74" s="20">
        <v>370287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370287</v>
      </c>
      <c r="W74" s="20">
        <v>93283</v>
      </c>
      <c r="X74" s="20"/>
      <c r="Y74" s="19"/>
      <c r="Z74" s="22">
        <v>373130</v>
      </c>
    </row>
    <row r="75" spans="1:26" ht="13.5" hidden="1">
      <c r="A75" s="39" t="s">
        <v>107</v>
      </c>
      <c r="B75" s="27">
        <v>3643994</v>
      </c>
      <c r="C75" s="27"/>
      <c r="D75" s="28">
        <v>4304890</v>
      </c>
      <c r="E75" s="29">
        <v>4304890</v>
      </c>
      <c r="F75" s="29">
        <v>314253</v>
      </c>
      <c r="G75" s="29">
        <v>314273</v>
      </c>
      <c r="H75" s="29">
        <v>351807</v>
      </c>
      <c r="I75" s="29">
        <v>980333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980333</v>
      </c>
      <c r="W75" s="29">
        <v>1076223</v>
      </c>
      <c r="X75" s="29"/>
      <c r="Y75" s="28"/>
      <c r="Z75" s="30">
        <v>4304890</v>
      </c>
    </row>
    <row r="76" spans="1:26" ht="13.5" hidden="1">
      <c r="A76" s="41" t="s">
        <v>109</v>
      </c>
      <c r="B76" s="31">
        <v>744984230</v>
      </c>
      <c r="C76" s="31"/>
      <c r="D76" s="32">
        <v>819457008</v>
      </c>
      <c r="E76" s="33">
        <v>819457008</v>
      </c>
      <c r="F76" s="33">
        <v>58857735</v>
      </c>
      <c r="G76" s="33">
        <v>84940792</v>
      </c>
      <c r="H76" s="33">
        <v>78126593</v>
      </c>
      <c r="I76" s="33">
        <v>221925120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221925120</v>
      </c>
      <c r="W76" s="33">
        <v>251736218</v>
      </c>
      <c r="X76" s="33"/>
      <c r="Y76" s="32"/>
      <c r="Z76" s="34">
        <v>819457008</v>
      </c>
    </row>
    <row r="77" spans="1:26" ht="13.5" hidden="1">
      <c r="A77" s="36" t="s">
        <v>31</v>
      </c>
      <c r="B77" s="18">
        <v>156360944</v>
      </c>
      <c r="C77" s="18"/>
      <c r="D77" s="19">
        <v>150986541</v>
      </c>
      <c r="E77" s="20">
        <v>150986541</v>
      </c>
      <c r="F77" s="20">
        <v>10567291</v>
      </c>
      <c r="G77" s="20">
        <v>23603726</v>
      </c>
      <c r="H77" s="20">
        <v>22807600</v>
      </c>
      <c r="I77" s="20">
        <v>56978617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56978617</v>
      </c>
      <c r="W77" s="20">
        <v>86575264</v>
      </c>
      <c r="X77" s="20"/>
      <c r="Y77" s="19"/>
      <c r="Z77" s="22">
        <v>150986541</v>
      </c>
    </row>
    <row r="78" spans="1:26" ht="13.5" hidden="1">
      <c r="A78" s="37" t="s">
        <v>32</v>
      </c>
      <c r="B78" s="18">
        <v>585557490</v>
      </c>
      <c r="C78" s="18"/>
      <c r="D78" s="19">
        <v>663907279</v>
      </c>
      <c r="E78" s="20">
        <v>663907279</v>
      </c>
      <c r="F78" s="20">
        <v>48014465</v>
      </c>
      <c r="G78" s="20">
        <v>61059451</v>
      </c>
      <c r="H78" s="20">
        <v>55045427</v>
      </c>
      <c r="I78" s="20">
        <v>164119343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164119343</v>
      </c>
      <c r="W78" s="20">
        <v>164020157</v>
      </c>
      <c r="X78" s="20"/>
      <c r="Y78" s="19"/>
      <c r="Z78" s="22">
        <v>663907279</v>
      </c>
    </row>
    <row r="79" spans="1:26" ht="13.5" hidden="1">
      <c r="A79" s="38" t="s">
        <v>102</v>
      </c>
      <c r="B79" s="18">
        <v>416846474</v>
      </c>
      <c r="C79" s="18"/>
      <c r="D79" s="19">
        <v>470932242</v>
      </c>
      <c r="E79" s="20">
        <v>470932242</v>
      </c>
      <c r="F79" s="20">
        <v>35493638</v>
      </c>
      <c r="G79" s="20">
        <v>40249017</v>
      </c>
      <c r="H79" s="20">
        <v>35102501</v>
      </c>
      <c r="I79" s="20">
        <v>110845156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110845156</v>
      </c>
      <c r="W79" s="20">
        <v>117151767</v>
      </c>
      <c r="X79" s="20"/>
      <c r="Y79" s="19"/>
      <c r="Z79" s="22">
        <v>470932242</v>
      </c>
    </row>
    <row r="80" spans="1:26" ht="13.5" hidden="1">
      <c r="A80" s="38" t="s">
        <v>103</v>
      </c>
      <c r="B80" s="18">
        <v>75603720</v>
      </c>
      <c r="C80" s="18"/>
      <c r="D80" s="19">
        <v>91926083</v>
      </c>
      <c r="E80" s="20">
        <v>91926083</v>
      </c>
      <c r="F80" s="20">
        <v>6538255</v>
      </c>
      <c r="G80" s="20">
        <v>7399993</v>
      </c>
      <c r="H80" s="20">
        <v>6422535</v>
      </c>
      <c r="I80" s="20">
        <v>20360783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20360783</v>
      </c>
      <c r="W80" s="20">
        <v>20498914</v>
      </c>
      <c r="X80" s="20"/>
      <c r="Y80" s="19"/>
      <c r="Z80" s="22">
        <v>91926083</v>
      </c>
    </row>
    <row r="81" spans="1:26" ht="13.5" hidden="1">
      <c r="A81" s="38" t="s">
        <v>104</v>
      </c>
      <c r="B81" s="18">
        <v>47489100</v>
      </c>
      <c r="C81" s="18"/>
      <c r="D81" s="19">
        <v>59593481</v>
      </c>
      <c r="E81" s="20">
        <v>59593481</v>
      </c>
      <c r="F81" s="20">
        <v>4327600</v>
      </c>
      <c r="G81" s="20">
        <v>7179021</v>
      </c>
      <c r="H81" s="20">
        <v>6928847</v>
      </c>
      <c r="I81" s="20">
        <v>18435468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18435468</v>
      </c>
      <c r="W81" s="20">
        <v>15209900</v>
      </c>
      <c r="X81" s="20"/>
      <c r="Y81" s="19"/>
      <c r="Z81" s="22">
        <v>59593481</v>
      </c>
    </row>
    <row r="82" spans="1:26" ht="13.5" hidden="1">
      <c r="A82" s="38" t="s">
        <v>105</v>
      </c>
      <c r="B82" s="18">
        <v>35510541</v>
      </c>
      <c r="C82" s="18"/>
      <c r="D82" s="19">
        <v>41059960</v>
      </c>
      <c r="E82" s="20">
        <v>41059960</v>
      </c>
      <c r="F82" s="20">
        <v>2990253</v>
      </c>
      <c r="G82" s="20">
        <v>5243136</v>
      </c>
      <c r="H82" s="20">
        <v>4982899</v>
      </c>
      <c r="I82" s="20">
        <v>13216288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13216288</v>
      </c>
      <c r="W82" s="20">
        <v>11048832</v>
      </c>
      <c r="X82" s="20"/>
      <c r="Y82" s="19"/>
      <c r="Z82" s="22">
        <v>41059960</v>
      </c>
    </row>
    <row r="83" spans="1:26" ht="13.5" hidden="1">
      <c r="A83" s="38" t="s">
        <v>106</v>
      </c>
      <c r="B83" s="18">
        <v>10107655</v>
      </c>
      <c r="C83" s="18"/>
      <c r="D83" s="19">
        <v>395513</v>
      </c>
      <c r="E83" s="20">
        <v>395513</v>
      </c>
      <c r="F83" s="20">
        <v>-1335281</v>
      </c>
      <c r="G83" s="20">
        <v>988284</v>
      </c>
      <c r="H83" s="20">
        <v>1608645</v>
      </c>
      <c r="I83" s="20">
        <v>1261648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1261648</v>
      </c>
      <c r="W83" s="20">
        <v>110744</v>
      </c>
      <c r="X83" s="20"/>
      <c r="Y83" s="19"/>
      <c r="Z83" s="22">
        <v>395513</v>
      </c>
    </row>
    <row r="84" spans="1:26" ht="13.5" hidden="1">
      <c r="A84" s="39" t="s">
        <v>107</v>
      </c>
      <c r="B84" s="27">
        <v>3065796</v>
      </c>
      <c r="C84" s="27"/>
      <c r="D84" s="28">
        <v>4563188</v>
      </c>
      <c r="E84" s="29">
        <v>4563188</v>
      </c>
      <c r="F84" s="29">
        <v>275979</v>
      </c>
      <c r="G84" s="29">
        <v>277615</v>
      </c>
      <c r="H84" s="29">
        <v>273566</v>
      </c>
      <c r="I84" s="29">
        <v>827160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827160</v>
      </c>
      <c r="W84" s="29">
        <v>1140797</v>
      </c>
      <c r="X84" s="29"/>
      <c r="Y84" s="28"/>
      <c r="Z84" s="30">
        <v>4563188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66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410973552</v>
      </c>
      <c r="C5" s="18">
        <v>0</v>
      </c>
      <c r="D5" s="58">
        <v>469468333</v>
      </c>
      <c r="E5" s="59">
        <v>469468332</v>
      </c>
      <c r="F5" s="59">
        <v>39073176</v>
      </c>
      <c r="G5" s="59">
        <v>38026295</v>
      </c>
      <c r="H5" s="59">
        <v>39059671</v>
      </c>
      <c r="I5" s="59">
        <v>116159142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116159142</v>
      </c>
      <c r="W5" s="59">
        <v>117367083</v>
      </c>
      <c r="X5" s="59">
        <v>-1207941</v>
      </c>
      <c r="Y5" s="60">
        <v>-1.03</v>
      </c>
      <c r="Z5" s="61">
        <v>469468332</v>
      </c>
    </row>
    <row r="6" spans="1:26" ht="13.5">
      <c r="A6" s="57" t="s">
        <v>32</v>
      </c>
      <c r="B6" s="18">
        <v>2591388035</v>
      </c>
      <c r="C6" s="18">
        <v>0</v>
      </c>
      <c r="D6" s="58">
        <v>3062771611</v>
      </c>
      <c r="E6" s="59">
        <v>3062771614</v>
      </c>
      <c r="F6" s="59">
        <v>289340849</v>
      </c>
      <c r="G6" s="59">
        <v>315963193</v>
      </c>
      <c r="H6" s="59">
        <v>294115358</v>
      </c>
      <c r="I6" s="59">
        <v>899419400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899419400</v>
      </c>
      <c r="W6" s="59">
        <v>765692904</v>
      </c>
      <c r="X6" s="59">
        <v>133726496</v>
      </c>
      <c r="Y6" s="60">
        <v>17.46</v>
      </c>
      <c r="Z6" s="61">
        <v>3062771614</v>
      </c>
    </row>
    <row r="7" spans="1:26" ht="13.5">
      <c r="A7" s="57" t="s">
        <v>33</v>
      </c>
      <c r="B7" s="18">
        <v>10583616</v>
      </c>
      <c r="C7" s="18">
        <v>0</v>
      </c>
      <c r="D7" s="58">
        <v>8569222</v>
      </c>
      <c r="E7" s="59">
        <v>8569222</v>
      </c>
      <c r="F7" s="59">
        <v>0</v>
      </c>
      <c r="G7" s="59">
        <v>865607</v>
      </c>
      <c r="H7" s="59">
        <v>627072</v>
      </c>
      <c r="I7" s="59">
        <v>1492679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1492679</v>
      </c>
      <c r="W7" s="59">
        <v>2142306</v>
      </c>
      <c r="X7" s="59">
        <v>-649627</v>
      </c>
      <c r="Y7" s="60">
        <v>-30.32</v>
      </c>
      <c r="Z7" s="61">
        <v>8569222</v>
      </c>
    </row>
    <row r="8" spans="1:26" ht="13.5">
      <c r="A8" s="57" t="s">
        <v>34</v>
      </c>
      <c r="B8" s="18">
        <v>650260665</v>
      </c>
      <c r="C8" s="18">
        <v>0</v>
      </c>
      <c r="D8" s="58">
        <v>685819286</v>
      </c>
      <c r="E8" s="59">
        <v>685819286</v>
      </c>
      <c r="F8" s="59">
        <v>240464000</v>
      </c>
      <c r="G8" s="59">
        <v>3793376</v>
      </c>
      <c r="H8" s="59">
        <v>3863623</v>
      </c>
      <c r="I8" s="59">
        <v>248120999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248120999</v>
      </c>
      <c r="W8" s="59">
        <v>171454822</v>
      </c>
      <c r="X8" s="59">
        <v>76666177</v>
      </c>
      <c r="Y8" s="60">
        <v>44.72</v>
      </c>
      <c r="Z8" s="61">
        <v>685819286</v>
      </c>
    </row>
    <row r="9" spans="1:26" ht="13.5">
      <c r="A9" s="57" t="s">
        <v>35</v>
      </c>
      <c r="B9" s="18">
        <v>178291548</v>
      </c>
      <c r="C9" s="18">
        <v>0</v>
      </c>
      <c r="D9" s="58">
        <v>114765423</v>
      </c>
      <c r="E9" s="59">
        <v>114765422</v>
      </c>
      <c r="F9" s="59">
        <v>805272</v>
      </c>
      <c r="G9" s="59">
        <v>18373531</v>
      </c>
      <c r="H9" s="59">
        <v>-4628993</v>
      </c>
      <c r="I9" s="59">
        <v>14549810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14549810</v>
      </c>
      <c r="W9" s="59">
        <v>28691356</v>
      </c>
      <c r="X9" s="59">
        <v>-14141546</v>
      </c>
      <c r="Y9" s="60">
        <v>-49.29</v>
      </c>
      <c r="Z9" s="61">
        <v>114765422</v>
      </c>
    </row>
    <row r="10" spans="1:26" ht="25.5">
      <c r="A10" s="62" t="s">
        <v>94</v>
      </c>
      <c r="B10" s="63">
        <f>SUM(B5:B9)</f>
        <v>3841497416</v>
      </c>
      <c r="C10" s="63">
        <f>SUM(C5:C9)</f>
        <v>0</v>
      </c>
      <c r="D10" s="64">
        <f aca="true" t="shared" si="0" ref="D10:Z10">SUM(D5:D9)</f>
        <v>4341393875</v>
      </c>
      <c r="E10" s="65">
        <f t="shared" si="0"/>
        <v>4341393876</v>
      </c>
      <c r="F10" s="65">
        <f t="shared" si="0"/>
        <v>569683297</v>
      </c>
      <c r="G10" s="65">
        <f t="shared" si="0"/>
        <v>377022002</v>
      </c>
      <c r="H10" s="65">
        <f t="shared" si="0"/>
        <v>333036731</v>
      </c>
      <c r="I10" s="65">
        <f t="shared" si="0"/>
        <v>1279742030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1279742030</v>
      </c>
      <c r="W10" s="65">
        <f t="shared" si="0"/>
        <v>1085348471</v>
      </c>
      <c r="X10" s="65">
        <f t="shared" si="0"/>
        <v>194393559</v>
      </c>
      <c r="Y10" s="66">
        <f>+IF(W10&lt;&gt;0,(X10/W10)*100,0)</f>
        <v>17.91070464409398</v>
      </c>
      <c r="Z10" s="67">
        <f t="shared" si="0"/>
        <v>4341393876</v>
      </c>
    </row>
    <row r="11" spans="1:26" ht="13.5">
      <c r="A11" s="57" t="s">
        <v>36</v>
      </c>
      <c r="B11" s="18">
        <v>754322662</v>
      </c>
      <c r="C11" s="18">
        <v>0</v>
      </c>
      <c r="D11" s="58">
        <v>827885986</v>
      </c>
      <c r="E11" s="59">
        <v>827885986</v>
      </c>
      <c r="F11" s="59">
        <v>69379669</v>
      </c>
      <c r="G11" s="59">
        <v>69270975</v>
      </c>
      <c r="H11" s="59">
        <v>70724378</v>
      </c>
      <c r="I11" s="59">
        <v>209375022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209375022</v>
      </c>
      <c r="W11" s="59">
        <v>206971497</v>
      </c>
      <c r="X11" s="59">
        <v>2403525</v>
      </c>
      <c r="Y11" s="60">
        <v>1.16</v>
      </c>
      <c r="Z11" s="61">
        <v>827885986</v>
      </c>
    </row>
    <row r="12" spans="1:26" ht="13.5">
      <c r="A12" s="57" t="s">
        <v>37</v>
      </c>
      <c r="B12" s="18">
        <v>26661222</v>
      </c>
      <c r="C12" s="18">
        <v>0</v>
      </c>
      <c r="D12" s="58">
        <v>41851729</v>
      </c>
      <c r="E12" s="59">
        <v>41851724</v>
      </c>
      <c r="F12" s="59">
        <v>2222103</v>
      </c>
      <c r="G12" s="59">
        <v>2221696</v>
      </c>
      <c r="H12" s="59">
        <v>2257674</v>
      </c>
      <c r="I12" s="59">
        <v>6701473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6701473</v>
      </c>
      <c r="W12" s="59">
        <v>10462931</v>
      </c>
      <c r="X12" s="59">
        <v>-3761458</v>
      </c>
      <c r="Y12" s="60">
        <v>-35.95</v>
      </c>
      <c r="Z12" s="61">
        <v>41851724</v>
      </c>
    </row>
    <row r="13" spans="1:26" ht="13.5">
      <c r="A13" s="57" t="s">
        <v>95</v>
      </c>
      <c r="B13" s="18">
        <v>513855529</v>
      </c>
      <c r="C13" s="18">
        <v>0</v>
      </c>
      <c r="D13" s="58">
        <v>206187810</v>
      </c>
      <c r="E13" s="59">
        <v>206187810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51546953</v>
      </c>
      <c r="X13" s="59">
        <v>-51546953</v>
      </c>
      <c r="Y13" s="60">
        <v>-100</v>
      </c>
      <c r="Z13" s="61">
        <v>206187810</v>
      </c>
    </row>
    <row r="14" spans="1:26" ht="13.5">
      <c r="A14" s="57" t="s">
        <v>38</v>
      </c>
      <c r="B14" s="18">
        <v>13191180</v>
      </c>
      <c r="C14" s="18">
        <v>0</v>
      </c>
      <c r="D14" s="58">
        <v>11342570</v>
      </c>
      <c r="E14" s="59">
        <v>11342570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2835643</v>
      </c>
      <c r="X14" s="59">
        <v>-2835643</v>
      </c>
      <c r="Y14" s="60">
        <v>-100</v>
      </c>
      <c r="Z14" s="61">
        <v>11342570</v>
      </c>
    </row>
    <row r="15" spans="1:26" ht="13.5">
      <c r="A15" s="57" t="s">
        <v>39</v>
      </c>
      <c r="B15" s="18">
        <v>1836587241</v>
      </c>
      <c r="C15" s="18">
        <v>0</v>
      </c>
      <c r="D15" s="58">
        <v>1888144300</v>
      </c>
      <c r="E15" s="59">
        <v>1892144300</v>
      </c>
      <c r="F15" s="59">
        <v>41419302</v>
      </c>
      <c r="G15" s="59">
        <v>222944286</v>
      </c>
      <c r="H15" s="59">
        <v>207783881</v>
      </c>
      <c r="I15" s="59">
        <v>472147469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472147469</v>
      </c>
      <c r="W15" s="59">
        <v>473036075</v>
      </c>
      <c r="X15" s="59">
        <v>-888606</v>
      </c>
      <c r="Y15" s="60">
        <v>-0.19</v>
      </c>
      <c r="Z15" s="61">
        <v>1892144300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1204553632</v>
      </c>
      <c r="C17" s="18">
        <v>0</v>
      </c>
      <c r="D17" s="58">
        <v>1221010344</v>
      </c>
      <c r="E17" s="59">
        <v>1374614140</v>
      </c>
      <c r="F17" s="59">
        <v>36206510</v>
      </c>
      <c r="G17" s="59">
        <v>60660302</v>
      </c>
      <c r="H17" s="59">
        <v>75383910</v>
      </c>
      <c r="I17" s="59">
        <v>172250722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172250722</v>
      </c>
      <c r="W17" s="59">
        <v>343653535</v>
      </c>
      <c r="X17" s="59">
        <v>-171402813</v>
      </c>
      <c r="Y17" s="60">
        <v>-49.88</v>
      </c>
      <c r="Z17" s="61">
        <v>1374614140</v>
      </c>
    </row>
    <row r="18" spans="1:26" ht="13.5">
      <c r="A18" s="69" t="s">
        <v>42</v>
      </c>
      <c r="B18" s="70">
        <f>SUM(B11:B17)</f>
        <v>4349171466</v>
      </c>
      <c r="C18" s="70">
        <f>SUM(C11:C17)</f>
        <v>0</v>
      </c>
      <c r="D18" s="71">
        <f aca="true" t="shared" si="1" ref="D18:Z18">SUM(D11:D17)</f>
        <v>4196422739</v>
      </c>
      <c r="E18" s="72">
        <f t="shared" si="1"/>
        <v>4354026530</v>
      </c>
      <c r="F18" s="72">
        <f t="shared" si="1"/>
        <v>149227584</v>
      </c>
      <c r="G18" s="72">
        <f t="shared" si="1"/>
        <v>355097259</v>
      </c>
      <c r="H18" s="72">
        <f t="shared" si="1"/>
        <v>356149843</v>
      </c>
      <c r="I18" s="72">
        <f t="shared" si="1"/>
        <v>860474686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860474686</v>
      </c>
      <c r="W18" s="72">
        <f t="shared" si="1"/>
        <v>1088506634</v>
      </c>
      <c r="X18" s="72">
        <f t="shared" si="1"/>
        <v>-228031948</v>
      </c>
      <c r="Y18" s="66">
        <f>+IF(W18&lt;&gt;0,(X18/W18)*100,0)</f>
        <v>-20.949063687562237</v>
      </c>
      <c r="Z18" s="73">
        <f t="shared" si="1"/>
        <v>4354026530</v>
      </c>
    </row>
    <row r="19" spans="1:26" ht="13.5">
      <c r="A19" s="69" t="s">
        <v>43</v>
      </c>
      <c r="B19" s="74">
        <f>+B10-B18</f>
        <v>-507674050</v>
      </c>
      <c r="C19" s="74">
        <f>+C10-C18</f>
        <v>0</v>
      </c>
      <c r="D19" s="75">
        <f aca="true" t="shared" si="2" ref="D19:Z19">+D10-D18</f>
        <v>144971136</v>
      </c>
      <c r="E19" s="76">
        <f t="shared" si="2"/>
        <v>-12632654</v>
      </c>
      <c r="F19" s="76">
        <f t="shared" si="2"/>
        <v>420455713</v>
      </c>
      <c r="G19" s="76">
        <f t="shared" si="2"/>
        <v>21924743</v>
      </c>
      <c r="H19" s="76">
        <f t="shared" si="2"/>
        <v>-23113112</v>
      </c>
      <c r="I19" s="76">
        <f t="shared" si="2"/>
        <v>419267344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419267344</v>
      </c>
      <c r="W19" s="76">
        <f>IF(E10=E18,0,W10-W18)</f>
        <v>-3158163</v>
      </c>
      <c r="X19" s="76">
        <f t="shared" si="2"/>
        <v>422425507</v>
      </c>
      <c r="Y19" s="77">
        <f>+IF(W19&lt;&gt;0,(X19/W19)*100,0)</f>
        <v>-13375.671458376277</v>
      </c>
      <c r="Z19" s="78">
        <f t="shared" si="2"/>
        <v>-12632654</v>
      </c>
    </row>
    <row r="20" spans="1:26" ht="13.5">
      <c r="A20" s="57" t="s">
        <v>44</v>
      </c>
      <c r="B20" s="18">
        <v>192185185</v>
      </c>
      <c r="C20" s="18">
        <v>0</v>
      </c>
      <c r="D20" s="58">
        <v>181132652</v>
      </c>
      <c r="E20" s="59">
        <v>181132652</v>
      </c>
      <c r="F20" s="59">
        <v>0</v>
      </c>
      <c r="G20" s="59">
        <v>2227835</v>
      </c>
      <c r="H20" s="59">
        <v>19593445</v>
      </c>
      <c r="I20" s="59">
        <v>21821280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21821280</v>
      </c>
      <c r="W20" s="59">
        <v>45283163</v>
      </c>
      <c r="X20" s="59">
        <v>-23461883</v>
      </c>
      <c r="Y20" s="60">
        <v>-51.81</v>
      </c>
      <c r="Z20" s="61">
        <v>181132652</v>
      </c>
    </row>
    <row r="21" spans="1:26" ht="13.5">
      <c r="A21" s="57" t="s">
        <v>96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97</v>
      </c>
      <c r="B22" s="85">
        <f>SUM(B19:B21)</f>
        <v>-315488865</v>
      </c>
      <c r="C22" s="85">
        <f>SUM(C19:C21)</f>
        <v>0</v>
      </c>
      <c r="D22" s="86">
        <f aca="true" t="shared" si="3" ref="D22:Z22">SUM(D19:D21)</f>
        <v>326103788</v>
      </c>
      <c r="E22" s="87">
        <f t="shared" si="3"/>
        <v>168499998</v>
      </c>
      <c r="F22" s="87">
        <f t="shared" si="3"/>
        <v>420455713</v>
      </c>
      <c r="G22" s="87">
        <f t="shared" si="3"/>
        <v>24152578</v>
      </c>
      <c r="H22" s="87">
        <f t="shared" si="3"/>
        <v>-3519667</v>
      </c>
      <c r="I22" s="87">
        <f t="shared" si="3"/>
        <v>441088624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441088624</v>
      </c>
      <c r="W22" s="87">
        <f t="shared" si="3"/>
        <v>42125000</v>
      </c>
      <c r="X22" s="87">
        <f t="shared" si="3"/>
        <v>398963624</v>
      </c>
      <c r="Y22" s="88">
        <f>+IF(W22&lt;&gt;0,(X22/W22)*100,0)</f>
        <v>947.094656379822</v>
      </c>
      <c r="Z22" s="89">
        <f t="shared" si="3"/>
        <v>168499998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-315488865</v>
      </c>
      <c r="C24" s="74">
        <f>SUM(C22:C23)</f>
        <v>0</v>
      </c>
      <c r="D24" s="75">
        <f aca="true" t="shared" si="4" ref="D24:Z24">SUM(D22:D23)</f>
        <v>326103788</v>
      </c>
      <c r="E24" s="76">
        <f t="shared" si="4"/>
        <v>168499998</v>
      </c>
      <c r="F24" s="76">
        <f t="shared" si="4"/>
        <v>420455713</v>
      </c>
      <c r="G24" s="76">
        <f t="shared" si="4"/>
        <v>24152578</v>
      </c>
      <c r="H24" s="76">
        <f t="shared" si="4"/>
        <v>-3519667</v>
      </c>
      <c r="I24" s="76">
        <f t="shared" si="4"/>
        <v>441088624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441088624</v>
      </c>
      <c r="W24" s="76">
        <f t="shared" si="4"/>
        <v>42125000</v>
      </c>
      <c r="X24" s="76">
        <f t="shared" si="4"/>
        <v>398963624</v>
      </c>
      <c r="Y24" s="77">
        <f>+IF(W24&lt;&gt;0,(X24/W24)*100,0)</f>
        <v>947.094656379822</v>
      </c>
      <c r="Z24" s="78">
        <f t="shared" si="4"/>
        <v>168499998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246664966</v>
      </c>
      <c r="C27" s="21">
        <v>0</v>
      </c>
      <c r="D27" s="98">
        <v>326103788</v>
      </c>
      <c r="E27" s="99">
        <v>335203789</v>
      </c>
      <c r="F27" s="99">
        <v>2256362</v>
      </c>
      <c r="G27" s="99">
        <v>22158534</v>
      </c>
      <c r="H27" s="99">
        <v>22530284</v>
      </c>
      <c r="I27" s="99">
        <v>46945180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46945180</v>
      </c>
      <c r="W27" s="99">
        <v>83800947</v>
      </c>
      <c r="X27" s="99">
        <v>-36855767</v>
      </c>
      <c r="Y27" s="100">
        <v>-43.98</v>
      </c>
      <c r="Z27" s="101">
        <v>335203789</v>
      </c>
    </row>
    <row r="28" spans="1:26" ht="13.5">
      <c r="A28" s="102" t="s">
        <v>44</v>
      </c>
      <c r="B28" s="18">
        <v>201664066</v>
      </c>
      <c r="C28" s="18">
        <v>0</v>
      </c>
      <c r="D28" s="58">
        <v>181132652</v>
      </c>
      <c r="E28" s="59">
        <v>242603789</v>
      </c>
      <c r="F28" s="59">
        <v>1830505</v>
      </c>
      <c r="G28" s="59">
        <v>16506678</v>
      </c>
      <c r="H28" s="59">
        <v>21733454</v>
      </c>
      <c r="I28" s="59">
        <v>40070637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40070637</v>
      </c>
      <c r="W28" s="59">
        <v>60650947</v>
      </c>
      <c r="X28" s="59">
        <v>-20580310</v>
      </c>
      <c r="Y28" s="60">
        <v>-33.93</v>
      </c>
      <c r="Z28" s="61">
        <v>242603789</v>
      </c>
    </row>
    <row r="29" spans="1:26" ht="13.5">
      <c r="A29" s="57" t="s">
        <v>99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45000901</v>
      </c>
      <c r="C31" s="18">
        <v>0</v>
      </c>
      <c r="D31" s="58">
        <v>144971136</v>
      </c>
      <c r="E31" s="59">
        <v>92600000</v>
      </c>
      <c r="F31" s="59">
        <v>425857</v>
      </c>
      <c r="G31" s="59">
        <v>5651855</v>
      </c>
      <c r="H31" s="59">
        <v>796830</v>
      </c>
      <c r="I31" s="59">
        <v>6874542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6874542</v>
      </c>
      <c r="W31" s="59">
        <v>23150000</v>
      </c>
      <c r="X31" s="59">
        <v>-16275458</v>
      </c>
      <c r="Y31" s="60">
        <v>-70.3</v>
      </c>
      <c r="Z31" s="61">
        <v>92600000</v>
      </c>
    </row>
    <row r="32" spans="1:26" ht="13.5">
      <c r="A32" s="69" t="s">
        <v>50</v>
      </c>
      <c r="B32" s="21">
        <f>SUM(B28:B31)</f>
        <v>246664967</v>
      </c>
      <c r="C32" s="21">
        <f>SUM(C28:C31)</f>
        <v>0</v>
      </c>
      <c r="D32" s="98">
        <f aca="true" t="shared" si="5" ref="D32:Z32">SUM(D28:D31)</f>
        <v>326103788</v>
      </c>
      <c r="E32" s="99">
        <f t="shared" si="5"/>
        <v>335203789</v>
      </c>
      <c r="F32" s="99">
        <f t="shared" si="5"/>
        <v>2256362</v>
      </c>
      <c r="G32" s="99">
        <f t="shared" si="5"/>
        <v>22158533</v>
      </c>
      <c r="H32" s="99">
        <f t="shared" si="5"/>
        <v>22530284</v>
      </c>
      <c r="I32" s="99">
        <f t="shared" si="5"/>
        <v>46945179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46945179</v>
      </c>
      <c r="W32" s="99">
        <f t="shared" si="5"/>
        <v>83800947</v>
      </c>
      <c r="X32" s="99">
        <f t="shared" si="5"/>
        <v>-36855768</v>
      </c>
      <c r="Y32" s="100">
        <f>+IF(W32&lt;&gt;0,(X32/W32)*100,0)</f>
        <v>-43.98013306460606</v>
      </c>
      <c r="Z32" s="101">
        <f t="shared" si="5"/>
        <v>335203789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686501414</v>
      </c>
      <c r="C35" s="18">
        <v>0</v>
      </c>
      <c r="D35" s="58">
        <v>2146731501</v>
      </c>
      <c r="E35" s="59">
        <v>2146731501</v>
      </c>
      <c r="F35" s="59">
        <v>864971633</v>
      </c>
      <c r="G35" s="59">
        <v>865261884</v>
      </c>
      <c r="H35" s="59">
        <v>853399568</v>
      </c>
      <c r="I35" s="59">
        <v>853399568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853399568</v>
      </c>
      <c r="W35" s="59">
        <v>536682875</v>
      </c>
      <c r="X35" s="59">
        <v>316716693</v>
      </c>
      <c r="Y35" s="60">
        <v>59.01</v>
      </c>
      <c r="Z35" s="61">
        <v>2146731501</v>
      </c>
    </row>
    <row r="36" spans="1:26" ht="13.5">
      <c r="A36" s="57" t="s">
        <v>53</v>
      </c>
      <c r="B36" s="18">
        <v>11588890426</v>
      </c>
      <c r="C36" s="18">
        <v>0</v>
      </c>
      <c r="D36" s="58">
        <v>10550501089</v>
      </c>
      <c r="E36" s="59">
        <v>10559601089</v>
      </c>
      <c r="F36" s="59">
        <v>10597932669</v>
      </c>
      <c r="G36" s="59">
        <v>11587320885</v>
      </c>
      <c r="H36" s="59">
        <v>11507371723</v>
      </c>
      <c r="I36" s="59">
        <v>11507371723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11507371723</v>
      </c>
      <c r="W36" s="59">
        <v>2639900272</v>
      </c>
      <c r="X36" s="59">
        <v>8867471451</v>
      </c>
      <c r="Y36" s="60">
        <v>335.9</v>
      </c>
      <c r="Z36" s="61">
        <v>10559601089</v>
      </c>
    </row>
    <row r="37" spans="1:26" ht="13.5">
      <c r="A37" s="57" t="s">
        <v>54</v>
      </c>
      <c r="B37" s="18">
        <v>738531709</v>
      </c>
      <c r="C37" s="18">
        <v>0</v>
      </c>
      <c r="D37" s="58">
        <v>556277771</v>
      </c>
      <c r="E37" s="59">
        <v>556277771</v>
      </c>
      <c r="F37" s="59">
        <v>521319824</v>
      </c>
      <c r="G37" s="59">
        <v>773151217</v>
      </c>
      <c r="H37" s="59">
        <v>1015856871</v>
      </c>
      <c r="I37" s="59">
        <v>1015856871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1015856871</v>
      </c>
      <c r="W37" s="59">
        <v>139069443</v>
      </c>
      <c r="X37" s="59">
        <v>876787428</v>
      </c>
      <c r="Y37" s="60">
        <v>630.47</v>
      </c>
      <c r="Z37" s="61">
        <v>556277771</v>
      </c>
    </row>
    <row r="38" spans="1:26" ht="13.5">
      <c r="A38" s="57" t="s">
        <v>55</v>
      </c>
      <c r="B38" s="18">
        <v>347259111</v>
      </c>
      <c r="C38" s="18">
        <v>0</v>
      </c>
      <c r="D38" s="58">
        <v>395906828</v>
      </c>
      <c r="E38" s="59">
        <v>395906828</v>
      </c>
      <c r="F38" s="59">
        <v>347259111</v>
      </c>
      <c r="G38" s="59">
        <v>347259111</v>
      </c>
      <c r="H38" s="59">
        <v>347259111</v>
      </c>
      <c r="I38" s="59">
        <v>347259111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347259111</v>
      </c>
      <c r="W38" s="59">
        <v>98976707</v>
      </c>
      <c r="X38" s="59">
        <v>248282404</v>
      </c>
      <c r="Y38" s="60">
        <v>250.85</v>
      </c>
      <c r="Z38" s="61">
        <v>395906828</v>
      </c>
    </row>
    <row r="39" spans="1:26" ht="13.5">
      <c r="A39" s="57" t="s">
        <v>56</v>
      </c>
      <c r="B39" s="18">
        <v>11189601020</v>
      </c>
      <c r="C39" s="18">
        <v>0</v>
      </c>
      <c r="D39" s="58">
        <v>11745047991</v>
      </c>
      <c r="E39" s="59">
        <v>11754147991</v>
      </c>
      <c r="F39" s="59">
        <v>10594325367</v>
      </c>
      <c r="G39" s="59">
        <v>11332172441</v>
      </c>
      <c r="H39" s="59">
        <v>10997655309</v>
      </c>
      <c r="I39" s="59">
        <v>10997655309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10997655309</v>
      </c>
      <c r="W39" s="59">
        <v>2938536998</v>
      </c>
      <c r="X39" s="59">
        <v>8059118311</v>
      </c>
      <c r="Y39" s="60">
        <v>274.26</v>
      </c>
      <c r="Z39" s="61">
        <v>11754147991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273324578</v>
      </c>
      <c r="C42" s="18">
        <v>0</v>
      </c>
      <c r="D42" s="58">
        <v>501672689</v>
      </c>
      <c r="E42" s="59">
        <v>459272692</v>
      </c>
      <c r="F42" s="59">
        <v>131575082</v>
      </c>
      <c r="G42" s="59">
        <v>-146402666</v>
      </c>
      <c r="H42" s="59">
        <v>-77066116</v>
      </c>
      <c r="I42" s="59">
        <v>-91893700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-91893700</v>
      </c>
      <c r="W42" s="59">
        <v>29972274</v>
      </c>
      <c r="X42" s="59">
        <v>-121865974</v>
      </c>
      <c r="Y42" s="60">
        <v>-406.6</v>
      </c>
      <c r="Z42" s="61">
        <v>459272692</v>
      </c>
    </row>
    <row r="43" spans="1:26" ht="13.5">
      <c r="A43" s="57" t="s">
        <v>59</v>
      </c>
      <c r="B43" s="18">
        <v>-246562277</v>
      </c>
      <c r="C43" s="18">
        <v>0</v>
      </c>
      <c r="D43" s="58">
        <v>-324779957</v>
      </c>
      <c r="E43" s="59">
        <v>-113879957</v>
      </c>
      <c r="F43" s="59">
        <v>-23509364</v>
      </c>
      <c r="G43" s="59">
        <v>-3557730</v>
      </c>
      <c r="H43" s="59">
        <v>-8027034</v>
      </c>
      <c r="I43" s="59">
        <v>-35094128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-35094128</v>
      </c>
      <c r="W43" s="59">
        <v>17530574</v>
      </c>
      <c r="X43" s="59">
        <v>-52624702</v>
      </c>
      <c r="Y43" s="60">
        <v>-300.19</v>
      </c>
      <c r="Z43" s="61">
        <v>-113879957</v>
      </c>
    </row>
    <row r="44" spans="1:26" ht="13.5">
      <c r="A44" s="57" t="s">
        <v>60</v>
      </c>
      <c r="B44" s="18">
        <v>-26843751</v>
      </c>
      <c r="C44" s="18">
        <v>0</v>
      </c>
      <c r="D44" s="58">
        <v>0</v>
      </c>
      <c r="E44" s="59">
        <v>0</v>
      </c>
      <c r="F44" s="59">
        <v>-6108411</v>
      </c>
      <c r="G44" s="59">
        <v>-3321758</v>
      </c>
      <c r="H44" s="59">
        <v>83128268</v>
      </c>
      <c r="I44" s="59">
        <v>73698099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73698099</v>
      </c>
      <c r="W44" s="59">
        <v>0</v>
      </c>
      <c r="X44" s="59">
        <v>73698099</v>
      </c>
      <c r="Y44" s="60">
        <v>0</v>
      </c>
      <c r="Z44" s="61">
        <v>0</v>
      </c>
    </row>
    <row r="45" spans="1:26" ht="13.5">
      <c r="A45" s="69" t="s">
        <v>61</v>
      </c>
      <c r="B45" s="21">
        <v>127704334</v>
      </c>
      <c r="C45" s="21">
        <v>0</v>
      </c>
      <c r="D45" s="98">
        <v>176892733</v>
      </c>
      <c r="E45" s="99">
        <v>345392735</v>
      </c>
      <c r="F45" s="99">
        <v>113557590</v>
      </c>
      <c r="G45" s="99">
        <v>-39724564</v>
      </c>
      <c r="H45" s="99">
        <v>-41689446</v>
      </c>
      <c r="I45" s="99">
        <v>-41689446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-41689446</v>
      </c>
      <c r="W45" s="99">
        <v>47502848</v>
      </c>
      <c r="X45" s="99">
        <v>-89192294</v>
      </c>
      <c r="Y45" s="100">
        <v>-187.76</v>
      </c>
      <c r="Z45" s="101">
        <v>345392735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89</v>
      </c>
      <c r="W47" s="118" t="s">
        <v>90</v>
      </c>
      <c r="X47" s="118" t="s">
        <v>91</v>
      </c>
      <c r="Y47" s="118" t="s">
        <v>92</v>
      </c>
      <c r="Z47" s="120" t="s">
        <v>93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260538511</v>
      </c>
      <c r="C49" s="51">
        <v>0</v>
      </c>
      <c r="D49" s="128">
        <v>179071272</v>
      </c>
      <c r="E49" s="53">
        <v>146291209</v>
      </c>
      <c r="F49" s="53">
        <v>0</v>
      </c>
      <c r="G49" s="53">
        <v>0</v>
      </c>
      <c r="H49" s="53">
        <v>0</v>
      </c>
      <c r="I49" s="53">
        <v>2916934501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3502835493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203478167</v>
      </c>
      <c r="C51" s="51">
        <v>0</v>
      </c>
      <c r="D51" s="128">
        <v>6801644</v>
      </c>
      <c r="E51" s="53">
        <v>1630834</v>
      </c>
      <c r="F51" s="53">
        <v>0</v>
      </c>
      <c r="G51" s="53">
        <v>0</v>
      </c>
      <c r="H51" s="53">
        <v>0</v>
      </c>
      <c r="I51" s="53">
        <v>451690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212362335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84.38492416287718</v>
      </c>
      <c r="C58" s="5">
        <f>IF(C67=0,0,+(C76/C67)*100)</f>
        <v>0</v>
      </c>
      <c r="D58" s="6">
        <f aca="true" t="shared" si="6" ref="D58:Z58">IF(D67=0,0,+(D76/D67)*100)</f>
        <v>84.3216062286434</v>
      </c>
      <c r="E58" s="7">
        <f t="shared" si="6"/>
        <v>84.22045011196145</v>
      </c>
      <c r="F58" s="7">
        <f t="shared" si="6"/>
        <v>82.08208133332934</v>
      </c>
      <c r="G58" s="7">
        <f t="shared" si="6"/>
        <v>75.66983983123636</v>
      </c>
      <c r="H58" s="7">
        <f t="shared" si="6"/>
        <v>81.38810013610325</v>
      </c>
      <c r="I58" s="7">
        <f t="shared" si="6"/>
        <v>79.62076793429563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79.62076793429563</v>
      </c>
      <c r="W58" s="7">
        <f t="shared" si="6"/>
        <v>88.46788275860372</v>
      </c>
      <c r="X58" s="7">
        <f t="shared" si="6"/>
        <v>0</v>
      </c>
      <c r="Y58" s="7">
        <f t="shared" si="6"/>
        <v>0</v>
      </c>
      <c r="Z58" s="8">
        <f t="shared" si="6"/>
        <v>84.22045011196145</v>
      </c>
    </row>
    <row r="59" spans="1:26" ht="13.5">
      <c r="A59" s="36" t="s">
        <v>31</v>
      </c>
      <c r="B59" s="9">
        <f aca="true" t="shared" si="7" ref="B59:Z66">IF(B68=0,0,+(B77/B68)*100)</f>
        <v>93.78500711890094</v>
      </c>
      <c r="C59" s="9">
        <f t="shared" si="7"/>
        <v>0</v>
      </c>
      <c r="D59" s="2">
        <f t="shared" si="7"/>
        <v>82.48361190845989</v>
      </c>
      <c r="E59" s="10">
        <f t="shared" si="7"/>
        <v>82.48361190845989</v>
      </c>
      <c r="F59" s="10">
        <f t="shared" si="7"/>
        <v>76.24838073055541</v>
      </c>
      <c r="G59" s="10">
        <f t="shared" si="7"/>
        <v>75.29333320535171</v>
      </c>
      <c r="H59" s="10">
        <f t="shared" si="7"/>
        <v>73.09248457315475</v>
      </c>
      <c r="I59" s="10">
        <f t="shared" si="7"/>
        <v>74.87453118412324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74.87453118412324</v>
      </c>
      <c r="W59" s="10">
        <f t="shared" si="7"/>
        <v>79.59931576385858</v>
      </c>
      <c r="X59" s="10">
        <f t="shared" si="7"/>
        <v>0</v>
      </c>
      <c r="Y59" s="10">
        <f t="shared" si="7"/>
        <v>0</v>
      </c>
      <c r="Z59" s="11">
        <f t="shared" si="7"/>
        <v>82.48361190845989</v>
      </c>
    </row>
    <row r="60" spans="1:26" ht="13.5">
      <c r="A60" s="37" t="s">
        <v>32</v>
      </c>
      <c r="B60" s="12">
        <f t="shared" si="7"/>
        <v>82.74533740370535</v>
      </c>
      <c r="C60" s="12">
        <f t="shared" si="7"/>
        <v>0</v>
      </c>
      <c r="D60" s="3">
        <f t="shared" si="7"/>
        <v>84.47173967226641</v>
      </c>
      <c r="E60" s="13">
        <f t="shared" si="7"/>
        <v>84.47173958952592</v>
      </c>
      <c r="F60" s="13">
        <f t="shared" si="7"/>
        <v>83.56960720744965</v>
      </c>
      <c r="G60" s="13">
        <f t="shared" si="7"/>
        <v>76.23408970930357</v>
      </c>
      <c r="H60" s="13">
        <f t="shared" si="7"/>
        <v>83.10298709392795</v>
      </c>
      <c r="I60" s="13">
        <f t="shared" si="7"/>
        <v>80.84007560877606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80.84007560877606</v>
      </c>
      <c r="W60" s="13">
        <f t="shared" si="7"/>
        <v>89.12430420016013</v>
      </c>
      <c r="X60" s="13">
        <f t="shared" si="7"/>
        <v>0</v>
      </c>
      <c r="Y60" s="13">
        <f t="shared" si="7"/>
        <v>0</v>
      </c>
      <c r="Z60" s="14">
        <f t="shared" si="7"/>
        <v>84.47173958952592</v>
      </c>
    </row>
    <row r="61" spans="1:26" ht="13.5">
      <c r="A61" s="38" t="s">
        <v>102</v>
      </c>
      <c r="B61" s="12">
        <f t="shared" si="7"/>
        <v>82.74533747554526</v>
      </c>
      <c r="C61" s="12">
        <f t="shared" si="7"/>
        <v>0</v>
      </c>
      <c r="D61" s="3">
        <f t="shared" si="7"/>
        <v>85.99999998292604</v>
      </c>
      <c r="E61" s="13">
        <f t="shared" si="7"/>
        <v>84.96226281595992</v>
      </c>
      <c r="F61" s="13">
        <f t="shared" si="7"/>
        <v>89.07720231675691</v>
      </c>
      <c r="G61" s="13">
        <f t="shared" si="7"/>
        <v>48.34221320756976</v>
      </c>
      <c r="H61" s="13">
        <f t="shared" si="7"/>
        <v>102.09466521890889</v>
      </c>
      <c r="I61" s="13">
        <f t="shared" si="7"/>
        <v>80.09166811266361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80.09166811266361</v>
      </c>
      <c r="W61" s="13">
        <f t="shared" si="7"/>
        <v>96.02644387489964</v>
      </c>
      <c r="X61" s="13">
        <f t="shared" si="7"/>
        <v>0</v>
      </c>
      <c r="Y61" s="13">
        <f t="shared" si="7"/>
        <v>0</v>
      </c>
      <c r="Z61" s="14">
        <f t="shared" si="7"/>
        <v>84.96226281595992</v>
      </c>
    </row>
    <row r="62" spans="1:26" ht="13.5">
      <c r="A62" s="38" t="s">
        <v>103</v>
      </c>
      <c r="B62" s="12">
        <f t="shared" si="7"/>
        <v>82.74533737899341</v>
      </c>
      <c r="C62" s="12">
        <f t="shared" si="7"/>
        <v>0</v>
      </c>
      <c r="D62" s="3">
        <f t="shared" si="7"/>
        <v>86.0000000740364</v>
      </c>
      <c r="E62" s="13">
        <f t="shared" si="7"/>
        <v>85.99147021785953</v>
      </c>
      <c r="F62" s="13">
        <f t="shared" si="7"/>
        <v>47.18033498092129</v>
      </c>
      <c r="G62" s="13">
        <f t="shared" si="7"/>
        <v>31.436993163621096</v>
      </c>
      <c r="H62" s="13">
        <f t="shared" si="7"/>
        <v>33.67681128871937</v>
      </c>
      <c r="I62" s="13">
        <f t="shared" si="7"/>
        <v>36.734526911081126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36.734526911081126</v>
      </c>
      <c r="W62" s="13">
        <f t="shared" si="7"/>
        <v>81.22924017475063</v>
      </c>
      <c r="X62" s="13">
        <f t="shared" si="7"/>
        <v>0</v>
      </c>
      <c r="Y62" s="13">
        <f t="shared" si="7"/>
        <v>0</v>
      </c>
      <c r="Z62" s="14">
        <f t="shared" si="7"/>
        <v>85.99147021785953</v>
      </c>
    </row>
    <row r="63" spans="1:26" ht="13.5">
      <c r="A63" s="38" t="s">
        <v>104</v>
      </c>
      <c r="B63" s="12">
        <f t="shared" si="7"/>
        <v>82.74533712178768</v>
      </c>
      <c r="C63" s="12">
        <f t="shared" si="7"/>
        <v>0</v>
      </c>
      <c r="D63" s="3">
        <f t="shared" si="7"/>
        <v>85.99999978414797</v>
      </c>
      <c r="E63" s="13">
        <f t="shared" si="7"/>
        <v>85.86920764612333</v>
      </c>
      <c r="F63" s="13">
        <f t="shared" si="7"/>
        <v>46.171129843977376</v>
      </c>
      <c r="G63" s="13">
        <f t="shared" si="7"/>
        <v>20.222922584511146</v>
      </c>
      <c r="H63" s="13">
        <f t="shared" si="7"/>
        <v>43.21925162295746</v>
      </c>
      <c r="I63" s="13">
        <f t="shared" si="7"/>
        <v>35.03590648027288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35.03590648027288</v>
      </c>
      <c r="W63" s="13">
        <f t="shared" si="7"/>
        <v>74.11349695895997</v>
      </c>
      <c r="X63" s="13">
        <f t="shared" si="7"/>
        <v>0</v>
      </c>
      <c r="Y63" s="13">
        <f t="shared" si="7"/>
        <v>0</v>
      </c>
      <c r="Z63" s="14">
        <f t="shared" si="7"/>
        <v>85.86920764612333</v>
      </c>
    </row>
    <row r="64" spans="1:26" ht="13.5">
      <c r="A64" s="38" t="s">
        <v>105</v>
      </c>
      <c r="B64" s="12">
        <f t="shared" si="7"/>
        <v>82.74533702400302</v>
      </c>
      <c r="C64" s="12">
        <f t="shared" si="7"/>
        <v>0</v>
      </c>
      <c r="D64" s="3">
        <f t="shared" si="7"/>
        <v>85.99999974257678</v>
      </c>
      <c r="E64" s="13">
        <f t="shared" si="7"/>
        <v>75.59658655186226</v>
      </c>
      <c r="F64" s="13">
        <f t="shared" si="7"/>
        <v>30.410761410576466</v>
      </c>
      <c r="G64" s="13">
        <f t="shared" si="7"/>
        <v>43.43145013849244</v>
      </c>
      <c r="H64" s="13">
        <f t="shared" si="7"/>
        <v>33.487288583863</v>
      </c>
      <c r="I64" s="13">
        <f t="shared" si="7"/>
        <v>36.33457478753951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36.33457478753951</v>
      </c>
      <c r="W64" s="13">
        <f t="shared" si="7"/>
        <v>72.65816700382042</v>
      </c>
      <c r="X64" s="13">
        <f t="shared" si="7"/>
        <v>0</v>
      </c>
      <c r="Y64" s="13">
        <f t="shared" si="7"/>
        <v>0</v>
      </c>
      <c r="Z64" s="14">
        <f t="shared" si="7"/>
        <v>75.59658655186226</v>
      </c>
    </row>
    <row r="65" spans="1:26" ht="13.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11525.87900094574</v>
      </c>
      <c r="G65" s="13">
        <f t="shared" si="7"/>
        <v>30557.70403440954</v>
      </c>
      <c r="H65" s="13">
        <f t="shared" si="7"/>
        <v>6563.63611400013</v>
      </c>
      <c r="I65" s="13">
        <f t="shared" si="7"/>
        <v>17624.71158181838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17624.71158181838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107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86.00000373428769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172.21870663267015</v>
      </c>
      <c r="X66" s="16">
        <f t="shared" si="7"/>
        <v>0</v>
      </c>
      <c r="Y66" s="16">
        <f t="shared" si="7"/>
        <v>0</v>
      </c>
      <c r="Z66" s="17">
        <f t="shared" si="7"/>
        <v>86.00000373428769</v>
      </c>
    </row>
    <row r="67" spans="1:26" ht="13.5" hidden="1">
      <c r="A67" s="40" t="s">
        <v>108</v>
      </c>
      <c r="B67" s="23">
        <v>3027056954</v>
      </c>
      <c r="C67" s="23"/>
      <c r="D67" s="24">
        <v>3557947658</v>
      </c>
      <c r="E67" s="25">
        <v>3557947660</v>
      </c>
      <c r="F67" s="25">
        <v>330880590</v>
      </c>
      <c r="G67" s="25">
        <v>356156336</v>
      </c>
      <c r="H67" s="25">
        <v>335390962</v>
      </c>
      <c r="I67" s="25">
        <v>1022427888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1022427888</v>
      </c>
      <c r="W67" s="25">
        <v>889486916</v>
      </c>
      <c r="X67" s="25"/>
      <c r="Y67" s="24"/>
      <c r="Z67" s="26">
        <v>3557947660</v>
      </c>
    </row>
    <row r="68" spans="1:26" ht="13.5" hidden="1">
      <c r="A68" s="36" t="s">
        <v>31</v>
      </c>
      <c r="B68" s="18">
        <v>410973552</v>
      </c>
      <c r="C68" s="18"/>
      <c r="D68" s="19">
        <v>469468332</v>
      </c>
      <c r="E68" s="20">
        <v>469468332</v>
      </c>
      <c r="F68" s="20">
        <v>39073176</v>
      </c>
      <c r="G68" s="20">
        <v>38026295</v>
      </c>
      <c r="H68" s="20">
        <v>39059671</v>
      </c>
      <c r="I68" s="20">
        <v>116159142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116159142</v>
      </c>
      <c r="W68" s="20">
        <v>117367083</v>
      </c>
      <c r="X68" s="20"/>
      <c r="Y68" s="19"/>
      <c r="Z68" s="22">
        <v>469468332</v>
      </c>
    </row>
    <row r="69" spans="1:26" ht="13.5" hidden="1">
      <c r="A69" s="37" t="s">
        <v>32</v>
      </c>
      <c r="B69" s="18">
        <v>2591388035</v>
      </c>
      <c r="C69" s="18"/>
      <c r="D69" s="19">
        <v>3062771611</v>
      </c>
      <c r="E69" s="20">
        <v>3062771614</v>
      </c>
      <c r="F69" s="20">
        <v>289340849</v>
      </c>
      <c r="G69" s="20">
        <v>315963193</v>
      </c>
      <c r="H69" s="20">
        <v>294115358</v>
      </c>
      <c r="I69" s="20">
        <v>899419400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899419400</v>
      </c>
      <c r="W69" s="20">
        <v>765692904</v>
      </c>
      <c r="X69" s="20"/>
      <c r="Y69" s="19"/>
      <c r="Z69" s="22">
        <v>3062771614</v>
      </c>
    </row>
    <row r="70" spans="1:26" ht="13.5" hidden="1">
      <c r="A70" s="38" t="s">
        <v>102</v>
      </c>
      <c r="B70" s="18">
        <v>1615708094</v>
      </c>
      <c r="C70" s="18"/>
      <c r="D70" s="19">
        <v>1874199162</v>
      </c>
      <c r="E70" s="20">
        <v>1897090809</v>
      </c>
      <c r="F70" s="20">
        <v>188067724</v>
      </c>
      <c r="G70" s="20">
        <v>179162635</v>
      </c>
      <c r="H70" s="20">
        <v>181721927</v>
      </c>
      <c r="I70" s="20">
        <v>548952286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548952286</v>
      </c>
      <c r="W70" s="20">
        <v>474272702</v>
      </c>
      <c r="X70" s="20"/>
      <c r="Y70" s="19"/>
      <c r="Z70" s="22">
        <v>1897090809</v>
      </c>
    </row>
    <row r="71" spans="1:26" ht="13.5" hidden="1">
      <c r="A71" s="38" t="s">
        <v>103</v>
      </c>
      <c r="B71" s="18">
        <v>667181773</v>
      </c>
      <c r="C71" s="18"/>
      <c r="D71" s="19">
        <v>756384854</v>
      </c>
      <c r="E71" s="20">
        <v>756459883</v>
      </c>
      <c r="F71" s="20">
        <v>71409440</v>
      </c>
      <c r="G71" s="20">
        <v>96040610</v>
      </c>
      <c r="H71" s="20">
        <v>77558204</v>
      </c>
      <c r="I71" s="20">
        <v>245008254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245008254</v>
      </c>
      <c r="W71" s="20">
        <v>189114971</v>
      </c>
      <c r="X71" s="20"/>
      <c r="Y71" s="19"/>
      <c r="Z71" s="22">
        <v>756459883</v>
      </c>
    </row>
    <row r="72" spans="1:26" ht="13.5" hidden="1">
      <c r="A72" s="38" t="s">
        <v>104</v>
      </c>
      <c r="B72" s="18">
        <v>179501525</v>
      </c>
      <c r="C72" s="18"/>
      <c r="D72" s="19">
        <v>222374568</v>
      </c>
      <c r="E72" s="20">
        <v>222713279</v>
      </c>
      <c r="F72" s="20">
        <v>17101494</v>
      </c>
      <c r="G72" s="20">
        <v>24670089</v>
      </c>
      <c r="H72" s="20">
        <v>21385958</v>
      </c>
      <c r="I72" s="20">
        <v>63157541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63157541</v>
      </c>
      <c r="W72" s="20">
        <v>55678320</v>
      </c>
      <c r="X72" s="20"/>
      <c r="Y72" s="19"/>
      <c r="Z72" s="22">
        <v>222713279</v>
      </c>
    </row>
    <row r="73" spans="1:26" ht="13.5" hidden="1">
      <c r="A73" s="38" t="s">
        <v>105</v>
      </c>
      <c r="B73" s="18">
        <v>128996643</v>
      </c>
      <c r="C73" s="18"/>
      <c r="D73" s="19">
        <v>155386140</v>
      </c>
      <c r="E73" s="20">
        <v>176769992</v>
      </c>
      <c r="F73" s="20">
        <v>12511594</v>
      </c>
      <c r="G73" s="20">
        <v>15722519</v>
      </c>
      <c r="H73" s="20">
        <v>13157936</v>
      </c>
      <c r="I73" s="20">
        <v>41392049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41392049</v>
      </c>
      <c r="W73" s="20">
        <v>44192498</v>
      </c>
      <c r="X73" s="20"/>
      <c r="Y73" s="19"/>
      <c r="Z73" s="22">
        <v>176769992</v>
      </c>
    </row>
    <row r="74" spans="1:26" ht="13.5" hidden="1">
      <c r="A74" s="38" t="s">
        <v>106</v>
      </c>
      <c r="B74" s="18"/>
      <c r="C74" s="18"/>
      <c r="D74" s="19">
        <v>54426887</v>
      </c>
      <c r="E74" s="20">
        <v>9737651</v>
      </c>
      <c r="F74" s="20">
        <v>250597</v>
      </c>
      <c r="G74" s="20">
        <v>367340</v>
      </c>
      <c r="H74" s="20">
        <v>291333</v>
      </c>
      <c r="I74" s="20">
        <v>909270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909270</v>
      </c>
      <c r="W74" s="20">
        <v>2434413</v>
      </c>
      <c r="X74" s="20"/>
      <c r="Y74" s="19"/>
      <c r="Z74" s="22">
        <v>9737651</v>
      </c>
    </row>
    <row r="75" spans="1:26" ht="13.5" hidden="1">
      <c r="A75" s="39" t="s">
        <v>107</v>
      </c>
      <c r="B75" s="27">
        <v>24695367</v>
      </c>
      <c r="C75" s="27"/>
      <c r="D75" s="28">
        <v>25707715</v>
      </c>
      <c r="E75" s="29">
        <v>25707714</v>
      </c>
      <c r="F75" s="29">
        <v>2466565</v>
      </c>
      <c r="G75" s="29">
        <v>2166848</v>
      </c>
      <c r="H75" s="29">
        <v>2215933</v>
      </c>
      <c r="I75" s="29">
        <v>6849346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6849346</v>
      </c>
      <c r="W75" s="29">
        <v>6426929</v>
      </c>
      <c r="X75" s="29"/>
      <c r="Y75" s="28"/>
      <c r="Z75" s="30">
        <v>25707714</v>
      </c>
    </row>
    <row r="76" spans="1:26" ht="13.5" hidden="1">
      <c r="A76" s="41" t="s">
        <v>109</v>
      </c>
      <c r="B76" s="31">
        <v>2554379715</v>
      </c>
      <c r="C76" s="31"/>
      <c r="D76" s="32">
        <v>3000118614</v>
      </c>
      <c r="E76" s="33">
        <v>2996519534</v>
      </c>
      <c r="F76" s="33">
        <v>271593675</v>
      </c>
      <c r="G76" s="33">
        <v>269502929</v>
      </c>
      <c r="H76" s="33">
        <v>272968332</v>
      </c>
      <c r="I76" s="33">
        <v>814064936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814064936</v>
      </c>
      <c r="W76" s="33">
        <v>786910242</v>
      </c>
      <c r="X76" s="33"/>
      <c r="Y76" s="32"/>
      <c r="Z76" s="34">
        <v>2996519534</v>
      </c>
    </row>
    <row r="77" spans="1:26" ht="13.5" hidden="1">
      <c r="A77" s="36" t="s">
        <v>31</v>
      </c>
      <c r="B77" s="18">
        <v>385431575</v>
      </c>
      <c r="C77" s="18"/>
      <c r="D77" s="19">
        <v>387234437</v>
      </c>
      <c r="E77" s="20">
        <v>387234437</v>
      </c>
      <c r="F77" s="20">
        <v>29792664</v>
      </c>
      <c r="G77" s="20">
        <v>28631265</v>
      </c>
      <c r="H77" s="20">
        <v>28549684</v>
      </c>
      <c r="I77" s="20">
        <v>86973613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86973613</v>
      </c>
      <c r="W77" s="20">
        <v>93423395</v>
      </c>
      <c r="X77" s="20"/>
      <c r="Y77" s="19"/>
      <c r="Z77" s="22">
        <v>387234437</v>
      </c>
    </row>
    <row r="78" spans="1:26" ht="13.5" hidden="1">
      <c r="A78" s="37" t="s">
        <v>32</v>
      </c>
      <c r="B78" s="18">
        <v>2144252773</v>
      </c>
      <c r="C78" s="18"/>
      <c r="D78" s="19">
        <v>2587176462</v>
      </c>
      <c r="E78" s="20">
        <v>2587176462</v>
      </c>
      <c r="F78" s="20">
        <v>241801011</v>
      </c>
      <c r="G78" s="20">
        <v>240871664</v>
      </c>
      <c r="H78" s="20">
        <v>244418648</v>
      </c>
      <c r="I78" s="20">
        <v>727091323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727091323</v>
      </c>
      <c r="W78" s="20">
        <v>682418473</v>
      </c>
      <c r="X78" s="20"/>
      <c r="Y78" s="19"/>
      <c r="Z78" s="22">
        <v>2587176462</v>
      </c>
    </row>
    <row r="79" spans="1:26" ht="13.5" hidden="1">
      <c r="A79" s="38" t="s">
        <v>102</v>
      </c>
      <c r="B79" s="18">
        <v>1336923115</v>
      </c>
      <c r="C79" s="18"/>
      <c r="D79" s="19">
        <v>1611811279</v>
      </c>
      <c r="E79" s="20">
        <v>1611811279</v>
      </c>
      <c r="F79" s="20">
        <v>167525467</v>
      </c>
      <c r="G79" s="20">
        <v>86611183</v>
      </c>
      <c r="H79" s="20">
        <v>185528393</v>
      </c>
      <c r="I79" s="20">
        <v>439665043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439665043</v>
      </c>
      <c r="W79" s="20">
        <v>455427210</v>
      </c>
      <c r="X79" s="20"/>
      <c r="Y79" s="19"/>
      <c r="Z79" s="22">
        <v>1611811279</v>
      </c>
    </row>
    <row r="80" spans="1:26" ht="13.5" hidden="1">
      <c r="A80" s="38" t="s">
        <v>103</v>
      </c>
      <c r="B80" s="18">
        <v>552061809</v>
      </c>
      <c r="C80" s="18"/>
      <c r="D80" s="19">
        <v>650490975</v>
      </c>
      <c r="E80" s="20">
        <v>650490975</v>
      </c>
      <c r="F80" s="20">
        <v>33691213</v>
      </c>
      <c r="G80" s="20">
        <v>30192280</v>
      </c>
      <c r="H80" s="20">
        <v>26119130</v>
      </c>
      <c r="I80" s="20">
        <v>90002623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90002623</v>
      </c>
      <c r="W80" s="20">
        <v>153616654</v>
      </c>
      <c r="X80" s="20"/>
      <c r="Y80" s="19"/>
      <c r="Z80" s="22">
        <v>650490975</v>
      </c>
    </row>
    <row r="81" spans="1:26" ht="13.5" hidden="1">
      <c r="A81" s="38" t="s">
        <v>104</v>
      </c>
      <c r="B81" s="18">
        <v>148529142</v>
      </c>
      <c r="C81" s="18"/>
      <c r="D81" s="19">
        <v>191242128</v>
      </c>
      <c r="E81" s="20">
        <v>191242128</v>
      </c>
      <c r="F81" s="20">
        <v>7895953</v>
      </c>
      <c r="G81" s="20">
        <v>4989013</v>
      </c>
      <c r="H81" s="20">
        <v>9242851</v>
      </c>
      <c r="I81" s="20">
        <v>22127817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22127817</v>
      </c>
      <c r="W81" s="20">
        <v>41265150</v>
      </c>
      <c r="X81" s="20"/>
      <c r="Y81" s="19"/>
      <c r="Z81" s="22">
        <v>191242128</v>
      </c>
    </row>
    <row r="82" spans="1:26" ht="13.5" hidden="1">
      <c r="A82" s="38" t="s">
        <v>105</v>
      </c>
      <c r="B82" s="18">
        <v>106738707</v>
      </c>
      <c r="C82" s="18"/>
      <c r="D82" s="19">
        <v>133632080</v>
      </c>
      <c r="E82" s="20">
        <v>133632080</v>
      </c>
      <c r="F82" s="20">
        <v>3804871</v>
      </c>
      <c r="G82" s="20">
        <v>6828518</v>
      </c>
      <c r="H82" s="20">
        <v>4406236</v>
      </c>
      <c r="I82" s="20">
        <v>15039625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15039625</v>
      </c>
      <c r="W82" s="20">
        <v>32109459</v>
      </c>
      <c r="X82" s="20"/>
      <c r="Y82" s="19"/>
      <c r="Z82" s="22">
        <v>133632080</v>
      </c>
    </row>
    <row r="83" spans="1:26" ht="13.5" hidden="1">
      <c r="A83" s="38" t="s">
        <v>106</v>
      </c>
      <c r="B83" s="18"/>
      <c r="C83" s="18"/>
      <c r="D83" s="19"/>
      <c r="E83" s="20"/>
      <c r="F83" s="20">
        <v>28883507</v>
      </c>
      <c r="G83" s="20">
        <v>112250670</v>
      </c>
      <c r="H83" s="20">
        <v>19122038</v>
      </c>
      <c r="I83" s="20">
        <v>160256215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160256215</v>
      </c>
      <c r="W83" s="20"/>
      <c r="X83" s="20"/>
      <c r="Y83" s="19"/>
      <c r="Z83" s="22"/>
    </row>
    <row r="84" spans="1:26" ht="13.5" hidden="1">
      <c r="A84" s="39" t="s">
        <v>107</v>
      </c>
      <c r="B84" s="27">
        <v>24695367</v>
      </c>
      <c r="C84" s="27"/>
      <c r="D84" s="28">
        <v>25707715</v>
      </c>
      <c r="E84" s="29">
        <v>22108635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11068374</v>
      </c>
      <c r="X84" s="29"/>
      <c r="Y84" s="28"/>
      <c r="Z84" s="30">
        <v>22108635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67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272542224</v>
      </c>
      <c r="C5" s="18">
        <v>0</v>
      </c>
      <c r="D5" s="58">
        <v>305109133</v>
      </c>
      <c r="E5" s="59">
        <v>305109133</v>
      </c>
      <c r="F5" s="59">
        <v>24326807</v>
      </c>
      <c r="G5" s="59">
        <v>24449266</v>
      </c>
      <c r="H5" s="59">
        <v>24284942</v>
      </c>
      <c r="I5" s="59">
        <v>73061015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73061015</v>
      </c>
      <c r="W5" s="59">
        <v>76277283</v>
      </c>
      <c r="X5" s="59">
        <v>-3216268</v>
      </c>
      <c r="Y5" s="60">
        <v>-4.22</v>
      </c>
      <c r="Z5" s="61">
        <v>305109133</v>
      </c>
    </row>
    <row r="6" spans="1:26" ht="13.5">
      <c r="A6" s="57" t="s">
        <v>32</v>
      </c>
      <c r="B6" s="18">
        <v>1095736718</v>
      </c>
      <c r="C6" s="18">
        <v>0</v>
      </c>
      <c r="D6" s="58">
        <v>1226997625</v>
      </c>
      <c r="E6" s="59">
        <v>1226997625</v>
      </c>
      <c r="F6" s="59">
        <v>96985537</v>
      </c>
      <c r="G6" s="59">
        <v>101780664</v>
      </c>
      <c r="H6" s="59">
        <v>102325706</v>
      </c>
      <c r="I6" s="59">
        <v>301091907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301091907</v>
      </c>
      <c r="W6" s="59">
        <v>306749406</v>
      </c>
      <c r="X6" s="59">
        <v>-5657499</v>
      </c>
      <c r="Y6" s="60">
        <v>-1.84</v>
      </c>
      <c r="Z6" s="61">
        <v>1226997625</v>
      </c>
    </row>
    <row r="7" spans="1:26" ht="13.5">
      <c r="A7" s="57" t="s">
        <v>33</v>
      </c>
      <c r="B7" s="18">
        <v>13598026</v>
      </c>
      <c r="C7" s="18">
        <v>0</v>
      </c>
      <c r="D7" s="58">
        <v>1000000</v>
      </c>
      <c r="E7" s="59">
        <v>1000000</v>
      </c>
      <c r="F7" s="59">
        <v>0</v>
      </c>
      <c r="G7" s="59">
        <v>265773</v>
      </c>
      <c r="H7" s="59">
        <v>269645</v>
      </c>
      <c r="I7" s="59">
        <v>535418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535418</v>
      </c>
      <c r="W7" s="59">
        <v>250000</v>
      </c>
      <c r="X7" s="59">
        <v>285418</v>
      </c>
      <c r="Y7" s="60">
        <v>114.17</v>
      </c>
      <c r="Z7" s="61">
        <v>1000000</v>
      </c>
    </row>
    <row r="8" spans="1:26" ht="13.5">
      <c r="A8" s="57" t="s">
        <v>34</v>
      </c>
      <c r="B8" s="18">
        <v>227488369</v>
      </c>
      <c r="C8" s="18">
        <v>0</v>
      </c>
      <c r="D8" s="58">
        <v>234461334</v>
      </c>
      <c r="E8" s="59">
        <v>234461334</v>
      </c>
      <c r="F8" s="59">
        <v>92621000</v>
      </c>
      <c r="G8" s="59">
        <v>1661847</v>
      </c>
      <c r="H8" s="59">
        <v>25080</v>
      </c>
      <c r="I8" s="59">
        <v>94307927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94307927</v>
      </c>
      <c r="W8" s="59">
        <v>58615334</v>
      </c>
      <c r="X8" s="59">
        <v>35692593</v>
      </c>
      <c r="Y8" s="60">
        <v>60.89</v>
      </c>
      <c r="Z8" s="61">
        <v>234461334</v>
      </c>
    </row>
    <row r="9" spans="1:26" ht="13.5">
      <c r="A9" s="57" t="s">
        <v>35</v>
      </c>
      <c r="B9" s="18">
        <v>145967847</v>
      </c>
      <c r="C9" s="18">
        <v>0</v>
      </c>
      <c r="D9" s="58">
        <v>90495550</v>
      </c>
      <c r="E9" s="59">
        <v>90495550</v>
      </c>
      <c r="F9" s="59">
        <v>14013607</v>
      </c>
      <c r="G9" s="59">
        <v>3460879</v>
      </c>
      <c r="H9" s="59">
        <v>6709958</v>
      </c>
      <c r="I9" s="59">
        <v>24184444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24184444</v>
      </c>
      <c r="W9" s="59">
        <v>22623888</v>
      </c>
      <c r="X9" s="59">
        <v>1560556</v>
      </c>
      <c r="Y9" s="60">
        <v>6.9</v>
      </c>
      <c r="Z9" s="61">
        <v>90495550</v>
      </c>
    </row>
    <row r="10" spans="1:26" ht="25.5">
      <c r="A10" s="62" t="s">
        <v>94</v>
      </c>
      <c r="B10" s="63">
        <f>SUM(B5:B9)</f>
        <v>1755333184</v>
      </c>
      <c r="C10" s="63">
        <f>SUM(C5:C9)</f>
        <v>0</v>
      </c>
      <c r="D10" s="64">
        <f aca="true" t="shared" si="0" ref="D10:Z10">SUM(D5:D9)</f>
        <v>1858063642</v>
      </c>
      <c r="E10" s="65">
        <f t="shared" si="0"/>
        <v>1858063642</v>
      </c>
      <c r="F10" s="65">
        <f t="shared" si="0"/>
        <v>227946951</v>
      </c>
      <c r="G10" s="65">
        <f t="shared" si="0"/>
        <v>131618429</v>
      </c>
      <c r="H10" s="65">
        <f t="shared" si="0"/>
        <v>133615331</v>
      </c>
      <c r="I10" s="65">
        <f t="shared" si="0"/>
        <v>493180711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493180711</v>
      </c>
      <c r="W10" s="65">
        <f t="shared" si="0"/>
        <v>464515911</v>
      </c>
      <c r="X10" s="65">
        <f t="shared" si="0"/>
        <v>28664800</v>
      </c>
      <c r="Y10" s="66">
        <f>+IF(W10&lt;&gt;0,(X10/W10)*100,0)</f>
        <v>6.1708973409093835</v>
      </c>
      <c r="Z10" s="67">
        <f t="shared" si="0"/>
        <v>1858063642</v>
      </c>
    </row>
    <row r="11" spans="1:26" ht="13.5">
      <c r="A11" s="57" t="s">
        <v>36</v>
      </c>
      <c r="B11" s="18">
        <v>437997091</v>
      </c>
      <c r="C11" s="18">
        <v>0</v>
      </c>
      <c r="D11" s="58">
        <v>512967798</v>
      </c>
      <c r="E11" s="59">
        <v>512967798</v>
      </c>
      <c r="F11" s="59">
        <v>38297841</v>
      </c>
      <c r="G11" s="59">
        <v>39685517</v>
      </c>
      <c r="H11" s="59">
        <v>40570421</v>
      </c>
      <c r="I11" s="59">
        <v>118553779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118553779</v>
      </c>
      <c r="W11" s="59">
        <v>128241950</v>
      </c>
      <c r="X11" s="59">
        <v>-9688171</v>
      </c>
      <c r="Y11" s="60">
        <v>-7.55</v>
      </c>
      <c r="Z11" s="61">
        <v>512967798</v>
      </c>
    </row>
    <row r="12" spans="1:26" ht="13.5">
      <c r="A12" s="57" t="s">
        <v>37</v>
      </c>
      <c r="B12" s="18">
        <v>19019067</v>
      </c>
      <c r="C12" s="18">
        <v>0</v>
      </c>
      <c r="D12" s="58">
        <v>22056437</v>
      </c>
      <c r="E12" s="59">
        <v>22056437</v>
      </c>
      <c r="F12" s="59">
        <v>1580018</v>
      </c>
      <c r="G12" s="59">
        <v>1615921</v>
      </c>
      <c r="H12" s="59">
        <v>1597162</v>
      </c>
      <c r="I12" s="59">
        <v>4793101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4793101</v>
      </c>
      <c r="W12" s="59">
        <v>5514109</v>
      </c>
      <c r="X12" s="59">
        <v>-721008</v>
      </c>
      <c r="Y12" s="60">
        <v>-13.08</v>
      </c>
      <c r="Z12" s="61">
        <v>22056437</v>
      </c>
    </row>
    <row r="13" spans="1:26" ht="13.5">
      <c r="A13" s="57" t="s">
        <v>95</v>
      </c>
      <c r="B13" s="18">
        <v>242357412</v>
      </c>
      <c r="C13" s="18">
        <v>0</v>
      </c>
      <c r="D13" s="58">
        <v>251615221</v>
      </c>
      <c r="E13" s="59">
        <v>251615221</v>
      </c>
      <c r="F13" s="59">
        <v>17531153</v>
      </c>
      <c r="G13" s="59">
        <v>57416278</v>
      </c>
      <c r="H13" s="59">
        <v>37337376</v>
      </c>
      <c r="I13" s="59">
        <v>112284807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112284807</v>
      </c>
      <c r="W13" s="59">
        <v>62903805</v>
      </c>
      <c r="X13" s="59">
        <v>49381002</v>
      </c>
      <c r="Y13" s="60">
        <v>78.5</v>
      </c>
      <c r="Z13" s="61">
        <v>251615221</v>
      </c>
    </row>
    <row r="14" spans="1:26" ht="13.5">
      <c r="A14" s="57" t="s">
        <v>38</v>
      </c>
      <c r="B14" s="18">
        <v>45072267</v>
      </c>
      <c r="C14" s="18">
        <v>0</v>
      </c>
      <c r="D14" s="58">
        <v>39487588</v>
      </c>
      <c r="E14" s="59">
        <v>39487588</v>
      </c>
      <c r="F14" s="59">
        <v>2742701</v>
      </c>
      <c r="G14" s="59">
        <v>2159727</v>
      </c>
      <c r="H14" s="59">
        <v>8932548</v>
      </c>
      <c r="I14" s="59">
        <v>13834976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13834976</v>
      </c>
      <c r="W14" s="59">
        <v>9871897</v>
      </c>
      <c r="X14" s="59">
        <v>3963079</v>
      </c>
      <c r="Y14" s="60">
        <v>40.15</v>
      </c>
      <c r="Z14" s="61">
        <v>39487588</v>
      </c>
    </row>
    <row r="15" spans="1:26" ht="13.5">
      <c r="A15" s="57" t="s">
        <v>39</v>
      </c>
      <c r="B15" s="18">
        <v>607052115</v>
      </c>
      <c r="C15" s="18">
        <v>0</v>
      </c>
      <c r="D15" s="58">
        <v>683805306</v>
      </c>
      <c r="E15" s="59">
        <v>683805306</v>
      </c>
      <c r="F15" s="59">
        <v>75491753</v>
      </c>
      <c r="G15" s="59">
        <v>74027089</v>
      </c>
      <c r="H15" s="59">
        <v>55062768</v>
      </c>
      <c r="I15" s="59">
        <v>204581610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204581610</v>
      </c>
      <c r="W15" s="59">
        <v>170951327</v>
      </c>
      <c r="X15" s="59">
        <v>33630283</v>
      </c>
      <c r="Y15" s="60">
        <v>19.67</v>
      </c>
      <c r="Z15" s="61">
        <v>683805306</v>
      </c>
    </row>
    <row r="16" spans="1:26" ht="13.5">
      <c r="A16" s="68" t="s">
        <v>40</v>
      </c>
      <c r="B16" s="18">
        <v>32509879</v>
      </c>
      <c r="C16" s="18">
        <v>0</v>
      </c>
      <c r="D16" s="58">
        <v>37052684</v>
      </c>
      <c r="E16" s="59">
        <v>37052684</v>
      </c>
      <c r="F16" s="59">
        <v>1539699</v>
      </c>
      <c r="G16" s="59">
        <v>2966267</v>
      </c>
      <c r="H16" s="59">
        <v>2568353</v>
      </c>
      <c r="I16" s="59">
        <v>7074319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7074319</v>
      </c>
      <c r="W16" s="59">
        <v>9263171</v>
      </c>
      <c r="X16" s="59">
        <v>-2188852</v>
      </c>
      <c r="Y16" s="60">
        <v>-23.63</v>
      </c>
      <c r="Z16" s="61">
        <v>37052684</v>
      </c>
    </row>
    <row r="17" spans="1:26" ht="13.5">
      <c r="A17" s="57" t="s">
        <v>41</v>
      </c>
      <c r="B17" s="18">
        <v>526204707</v>
      </c>
      <c r="C17" s="18">
        <v>0</v>
      </c>
      <c r="D17" s="58">
        <v>554648989</v>
      </c>
      <c r="E17" s="59">
        <v>554648989</v>
      </c>
      <c r="F17" s="59">
        <v>18332463</v>
      </c>
      <c r="G17" s="59">
        <v>29051188</v>
      </c>
      <c r="H17" s="59">
        <v>43592645</v>
      </c>
      <c r="I17" s="59">
        <v>90976296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90976296</v>
      </c>
      <c r="W17" s="59">
        <v>138662247</v>
      </c>
      <c r="X17" s="59">
        <v>-47685951</v>
      </c>
      <c r="Y17" s="60">
        <v>-34.39</v>
      </c>
      <c r="Z17" s="61">
        <v>554648989</v>
      </c>
    </row>
    <row r="18" spans="1:26" ht="13.5">
      <c r="A18" s="69" t="s">
        <v>42</v>
      </c>
      <c r="B18" s="70">
        <f>SUM(B11:B17)</f>
        <v>1910212538</v>
      </c>
      <c r="C18" s="70">
        <f>SUM(C11:C17)</f>
        <v>0</v>
      </c>
      <c r="D18" s="71">
        <f aca="true" t="shared" si="1" ref="D18:Z18">SUM(D11:D17)</f>
        <v>2101634023</v>
      </c>
      <c r="E18" s="72">
        <f t="shared" si="1"/>
        <v>2101634023</v>
      </c>
      <c r="F18" s="72">
        <f t="shared" si="1"/>
        <v>155515628</v>
      </c>
      <c r="G18" s="72">
        <f t="shared" si="1"/>
        <v>206921987</v>
      </c>
      <c r="H18" s="72">
        <f t="shared" si="1"/>
        <v>189661273</v>
      </c>
      <c r="I18" s="72">
        <f t="shared" si="1"/>
        <v>552098888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552098888</v>
      </c>
      <c r="W18" s="72">
        <f t="shared" si="1"/>
        <v>525408506</v>
      </c>
      <c r="X18" s="72">
        <f t="shared" si="1"/>
        <v>26690382</v>
      </c>
      <c r="Y18" s="66">
        <f>+IF(W18&lt;&gt;0,(X18/W18)*100,0)</f>
        <v>5.079929558658496</v>
      </c>
      <c r="Z18" s="73">
        <f t="shared" si="1"/>
        <v>2101634023</v>
      </c>
    </row>
    <row r="19" spans="1:26" ht="13.5">
      <c r="A19" s="69" t="s">
        <v>43</v>
      </c>
      <c r="B19" s="74">
        <f>+B10-B18</f>
        <v>-154879354</v>
      </c>
      <c r="C19" s="74">
        <f>+C10-C18</f>
        <v>0</v>
      </c>
      <c r="D19" s="75">
        <f aca="true" t="shared" si="2" ref="D19:Z19">+D10-D18</f>
        <v>-243570381</v>
      </c>
      <c r="E19" s="76">
        <f t="shared" si="2"/>
        <v>-243570381</v>
      </c>
      <c r="F19" s="76">
        <f t="shared" si="2"/>
        <v>72431323</v>
      </c>
      <c r="G19" s="76">
        <f t="shared" si="2"/>
        <v>-75303558</v>
      </c>
      <c r="H19" s="76">
        <f t="shared" si="2"/>
        <v>-56045942</v>
      </c>
      <c r="I19" s="76">
        <f t="shared" si="2"/>
        <v>-58918177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-58918177</v>
      </c>
      <c r="W19" s="76">
        <f>IF(E10=E18,0,W10-W18)</f>
        <v>-60892595</v>
      </c>
      <c r="X19" s="76">
        <f t="shared" si="2"/>
        <v>1974418</v>
      </c>
      <c r="Y19" s="77">
        <f>+IF(W19&lt;&gt;0,(X19/W19)*100,0)</f>
        <v>-3.242459941147195</v>
      </c>
      <c r="Z19" s="78">
        <f t="shared" si="2"/>
        <v>-243570381</v>
      </c>
    </row>
    <row r="20" spans="1:26" ht="13.5">
      <c r="A20" s="57" t="s">
        <v>44</v>
      </c>
      <c r="B20" s="18">
        <v>122698959</v>
      </c>
      <c r="C20" s="18">
        <v>0</v>
      </c>
      <c r="D20" s="58">
        <v>106717962</v>
      </c>
      <c r="E20" s="59">
        <v>106717962</v>
      </c>
      <c r="F20" s="59">
        <v>0</v>
      </c>
      <c r="G20" s="59">
        <v>9354646</v>
      </c>
      <c r="H20" s="59">
        <v>0</v>
      </c>
      <c r="I20" s="59">
        <v>9354646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9354646</v>
      </c>
      <c r="W20" s="59">
        <v>26679491</v>
      </c>
      <c r="X20" s="59">
        <v>-17324845</v>
      </c>
      <c r="Y20" s="60">
        <v>-64.94</v>
      </c>
      <c r="Z20" s="61">
        <v>106717962</v>
      </c>
    </row>
    <row r="21" spans="1:26" ht="13.5">
      <c r="A21" s="57" t="s">
        <v>96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97</v>
      </c>
      <c r="B22" s="85">
        <f>SUM(B19:B21)</f>
        <v>-32180395</v>
      </c>
      <c r="C22" s="85">
        <f>SUM(C19:C21)</f>
        <v>0</v>
      </c>
      <c r="D22" s="86">
        <f aca="true" t="shared" si="3" ref="D22:Z22">SUM(D19:D21)</f>
        <v>-136852419</v>
      </c>
      <c r="E22" s="87">
        <f t="shared" si="3"/>
        <v>-136852419</v>
      </c>
      <c r="F22" s="87">
        <f t="shared" si="3"/>
        <v>72431323</v>
      </c>
      <c r="G22" s="87">
        <f t="shared" si="3"/>
        <v>-65948912</v>
      </c>
      <c r="H22" s="87">
        <f t="shared" si="3"/>
        <v>-56045942</v>
      </c>
      <c r="I22" s="87">
        <f t="shared" si="3"/>
        <v>-49563531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-49563531</v>
      </c>
      <c r="W22" s="87">
        <f t="shared" si="3"/>
        <v>-34213104</v>
      </c>
      <c r="X22" s="87">
        <f t="shared" si="3"/>
        <v>-15350427</v>
      </c>
      <c r="Y22" s="88">
        <f>+IF(W22&lt;&gt;0,(X22/W22)*100,0)</f>
        <v>44.86709829076017</v>
      </c>
      <c r="Z22" s="89">
        <f t="shared" si="3"/>
        <v>-136852419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-32180395</v>
      </c>
      <c r="C24" s="74">
        <f>SUM(C22:C23)</f>
        <v>0</v>
      </c>
      <c r="D24" s="75">
        <f aca="true" t="shared" si="4" ref="D24:Z24">SUM(D22:D23)</f>
        <v>-136852419</v>
      </c>
      <c r="E24" s="76">
        <f t="shared" si="4"/>
        <v>-136852419</v>
      </c>
      <c r="F24" s="76">
        <f t="shared" si="4"/>
        <v>72431323</v>
      </c>
      <c r="G24" s="76">
        <f t="shared" si="4"/>
        <v>-65948912</v>
      </c>
      <c r="H24" s="76">
        <f t="shared" si="4"/>
        <v>-56045942</v>
      </c>
      <c r="I24" s="76">
        <f t="shared" si="4"/>
        <v>-49563531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-49563531</v>
      </c>
      <c r="W24" s="76">
        <f t="shared" si="4"/>
        <v>-34213104</v>
      </c>
      <c r="X24" s="76">
        <f t="shared" si="4"/>
        <v>-15350427</v>
      </c>
      <c r="Y24" s="77">
        <f>+IF(W24&lt;&gt;0,(X24/W24)*100,0)</f>
        <v>44.86709829076017</v>
      </c>
      <c r="Z24" s="78">
        <f t="shared" si="4"/>
        <v>-136852419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331533135</v>
      </c>
      <c r="C27" s="21">
        <v>0</v>
      </c>
      <c r="D27" s="98">
        <v>220581836</v>
      </c>
      <c r="E27" s="99">
        <v>220581836</v>
      </c>
      <c r="F27" s="99">
        <v>0</v>
      </c>
      <c r="G27" s="99">
        <v>9558221</v>
      </c>
      <c r="H27" s="99">
        <v>14748331</v>
      </c>
      <c r="I27" s="99">
        <v>24306552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24306552</v>
      </c>
      <c r="W27" s="99">
        <v>55145459</v>
      </c>
      <c r="X27" s="99">
        <v>-30838907</v>
      </c>
      <c r="Y27" s="100">
        <v>-55.92</v>
      </c>
      <c r="Z27" s="101">
        <v>220581836</v>
      </c>
    </row>
    <row r="28" spans="1:26" ht="13.5">
      <c r="A28" s="102" t="s">
        <v>44</v>
      </c>
      <c r="B28" s="18">
        <v>129695360</v>
      </c>
      <c r="C28" s="18">
        <v>0</v>
      </c>
      <c r="D28" s="58">
        <v>106717962</v>
      </c>
      <c r="E28" s="59">
        <v>106717962</v>
      </c>
      <c r="F28" s="59">
        <v>0</v>
      </c>
      <c r="G28" s="59">
        <v>9354646</v>
      </c>
      <c r="H28" s="59">
        <v>4291347</v>
      </c>
      <c r="I28" s="59">
        <v>13645993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13645993</v>
      </c>
      <c r="W28" s="59">
        <v>26679491</v>
      </c>
      <c r="X28" s="59">
        <v>-13033498</v>
      </c>
      <c r="Y28" s="60">
        <v>-48.85</v>
      </c>
      <c r="Z28" s="61">
        <v>106717962</v>
      </c>
    </row>
    <row r="29" spans="1:26" ht="13.5">
      <c r="A29" s="57" t="s">
        <v>99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162712248</v>
      </c>
      <c r="C30" s="18">
        <v>0</v>
      </c>
      <c r="D30" s="58">
        <v>14731874</v>
      </c>
      <c r="E30" s="59">
        <v>14731874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3682969</v>
      </c>
      <c r="X30" s="59">
        <v>-3682969</v>
      </c>
      <c r="Y30" s="60">
        <v>-100</v>
      </c>
      <c r="Z30" s="61">
        <v>14731874</v>
      </c>
    </row>
    <row r="31" spans="1:26" ht="13.5">
      <c r="A31" s="57" t="s">
        <v>49</v>
      </c>
      <c r="B31" s="18">
        <v>39125527</v>
      </c>
      <c r="C31" s="18">
        <v>0</v>
      </c>
      <c r="D31" s="58">
        <v>99132000</v>
      </c>
      <c r="E31" s="59">
        <v>99132000</v>
      </c>
      <c r="F31" s="59">
        <v>0</v>
      </c>
      <c r="G31" s="59">
        <v>203575</v>
      </c>
      <c r="H31" s="59">
        <v>10456984</v>
      </c>
      <c r="I31" s="59">
        <v>10660559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10660559</v>
      </c>
      <c r="W31" s="59">
        <v>24783000</v>
      </c>
      <c r="X31" s="59">
        <v>-14122441</v>
      </c>
      <c r="Y31" s="60">
        <v>-56.98</v>
      </c>
      <c r="Z31" s="61">
        <v>99132000</v>
      </c>
    </row>
    <row r="32" spans="1:26" ht="13.5">
      <c r="A32" s="69" t="s">
        <v>50</v>
      </c>
      <c r="B32" s="21">
        <f>SUM(B28:B31)</f>
        <v>331533135</v>
      </c>
      <c r="C32" s="21">
        <f>SUM(C28:C31)</f>
        <v>0</v>
      </c>
      <c r="D32" s="98">
        <f aca="true" t="shared" si="5" ref="D32:Z32">SUM(D28:D31)</f>
        <v>220581836</v>
      </c>
      <c r="E32" s="99">
        <f t="shared" si="5"/>
        <v>220581836</v>
      </c>
      <c r="F32" s="99">
        <f t="shared" si="5"/>
        <v>0</v>
      </c>
      <c r="G32" s="99">
        <f t="shared" si="5"/>
        <v>9558221</v>
      </c>
      <c r="H32" s="99">
        <f t="shared" si="5"/>
        <v>14748331</v>
      </c>
      <c r="I32" s="99">
        <f t="shared" si="5"/>
        <v>24306552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24306552</v>
      </c>
      <c r="W32" s="99">
        <f t="shared" si="5"/>
        <v>55145460</v>
      </c>
      <c r="X32" s="99">
        <f t="shared" si="5"/>
        <v>-30838908</v>
      </c>
      <c r="Y32" s="100">
        <f>+IF(W32&lt;&gt;0,(X32/W32)*100,0)</f>
        <v>-55.92284115501076</v>
      </c>
      <c r="Z32" s="101">
        <f t="shared" si="5"/>
        <v>220581836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540852199</v>
      </c>
      <c r="C35" s="18">
        <v>0</v>
      </c>
      <c r="D35" s="58">
        <v>404345155</v>
      </c>
      <c r="E35" s="59">
        <v>404345155</v>
      </c>
      <c r="F35" s="59">
        <v>223553085</v>
      </c>
      <c r="G35" s="59">
        <v>232088121</v>
      </c>
      <c r="H35" s="59">
        <v>110947346</v>
      </c>
      <c r="I35" s="59">
        <v>110947346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110947346</v>
      </c>
      <c r="W35" s="59">
        <v>101086289</v>
      </c>
      <c r="X35" s="59">
        <v>9861057</v>
      </c>
      <c r="Y35" s="60">
        <v>9.76</v>
      </c>
      <c r="Z35" s="61">
        <v>404345155</v>
      </c>
    </row>
    <row r="36" spans="1:26" ht="13.5">
      <c r="A36" s="57" t="s">
        <v>53</v>
      </c>
      <c r="B36" s="18">
        <v>5808545294</v>
      </c>
      <c r="C36" s="18">
        <v>0</v>
      </c>
      <c r="D36" s="58">
        <v>5942623786</v>
      </c>
      <c r="E36" s="59">
        <v>5942623786</v>
      </c>
      <c r="F36" s="59">
        <v>471447350</v>
      </c>
      <c r="G36" s="59">
        <v>496714075</v>
      </c>
      <c r="H36" s="59">
        <v>5832171081</v>
      </c>
      <c r="I36" s="59">
        <v>5832171081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5832171081</v>
      </c>
      <c r="W36" s="59">
        <v>1485655947</v>
      </c>
      <c r="X36" s="59">
        <v>4346515134</v>
      </c>
      <c r="Y36" s="60">
        <v>292.57</v>
      </c>
      <c r="Z36" s="61">
        <v>5942623786</v>
      </c>
    </row>
    <row r="37" spans="1:26" ht="13.5">
      <c r="A37" s="57" t="s">
        <v>54</v>
      </c>
      <c r="B37" s="18">
        <v>575614930</v>
      </c>
      <c r="C37" s="18">
        <v>0</v>
      </c>
      <c r="D37" s="58">
        <v>551019970</v>
      </c>
      <c r="E37" s="59">
        <v>551019970</v>
      </c>
      <c r="F37" s="59">
        <v>31837977</v>
      </c>
      <c r="G37" s="59">
        <v>48781705</v>
      </c>
      <c r="H37" s="59">
        <v>-2779599</v>
      </c>
      <c r="I37" s="59">
        <v>-2779599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-2779599</v>
      </c>
      <c r="W37" s="59">
        <v>137754993</v>
      </c>
      <c r="X37" s="59">
        <v>-140534592</v>
      </c>
      <c r="Y37" s="60">
        <v>-102.02</v>
      </c>
      <c r="Z37" s="61">
        <v>551019970</v>
      </c>
    </row>
    <row r="38" spans="1:26" ht="13.5">
      <c r="A38" s="57" t="s">
        <v>55</v>
      </c>
      <c r="B38" s="18">
        <v>525131900</v>
      </c>
      <c r="C38" s="18">
        <v>0</v>
      </c>
      <c r="D38" s="58">
        <v>512075940</v>
      </c>
      <c r="E38" s="59">
        <v>512075940</v>
      </c>
      <c r="F38" s="59">
        <v>41011069</v>
      </c>
      <c r="G38" s="59">
        <v>42672995</v>
      </c>
      <c r="H38" s="59">
        <v>339149105</v>
      </c>
      <c r="I38" s="59">
        <v>339149105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339149105</v>
      </c>
      <c r="W38" s="59">
        <v>128018985</v>
      </c>
      <c r="X38" s="59">
        <v>211130120</v>
      </c>
      <c r="Y38" s="60">
        <v>164.92</v>
      </c>
      <c r="Z38" s="61">
        <v>512075940</v>
      </c>
    </row>
    <row r="39" spans="1:26" ht="13.5">
      <c r="A39" s="57" t="s">
        <v>56</v>
      </c>
      <c r="B39" s="18">
        <v>5248650663</v>
      </c>
      <c r="C39" s="18">
        <v>0</v>
      </c>
      <c r="D39" s="58">
        <v>5283873030</v>
      </c>
      <c r="E39" s="59">
        <v>5283873030</v>
      </c>
      <c r="F39" s="59">
        <v>622151387</v>
      </c>
      <c r="G39" s="59">
        <v>637347498</v>
      </c>
      <c r="H39" s="59">
        <v>5606748921</v>
      </c>
      <c r="I39" s="59">
        <v>5606748921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5606748921</v>
      </c>
      <c r="W39" s="59">
        <v>1320968258</v>
      </c>
      <c r="X39" s="59">
        <v>4285780663</v>
      </c>
      <c r="Y39" s="60">
        <v>324.44</v>
      </c>
      <c r="Z39" s="61">
        <v>5283873030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185153543</v>
      </c>
      <c r="C42" s="18">
        <v>0</v>
      </c>
      <c r="D42" s="58">
        <v>199976927</v>
      </c>
      <c r="E42" s="59">
        <v>199976927</v>
      </c>
      <c r="F42" s="59">
        <v>52241230</v>
      </c>
      <c r="G42" s="59">
        <v>31785534</v>
      </c>
      <c r="H42" s="59">
        <v>-819905</v>
      </c>
      <c r="I42" s="59">
        <v>83206859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83206859</v>
      </c>
      <c r="W42" s="59">
        <v>100211946</v>
      </c>
      <c r="X42" s="59">
        <v>-17005087</v>
      </c>
      <c r="Y42" s="60">
        <v>-16.97</v>
      </c>
      <c r="Z42" s="61">
        <v>199976927</v>
      </c>
    </row>
    <row r="43" spans="1:26" ht="13.5">
      <c r="A43" s="57" t="s">
        <v>59</v>
      </c>
      <c r="B43" s="18">
        <v>-311113093</v>
      </c>
      <c r="C43" s="18">
        <v>0</v>
      </c>
      <c r="D43" s="58">
        <v>-220581032</v>
      </c>
      <c r="E43" s="59">
        <v>-220581032</v>
      </c>
      <c r="F43" s="59">
        <v>-31639724</v>
      </c>
      <c r="G43" s="59">
        <v>-23051230</v>
      </c>
      <c r="H43" s="59">
        <v>-9684659</v>
      </c>
      <c r="I43" s="59">
        <v>-64375613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-64375613</v>
      </c>
      <c r="W43" s="59">
        <v>-62569875</v>
      </c>
      <c r="X43" s="59">
        <v>-1805738</v>
      </c>
      <c r="Y43" s="60">
        <v>2.89</v>
      </c>
      <c r="Z43" s="61">
        <v>-220581032</v>
      </c>
    </row>
    <row r="44" spans="1:26" ht="13.5">
      <c r="A44" s="57" t="s">
        <v>60</v>
      </c>
      <c r="B44" s="18">
        <v>172276762</v>
      </c>
      <c r="C44" s="18">
        <v>0</v>
      </c>
      <c r="D44" s="58">
        <v>-23326968</v>
      </c>
      <c r="E44" s="59">
        <v>-23326968</v>
      </c>
      <c r="F44" s="59">
        <v>-1893099</v>
      </c>
      <c r="G44" s="59">
        <v>-2132376</v>
      </c>
      <c r="H44" s="59">
        <v>-1522261</v>
      </c>
      <c r="I44" s="59">
        <v>-5547736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-5547736</v>
      </c>
      <c r="W44" s="59">
        <v>-5951719</v>
      </c>
      <c r="X44" s="59">
        <v>403983</v>
      </c>
      <c r="Y44" s="60">
        <v>-6.79</v>
      </c>
      <c r="Z44" s="61">
        <v>-23326968</v>
      </c>
    </row>
    <row r="45" spans="1:26" ht="13.5">
      <c r="A45" s="69" t="s">
        <v>61</v>
      </c>
      <c r="B45" s="21">
        <v>90092500</v>
      </c>
      <c r="C45" s="21">
        <v>0</v>
      </c>
      <c r="D45" s="98">
        <v>22723382</v>
      </c>
      <c r="E45" s="99">
        <v>22723382</v>
      </c>
      <c r="F45" s="99">
        <v>86285688</v>
      </c>
      <c r="G45" s="99">
        <v>92887616</v>
      </c>
      <c r="H45" s="99">
        <v>80860791</v>
      </c>
      <c r="I45" s="99">
        <v>80860791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80860791</v>
      </c>
      <c r="W45" s="99">
        <v>98344807</v>
      </c>
      <c r="X45" s="99">
        <v>-17484016</v>
      </c>
      <c r="Y45" s="100">
        <v>-17.78</v>
      </c>
      <c r="Z45" s="101">
        <v>22723382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89</v>
      </c>
      <c r="W47" s="118" t="s">
        <v>90</v>
      </c>
      <c r="X47" s="118" t="s">
        <v>91</v>
      </c>
      <c r="Y47" s="118" t="s">
        <v>92</v>
      </c>
      <c r="Z47" s="120" t="s">
        <v>93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257573613</v>
      </c>
      <c r="C49" s="51">
        <v>0</v>
      </c>
      <c r="D49" s="128">
        <v>16001819</v>
      </c>
      <c r="E49" s="53">
        <v>17523811</v>
      </c>
      <c r="F49" s="53">
        <v>0</v>
      </c>
      <c r="G49" s="53">
        <v>0</v>
      </c>
      <c r="H49" s="53">
        <v>0</v>
      </c>
      <c r="I49" s="53">
        <v>610644195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901743438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124367733</v>
      </c>
      <c r="C51" s="51">
        <v>0</v>
      </c>
      <c r="D51" s="128">
        <v>70184640</v>
      </c>
      <c r="E51" s="53">
        <v>2964236</v>
      </c>
      <c r="F51" s="53">
        <v>0</v>
      </c>
      <c r="G51" s="53">
        <v>0</v>
      </c>
      <c r="H51" s="53">
        <v>0</v>
      </c>
      <c r="I51" s="53">
        <v>1084077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2290</v>
      </c>
      <c r="W51" s="53">
        <v>0</v>
      </c>
      <c r="X51" s="53">
        <v>0</v>
      </c>
      <c r="Y51" s="53">
        <v>0</v>
      </c>
      <c r="Z51" s="129">
        <v>198602976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91.88186935747552</v>
      </c>
      <c r="C58" s="5">
        <f>IF(C67=0,0,+(C76/C67)*100)</f>
        <v>0</v>
      </c>
      <c r="D58" s="6">
        <f aca="true" t="shared" si="6" ref="D58:Z58">IF(D67=0,0,+(D76/D67)*100)</f>
        <v>97.41902312292528</v>
      </c>
      <c r="E58" s="7">
        <f t="shared" si="6"/>
        <v>97.41902312292528</v>
      </c>
      <c r="F58" s="7">
        <f t="shared" si="6"/>
        <v>107.64051534351846</v>
      </c>
      <c r="G58" s="7">
        <f t="shared" si="6"/>
        <v>95.72515714383285</v>
      </c>
      <c r="H58" s="7">
        <f t="shared" si="6"/>
        <v>99.18958406788317</v>
      </c>
      <c r="I58" s="7">
        <f t="shared" si="6"/>
        <v>100.76335167492148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100.76335167492148</v>
      </c>
      <c r="W58" s="7">
        <f t="shared" si="6"/>
        <v>119.05915811317776</v>
      </c>
      <c r="X58" s="7">
        <f t="shared" si="6"/>
        <v>0</v>
      </c>
      <c r="Y58" s="7">
        <f t="shared" si="6"/>
        <v>0</v>
      </c>
      <c r="Z58" s="8">
        <f t="shared" si="6"/>
        <v>97.41902312292528</v>
      </c>
    </row>
    <row r="59" spans="1:26" ht="13.5">
      <c r="A59" s="36" t="s">
        <v>31</v>
      </c>
      <c r="B59" s="9">
        <f aca="true" t="shared" si="7" ref="B59:Z66">IF(B68=0,0,+(B77/B68)*100)</f>
        <v>110.75347649617771</v>
      </c>
      <c r="C59" s="9">
        <f t="shared" si="7"/>
        <v>0</v>
      </c>
      <c r="D59" s="2">
        <f t="shared" si="7"/>
        <v>96.00000124164553</v>
      </c>
      <c r="E59" s="10">
        <f t="shared" si="7"/>
        <v>96.00000124164553</v>
      </c>
      <c r="F59" s="10">
        <f t="shared" si="7"/>
        <v>126.50276298077262</v>
      </c>
      <c r="G59" s="10">
        <f t="shared" si="7"/>
        <v>143.21130540278796</v>
      </c>
      <c r="H59" s="10">
        <f t="shared" si="7"/>
        <v>100</v>
      </c>
      <c r="I59" s="10">
        <f t="shared" si="7"/>
        <v>123.28481612252445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123.28481612252445</v>
      </c>
      <c r="W59" s="10">
        <f t="shared" si="7"/>
        <v>94.0000018415417</v>
      </c>
      <c r="X59" s="10">
        <f t="shared" si="7"/>
        <v>0</v>
      </c>
      <c r="Y59" s="10">
        <f t="shared" si="7"/>
        <v>0</v>
      </c>
      <c r="Z59" s="11">
        <f t="shared" si="7"/>
        <v>96.00000124164553</v>
      </c>
    </row>
    <row r="60" spans="1:26" ht="13.5">
      <c r="A60" s="37" t="s">
        <v>32</v>
      </c>
      <c r="B60" s="12">
        <f t="shared" si="7"/>
        <v>87.11126690563272</v>
      </c>
      <c r="C60" s="12">
        <f t="shared" si="7"/>
        <v>0</v>
      </c>
      <c r="D60" s="3">
        <f t="shared" si="7"/>
        <v>97.7311911259812</v>
      </c>
      <c r="E60" s="13">
        <f t="shared" si="7"/>
        <v>97.7311911259812</v>
      </c>
      <c r="F60" s="13">
        <f t="shared" si="7"/>
        <v>103.01264403990461</v>
      </c>
      <c r="G60" s="13">
        <f t="shared" si="7"/>
        <v>84.26744101413998</v>
      </c>
      <c r="H60" s="13">
        <f t="shared" si="7"/>
        <v>98.98727109686398</v>
      </c>
      <c r="I60" s="13">
        <f t="shared" si="7"/>
        <v>95.30802533327474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95.30802533327474</v>
      </c>
      <c r="W60" s="13">
        <f t="shared" si="7"/>
        <v>124.98914830824481</v>
      </c>
      <c r="X60" s="13">
        <f t="shared" si="7"/>
        <v>0</v>
      </c>
      <c r="Y60" s="13">
        <f t="shared" si="7"/>
        <v>0</v>
      </c>
      <c r="Z60" s="14">
        <f t="shared" si="7"/>
        <v>97.7311911259812</v>
      </c>
    </row>
    <row r="61" spans="1:26" ht="13.5">
      <c r="A61" s="38" t="s">
        <v>102</v>
      </c>
      <c r="B61" s="12">
        <f t="shared" si="7"/>
        <v>92.1978808364263</v>
      </c>
      <c r="C61" s="12">
        <f t="shared" si="7"/>
        <v>0</v>
      </c>
      <c r="D61" s="3">
        <f t="shared" si="7"/>
        <v>96.18184029812511</v>
      </c>
      <c r="E61" s="13">
        <f t="shared" si="7"/>
        <v>96.18184029812511</v>
      </c>
      <c r="F61" s="13">
        <f t="shared" si="7"/>
        <v>104.6859224829771</v>
      </c>
      <c r="G61" s="13">
        <f t="shared" si="7"/>
        <v>85.08578282696985</v>
      </c>
      <c r="H61" s="13">
        <f t="shared" si="7"/>
        <v>100</v>
      </c>
      <c r="I61" s="13">
        <f t="shared" si="7"/>
        <v>96.50419794457446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96.50419794457446</v>
      </c>
      <c r="W61" s="13">
        <f t="shared" si="7"/>
        <v>137.86630680082197</v>
      </c>
      <c r="X61" s="13">
        <f t="shared" si="7"/>
        <v>0</v>
      </c>
      <c r="Y61" s="13">
        <f t="shared" si="7"/>
        <v>0</v>
      </c>
      <c r="Z61" s="14">
        <f t="shared" si="7"/>
        <v>96.18184029812511</v>
      </c>
    </row>
    <row r="62" spans="1:26" ht="13.5">
      <c r="A62" s="38" t="s">
        <v>103</v>
      </c>
      <c r="B62" s="12">
        <f t="shared" si="7"/>
        <v>83.03620379703189</v>
      </c>
      <c r="C62" s="12">
        <f t="shared" si="7"/>
        <v>0</v>
      </c>
      <c r="D62" s="3">
        <f t="shared" si="7"/>
        <v>96.32376515796341</v>
      </c>
      <c r="E62" s="13">
        <f t="shared" si="7"/>
        <v>96.32376515796341</v>
      </c>
      <c r="F62" s="13">
        <f t="shared" si="7"/>
        <v>119.12079624714573</v>
      </c>
      <c r="G62" s="13">
        <f t="shared" si="7"/>
        <v>89.52029530243908</v>
      </c>
      <c r="H62" s="13">
        <f t="shared" si="7"/>
        <v>99.99999320133591</v>
      </c>
      <c r="I62" s="13">
        <f t="shared" si="7"/>
        <v>102.65300320018163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102.65300320018163</v>
      </c>
      <c r="W62" s="13">
        <f t="shared" si="7"/>
        <v>100.49413704403993</v>
      </c>
      <c r="X62" s="13">
        <f t="shared" si="7"/>
        <v>0</v>
      </c>
      <c r="Y62" s="13">
        <f t="shared" si="7"/>
        <v>0</v>
      </c>
      <c r="Z62" s="14">
        <f t="shared" si="7"/>
        <v>96.32376515796341</v>
      </c>
    </row>
    <row r="63" spans="1:26" ht="13.5">
      <c r="A63" s="38" t="s">
        <v>104</v>
      </c>
      <c r="B63" s="12">
        <f t="shared" si="7"/>
        <v>83.78914359062394</v>
      </c>
      <c r="C63" s="12">
        <f t="shared" si="7"/>
        <v>0</v>
      </c>
      <c r="D63" s="3">
        <f t="shared" si="7"/>
        <v>96.00000047079355</v>
      </c>
      <c r="E63" s="13">
        <f t="shared" si="7"/>
        <v>96.00000047079355</v>
      </c>
      <c r="F63" s="13">
        <f t="shared" si="7"/>
        <v>99.0096713351775</v>
      </c>
      <c r="G63" s="13">
        <f t="shared" si="7"/>
        <v>95.80136841304781</v>
      </c>
      <c r="H63" s="13">
        <f t="shared" si="7"/>
        <v>100</v>
      </c>
      <c r="I63" s="13">
        <f t="shared" si="7"/>
        <v>98.41672544347084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98.41672544347084</v>
      </c>
      <c r="W63" s="13">
        <f t="shared" si="7"/>
        <v>81.53521646163668</v>
      </c>
      <c r="X63" s="13">
        <f t="shared" si="7"/>
        <v>0</v>
      </c>
      <c r="Y63" s="13">
        <f t="shared" si="7"/>
        <v>0</v>
      </c>
      <c r="Z63" s="14">
        <f t="shared" si="7"/>
        <v>96.00000047079355</v>
      </c>
    </row>
    <row r="64" spans="1:26" ht="13.5">
      <c r="A64" s="38" t="s">
        <v>105</v>
      </c>
      <c r="B64" s="12">
        <f t="shared" si="7"/>
        <v>59.704083813979246</v>
      </c>
      <c r="C64" s="12">
        <f t="shared" si="7"/>
        <v>0</v>
      </c>
      <c r="D64" s="3">
        <f t="shared" si="7"/>
        <v>79.25710918238569</v>
      </c>
      <c r="E64" s="13">
        <f t="shared" si="7"/>
        <v>79.25710918238569</v>
      </c>
      <c r="F64" s="13">
        <f t="shared" si="7"/>
        <v>78.30677303915927</v>
      </c>
      <c r="G64" s="13">
        <f t="shared" si="7"/>
        <v>70.60075895692651</v>
      </c>
      <c r="H64" s="13">
        <f t="shared" si="7"/>
        <v>85.19533990644086</v>
      </c>
      <c r="I64" s="13">
        <f t="shared" si="7"/>
        <v>78.00871581850973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78.00871581850973</v>
      </c>
      <c r="W64" s="13">
        <f t="shared" si="7"/>
        <v>76.8254446124715</v>
      </c>
      <c r="X64" s="13">
        <f t="shared" si="7"/>
        <v>0</v>
      </c>
      <c r="Y64" s="13">
        <f t="shared" si="7"/>
        <v>0</v>
      </c>
      <c r="Z64" s="14">
        <f t="shared" si="7"/>
        <v>79.25710918238569</v>
      </c>
    </row>
    <row r="65" spans="1:26" ht="13.5">
      <c r="A65" s="38" t="s">
        <v>106</v>
      </c>
      <c r="B65" s="12">
        <f t="shared" si="7"/>
        <v>86.92793414335888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59.241713736770784</v>
      </c>
      <c r="H65" s="13">
        <f t="shared" si="7"/>
        <v>104.12710019679407</v>
      </c>
      <c r="I65" s="13">
        <f t="shared" si="7"/>
        <v>68.79370613366582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68.79370613366582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107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99.9999173557817</v>
      </c>
      <c r="H66" s="16">
        <f t="shared" si="7"/>
        <v>100.00007938921117</v>
      </c>
      <c r="I66" s="16">
        <f t="shared" si="7"/>
        <v>100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109.1786642125641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108</v>
      </c>
      <c r="B67" s="23">
        <v>1378627937</v>
      </c>
      <c r="C67" s="23"/>
      <c r="D67" s="24">
        <v>1522945802</v>
      </c>
      <c r="E67" s="25">
        <v>1522945802</v>
      </c>
      <c r="F67" s="25">
        <v>122623993</v>
      </c>
      <c r="G67" s="25">
        <v>127439936</v>
      </c>
      <c r="H67" s="25">
        <v>127870265</v>
      </c>
      <c r="I67" s="25">
        <v>377934194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377934194</v>
      </c>
      <c r="W67" s="25">
        <v>380736450</v>
      </c>
      <c r="X67" s="25"/>
      <c r="Y67" s="24"/>
      <c r="Z67" s="26">
        <v>1522945802</v>
      </c>
    </row>
    <row r="68" spans="1:26" ht="13.5" hidden="1">
      <c r="A68" s="36" t="s">
        <v>31</v>
      </c>
      <c r="B68" s="18">
        <v>272542224</v>
      </c>
      <c r="C68" s="18"/>
      <c r="D68" s="19">
        <v>286716289</v>
      </c>
      <c r="E68" s="20">
        <v>286716289</v>
      </c>
      <c r="F68" s="20">
        <v>24326807</v>
      </c>
      <c r="G68" s="20">
        <v>24449266</v>
      </c>
      <c r="H68" s="20">
        <v>24284942</v>
      </c>
      <c r="I68" s="20">
        <v>73061015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73061015</v>
      </c>
      <c r="W68" s="20">
        <v>71679072</v>
      </c>
      <c r="X68" s="20"/>
      <c r="Y68" s="19"/>
      <c r="Z68" s="22">
        <v>286716289</v>
      </c>
    </row>
    <row r="69" spans="1:26" ht="13.5" hidden="1">
      <c r="A69" s="37" t="s">
        <v>32</v>
      </c>
      <c r="B69" s="18">
        <v>1095736718</v>
      </c>
      <c r="C69" s="18"/>
      <c r="D69" s="19">
        <v>1226997625</v>
      </c>
      <c r="E69" s="20">
        <v>1226997625</v>
      </c>
      <c r="F69" s="20">
        <v>96985537</v>
      </c>
      <c r="G69" s="20">
        <v>101780664</v>
      </c>
      <c r="H69" s="20">
        <v>102325706</v>
      </c>
      <c r="I69" s="20">
        <v>301091907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301091907</v>
      </c>
      <c r="W69" s="20">
        <v>306749406</v>
      </c>
      <c r="X69" s="20"/>
      <c r="Y69" s="19"/>
      <c r="Z69" s="22">
        <v>1226997625</v>
      </c>
    </row>
    <row r="70" spans="1:26" ht="13.5" hidden="1">
      <c r="A70" s="38" t="s">
        <v>102</v>
      </c>
      <c r="B70" s="18">
        <v>703107782</v>
      </c>
      <c r="C70" s="18"/>
      <c r="D70" s="19">
        <v>805123735</v>
      </c>
      <c r="E70" s="20">
        <v>805123735</v>
      </c>
      <c r="F70" s="20">
        <v>63753274</v>
      </c>
      <c r="G70" s="20">
        <v>66469248</v>
      </c>
      <c r="H70" s="20">
        <v>67899079</v>
      </c>
      <c r="I70" s="20">
        <v>198121601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198121601</v>
      </c>
      <c r="W70" s="20">
        <v>201280934</v>
      </c>
      <c r="X70" s="20"/>
      <c r="Y70" s="19"/>
      <c r="Z70" s="22">
        <v>805123735</v>
      </c>
    </row>
    <row r="71" spans="1:26" ht="13.5" hidden="1">
      <c r="A71" s="38" t="s">
        <v>103</v>
      </c>
      <c r="B71" s="18">
        <v>187181941</v>
      </c>
      <c r="C71" s="18"/>
      <c r="D71" s="19">
        <v>210710777</v>
      </c>
      <c r="E71" s="20">
        <v>210710777</v>
      </c>
      <c r="F71" s="20">
        <v>14792794</v>
      </c>
      <c r="G71" s="20">
        <v>15578063</v>
      </c>
      <c r="H71" s="20">
        <v>14708772</v>
      </c>
      <c r="I71" s="20">
        <v>45079629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45079629</v>
      </c>
      <c r="W71" s="20">
        <v>52677694</v>
      </c>
      <c r="X71" s="20"/>
      <c r="Y71" s="19"/>
      <c r="Z71" s="22">
        <v>210710777</v>
      </c>
    </row>
    <row r="72" spans="1:26" ht="13.5" hidden="1">
      <c r="A72" s="38" t="s">
        <v>104</v>
      </c>
      <c r="B72" s="18">
        <v>94006514</v>
      </c>
      <c r="C72" s="18"/>
      <c r="D72" s="19">
        <v>110451813</v>
      </c>
      <c r="E72" s="20">
        <v>110451813</v>
      </c>
      <c r="F72" s="20">
        <v>9316604</v>
      </c>
      <c r="G72" s="20">
        <v>7298235</v>
      </c>
      <c r="H72" s="20">
        <v>8566580</v>
      </c>
      <c r="I72" s="20">
        <v>25181419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25181419</v>
      </c>
      <c r="W72" s="20">
        <v>27612953</v>
      </c>
      <c r="X72" s="20"/>
      <c r="Y72" s="19"/>
      <c r="Z72" s="22">
        <v>110451813</v>
      </c>
    </row>
    <row r="73" spans="1:26" ht="13.5" hidden="1">
      <c r="A73" s="38" t="s">
        <v>105</v>
      </c>
      <c r="B73" s="18">
        <v>91130669</v>
      </c>
      <c r="C73" s="18"/>
      <c r="D73" s="19">
        <v>100711300</v>
      </c>
      <c r="E73" s="20">
        <v>100711300</v>
      </c>
      <c r="F73" s="20">
        <v>8072137</v>
      </c>
      <c r="G73" s="20">
        <v>7993339</v>
      </c>
      <c r="H73" s="20">
        <v>7904734</v>
      </c>
      <c r="I73" s="20">
        <v>23970210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23970210</v>
      </c>
      <c r="W73" s="20">
        <v>25177825</v>
      </c>
      <c r="X73" s="20"/>
      <c r="Y73" s="19"/>
      <c r="Z73" s="22">
        <v>100711300</v>
      </c>
    </row>
    <row r="74" spans="1:26" ht="13.5" hidden="1">
      <c r="A74" s="38" t="s">
        <v>106</v>
      </c>
      <c r="B74" s="18">
        <v>20309812</v>
      </c>
      <c r="C74" s="18"/>
      <c r="D74" s="19"/>
      <c r="E74" s="20"/>
      <c r="F74" s="20">
        <v>1050728</v>
      </c>
      <c r="G74" s="20">
        <v>4441779</v>
      </c>
      <c r="H74" s="20">
        <v>3246541</v>
      </c>
      <c r="I74" s="20">
        <v>8739048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8739048</v>
      </c>
      <c r="W74" s="20"/>
      <c r="X74" s="20"/>
      <c r="Y74" s="19"/>
      <c r="Z74" s="22"/>
    </row>
    <row r="75" spans="1:26" ht="13.5" hidden="1">
      <c r="A75" s="39" t="s">
        <v>107</v>
      </c>
      <c r="B75" s="27">
        <v>10348995</v>
      </c>
      <c r="C75" s="27"/>
      <c r="D75" s="28">
        <v>9231888</v>
      </c>
      <c r="E75" s="29">
        <v>9231888</v>
      </c>
      <c r="F75" s="29">
        <v>1311649</v>
      </c>
      <c r="G75" s="29">
        <v>1210006</v>
      </c>
      <c r="H75" s="29">
        <v>1259617</v>
      </c>
      <c r="I75" s="29">
        <v>3781272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3781272</v>
      </c>
      <c r="W75" s="29">
        <v>2307972</v>
      </c>
      <c r="X75" s="29"/>
      <c r="Y75" s="28"/>
      <c r="Z75" s="30">
        <v>9231888</v>
      </c>
    </row>
    <row r="76" spans="1:26" ht="13.5" hidden="1">
      <c r="A76" s="41" t="s">
        <v>109</v>
      </c>
      <c r="B76" s="31">
        <v>1266709120</v>
      </c>
      <c r="C76" s="31"/>
      <c r="D76" s="32">
        <v>1483638923</v>
      </c>
      <c r="E76" s="33">
        <v>1483638923</v>
      </c>
      <c r="F76" s="33">
        <v>131993098</v>
      </c>
      <c r="G76" s="33">
        <v>121992079</v>
      </c>
      <c r="H76" s="33">
        <v>126833984</v>
      </c>
      <c r="I76" s="33">
        <v>380819161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380819161</v>
      </c>
      <c r="W76" s="33">
        <v>453301612</v>
      </c>
      <c r="X76" s="33"/>
      <c r="Y76" s="32"/>
      <c r="Z76" s="34">
        <v>1483638923</v>
      </c>
    </row>
    <row r="77" spans="1:26" ht="13.5" hidden="1">
      <c r="A77" s="36" t="s">
        <v>31</v>
      </c>
      <c r="B77" s="18">
        <v>301849988</v>
      </c>
      <c r="C77" s="18"/>
      <c r="D77" s="19">
        <v>275247641</v>
      </c>
      <c r="E77" s="20">
        <v>275247641</v>
      </c>
      <c r="F77" s="20">
        <v>30774083</v>
      </c>
      <c r="G77" s="20">
        <v>35014113</v>
      </c>
      <c r="H77" s="20">
        <v>24284942</v>
      </c>
      <c r="I77" s="20">
        <v>90073138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90073138</v>
      </c>
      <c r="W77" s="20">
        <v>67378329</v>
      </c>
      <c r="X77" s="20"/>
      <c r="Y77" s="19"/>
      <c r="Z77" s="22">
        <v>275247641</v>
      </c>
    </row>
    <row r="78" spans="1:26" ht="13.5" hidden="1">
      <c r="A78" s="37" t="s">
        <v>32</v>
      </c>
      <c r="B78" s="18">
        <v>954510137</v>
      </c>
      <c r="C78" s="18"/>
      <c r="D78" s="19">
        <v>1199159394</v>
      </c>
      <c r="E78" s="20">
        <v>1199159394</v>
      </c>
      <c r="F78" s="20">
        <v>99907366</v>
      </c>
      <c r="G78" s="20">
        <v>85767961</v>
      </c>
      <c r="H78" s="20">
        <v>101289424</v>
      </c>
      <c r="I78" s="20">
        <v>286964751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286964751</v>
      </c>
      <c r="W78" s="20">
        <v>383403470</v>
      </c>
      <c r="X78" s="20"/>
      <c r="Y78" s="19"/>
      <c r="Z78" s="22">
        <v>1199159394</v>
      </c>
    </row>
    <row r="79" spans="1:26" ht="13.5" hidden="1">
      <c r="A79" s="38" t="s">
        <v>102</v>
      </c>
      <c r="B79" s="18">
        <v>648250475</v>
      </c>
      <c r="C79" s="18"/>
      <c r="D79" s="19">
        <v>774382825</v>
      </c>
      <c r="E79" s="20">
        <v>774382825</v>
      </c>
      <c r="F79" s="20">
        <v>66740703</v>
      </c>
      <c r="G79" s="20">
        <v>56555880</v>
      </c>
      <c r="H79" s="20">
        <v>67899079</v>
      </c>
      <c r="I79" s="20">
        <v>191195662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191195662</v>
      </c>
      <c r="W79" s="20">
        <v>277498590</v>
      </c>
      <c r="X79" s="20"/>
      <c r="Y79" s="19"/>
      <c r="Z79" s="22">
        <v>774382825</v>
      </c>
    </row>
    <row r="80" spans="1:26" ht="13.5" hidden="1">
      <c r="A80" s="38" t="s">
        <v>103</v>
      </c>
      <c r="B80" s="18">
        <v>155428778</v>
      </c>
      <c r="C80" s="18"/>
      <c r="D80" s="19">
        <v>202964554</v>
      </c>
      <c r="E80" s="20">
        <v>202964554</v>
      </c>
      <c r="F80" s="20">
        <v>17621294</v>
      </c>
      <c r="G80" s="20">
        <v>13945528</v>
      </c>
      <c r="H80" s="20">
        <v>14708771</v>
      </c>
      <c r="I80" s="20">
        <v>46275593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46275593</v>
      </c>
      <c r="W80" s="20">
        <v>52937994</v>
      </c>
      <c r="X80" s="20"/>
      <c r="Y80" s="19"/>
      <c r="Z80" s="22">
        <v>202964554</v>
      </c>
    </row>
    <row r="81" spans="1:26" ht="13.5" hidden="1">
      <c r="A81" s="38" t="s">
        <v>104</v>
      </c>
      <c r="B81" s="18">
        <v>78767253</v>
      </c>
      <c r="C81" s="18"/>
      <c r="D81" s="19">
        <v>106033741</v>
      </c>
      <c r="E81" s="20">
        <v>106033741</v>
      </c>
      <c r="F81" s="20">
        <v>9224339</v>
      </c>
      <c r="G81" s="20">
        <v>6991809</v>
      </c>
      <c r="H81" s="20">
        <v>8566580</v>
      </c>
      <c r="I81" s="20">
        <v>24782728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24782728</v>
      </c>
      <c r="W81" s="20">
        <v>22514281</v>
      </c>
      <c r="X81" s="20"/>
      <c r="Y81" s="19"/>
      <c r="Z81" s="22">
        <v>106033741</v>
      </c>
    </row>
    <row r="82" spans="1:26" ht="13.5" hidden="1">
      <c r="A82" s="38" t="s">
        <v>105</v>
      </c>
      <c r="B82" s="18">
        <v>54408731</v>
      </c>
      <c r="C82" s="18"/>
      <c r="D82" s="19">
        <v>79820865</v>
      </c>
      <c r="E82" s="20">
        <v>79820865</v>
      </c>
      <c r="F82" s="20">
        <v>6321030</v>
      </c>
      <c r="G82" s="20">
        <v>5643358</v>
      </c>
      <c r="H82" s="20">
        <v>6734465</v>
      </c>
      <c r="I82" s="20">
        <v>18698853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18698853</v>
      </c>
      <c r="W82" s="20">
        <v>19342976</v>
      </c>
      <c r="X82" s="20"/>
      <c r="Y82" s="19"/>
      <c r="Z82" s="22">
        <v>79820865</v>
      </c>
    </row>
    <row r="83" spans="1:26" ht="13.5" hidden="1">
      <c r="A83" s="38" t="s">
        <v>106</v>
      </c>
      <c r="B83" s="18">
        <v>17654900</v>
      </c>
      <c r="C83" s="18"/>
      <c r="D83" s="19">
        <v>35957409</v>
      </c>
      <c r="E83" s="20">
        <v>35957409</v>
      </c>
      <c r="F83" s="20"/>
      <c r="G83" s="20">
        <v>2631386</v>
      </c>
      <c r="H83" s="20">
        <v>3380529</v>
      </c>
      <c r="I83" s="20">
        <v>6011915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6011915</v>
      </c>
      <c r="W83" s="20">
        <v>11109629</v>
      </c>
      <c r="X83" s="20"/>
      <c r="Y83" s="19"/>
      <c r="Z83" s="22">
        <v>35957409</v>
      </c>
    </row>
    <row r="84" spans="1:26" ht="13.5" hidden="1">
      <c r="A84" s="39" t="s">
        <v>107</v>
      </c>
      <c r="B84" s="27">
        <v>10348995</v>
      </c>
      <c r="C84" s="27"/>
      <c r="D84" s="28">
        <v>9231888</v>
      </c>
      <c r="E84" s="29">
        <v>9231888</v>
      </c>
      <c r="F84" s="29">
        <v>1311649</v>
      </c>
      <c r="G84" s="29">
        <v>1210005</v>
      </c>
      <c r="H84" s="29">
        <v>1259618</v>
      </c>
      <c r="I84" s="29">
        <v>3781272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3781272</v>
      </c>
      <c r="W84" s="29">
        <v>2519813</v>
      </c>
      <c r="X84" s="29"/>
      <c r="Y84" s="28"/>
      <c r="Z84" s="30">
        <v>9231888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68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626238750</v>
      </c>
      <c r="C5" s="18">
        <v>0</v>
      </c>
      <c r="D5" s="58">
        <v>644671000</v>
      </c>
      <c r="E5" s="59">
        <v>644671000</v>
      </c>
      <c r="F5" s="59">
        <v>53407189</v>
      </c>
      <c r="G5" s="59">
        <v>52896177</v>
      </c>
      <c r="H5" s="59">
        <v>53528196</v>
      </c>
      <c r="I5" s="59">
        <v>159831562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159831562</v>
      </c>
      <c r="W5" s="59">
        <v>161167750</v>
      </c>
      <c r="X5" s="59">
        <v>-1336188</v>
      </c>
      <c r="Y5" s="60">
        <v>-0.83</v>
      </c>
      <c r="Z5" s="61">
        <v>644671000</v>
      </c>
    </row>
    <row r="6" spans="1:26" ht="13.5">
      <c r="A6" s="57" t="s">
        <v>32</v>
      </c>
      <c r="B6" s="18">
        <v>1968840504</v>
      </c>
      <c r="C6" s="18">
        <v>0</v>
      </c>
      <c r="D6" s="58">
        <v>2147016335</v>
      </c>
      <c r="E6" s="59">
        <v>2147016335</v>
      </c>
      <c r="F6" s="59">
        <v>182495834</v>
      </c>
      <c r="G6" s="59">
        <v>200221573</v>
      </c>
      <c r="H6" s="59">
        <v>188419484</v>
      </c>
      <c r="I6" s="59">
        <v>571136891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571136891</v>
      </c>
      <c r="W6" s="59">
        <v>536754084</v>
      </c>
      <c r="X6" s="59">
        <v>34382807</v>
      </c>
      <c r="Y6" s="60">
        <v>6.41</v>
      </c>
      <c r="Z6" s="61">
        <v>2147016335</v>
      </c>
    </row>
    <row r="7" spans="1:26" ht="13.5">
      <c r="A7" s="57" t="s">
        <v>33</v>
      </c>
      <c r="B7" s="18">
        <v>34283812</v>
      </c>
      <c r="C7" s="18">
        <v>0</v>
      </c>
      <c r="D7" s="58">
        <v>27029000</v>
      </c>
      <c r="E7" s="59">
        <v>27029000</v>
      </c>
      <c r="F7" s="59">
        <v>-3144960</v>
      </c>
      <c r="G7" s="59">
        <v>3144960</v>
      </c>
      <c r="H7" s="59">
        <v>3113550</v>
      </c>
      <c r="I7" s="59">
        <v>3113550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3113550</v>
      </c>
      <c r="W7" s="59">
        <v>6757250</v>
      </c>
      <c r="X7" s="59">
        <v>-3643700</v>
      </c>
      <c r="Y7" s="60">
        <v>-53.92</v>
      </c>
      <c r="Z7" s="61">
        <v>27029000</v>
      </c>
    </row>
    <row r="8" spans="1:26" ht="13.5">
      <c r="A8" s="57" t="s">
        <v>34</v>
      </c>
      <c r="B8" s="18">
        <v>450812560</v>
      </c>
      <c r="C8" s="18">
        <v>0</v>
      </c>
      <c r="D8" s="58">
        <v>383847594</v>
      </c>
      <c r="E8" s="59">
        <v>383847594</v>
      </c>
      <c r="F8" s="59">
        <v>29420</v>
      </c>
      <c r="G8" s="59">
        <v>150554768</v>
      </c>
      <c r="H8" s="59">
        <v>1239680</v>
      </c>
      <c r="I8" s="59">
        <v>151823868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151823868</v>
      </c>
      <c r="W8" s="59">
        <v>95961899</v>
      </c>
      <c r="X8" s="59">
        <v>55861969</v>
      </c>
      <c r="Y8" s="60">
        <v>58.21</v>
      </c>
      <c r="Z8" s="61">
        <v>383847594</v>
      </c>
    </row>
    <row r="9" spans="1:26" ht="13.5">
      <c r="A9" s="57" t="s">
        <v>35</v>
      </c>
      <c r="B9" s="18">
        <v>181886431</v>
      </c>
      <c r="C9" s="18">
        <v>0</v>
      </c>
      <c r="D9" s="58">
        <v>88920029</v>
      </c>
      <c r="E9" s="59">
        <v>88920029</v>
      </c>
      <c r="F9" s="59">
        <v>6950557</v>
      </c>
      <c r="G9" s="59">
        <v>16146788</v>
      </c>
      <c r="H9" s="59">
        <v>12266988</v>
      </c>
      <c r="I9" s="59">
        <v>35364333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35364333</v>
      </c>
      <c r="W9" s="59">
        <v>22230007</v>
      </c>
      <c r="X9" s="59">
        <v>13134326</v>
      </c>
      <c r="Y9" s="60">
        <v>59.08</v>
      </c>
      <c r="Z9" s="61">
        <v>88920029</v>
      </c>
    </row>
    <row r="10" spans="1:26" ht="25.5">
      <c r="A10" s="62" t="s">
        <v>94</v>
      </c>
      <c r="B10" s="63">
        <f>SUM(B5:B9)</f>
        <v>3262062057</v>
      </c>
      <c r="C10" s="63">
        <f>SUM(C5:C9)</f>
        <v>0</v>
      </c>
      <c r="D10" s="64">
        <f aca="true" t="shared" si="0" ref="D10:Z10">SUM(D5:D9)</f>
        <v>3291483958</v>
      </c>
      <c r="E10" s="65">
        <f t="shared" si="0"/>
        <v>3291483958</v>
      </c>
      <c r="F10" s="65">
        <f t="shared" si="0"/>
        <v>239738040</v>
      </c>
      <c r="G10" s="65">
        <f t="shared" si="0"/>
        <v>422964266</v>
      </c>
      <c r="H10" s="65">
        <f t="shared" si="0"/>
        <v>258567898</v>
      </c>
      <c r="I10" s="65">
        <f t="shared" si="0"/>
        <v>921270204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921270204</v>
      </c>
      <c r="W10" s="65">
        <f t="shared" si="0"/>
        <v>822870990</v>
      </c>
      <c r="X10" s="65">
        <f t="shared" si="0"/>
        <v>98399214</v>
      </c>
      <c r="Y10" s="66">
        <f>+IF(W10&lt;&gt;0,(X10/W10)*100,0)</f>
        <v>11.958036581165658</v>
      </c>
      <c r="Z10" s="67">
        <f t="shared" si="0"/>
        <v>3291483958</v>
      </c>
    </row>
    <row r="11" spans="1:26" ht="13.5">
      <c r="A11" s="57" t="s">
        <v>36</v>
      </c>
      <c r="B11" s="18">
        <v>685392890</v>
      </c>
      <c r="C11" s="18">
        <v>0</v>
      </c>
      <c r="D11" s="58">
        <v>779720997</v>
      </c>
      <c r="E11" s="59">
        <v>779720997</v>
      </c>
      <c r="F11" s="59">
        <v>57774039</v>
      </c>
      <c r="G11" s="59">
        <v>58995251</v>
      </c>
      <c r="H11" s="59">
        <v>58931185</v>
      </c>
      <c r="I11" s="59">
        <v>175700475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175700475</v>
      </c>
      <c r="W11" s="59">
        <v>194930249</v>
      </c>
      <c r="X11" s="59">
        <v>-19229774</v>
      </c>
      <c r="Y11" s="60">
        <v>-9.86</v>
      </c>
      <c r="Z11" s="61">
        <v>779720997</v>
      </c>
    </row>
    <row r="12" spans="1:26" ht="13.5">
      <c r="A12" s="57" t="s">
        <v>37</v>
      </c>
      <c r="B12" s="18">
        <v>33421534</v>
      </c>
      <c r="C12" s="18">
        <v>0</v>
      </c>
      <c r="D12" s="58">
        <v>36363001</v>
      </c>
      <c r="E12" s="59">
        <v>36363001</v>
      </c>
      <c r="F12" s="59">
        <v>2882688</v>
      </c>
      <c r="G12" s="59">
        <v>2853464</v>
      </c>
      <c r="H12" s="59">
        <v>2853464</v>
      </c>
      <c r="I12" s="59">
        <v>8589616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8589616</v>
      </c>
      <c r="W12" s="59">
        <v>9090750</v>
      </c>
      <c r="X12" s="59">
        <v>-501134</v>
      </c>
      <c r="Y12" s="60">
        <v>-5.51</v>
      </c>
      <c r="Z12" s="61">
        <v>36363001</v>
      </c>
    </row>
    <row r="13" spans="1:26" ht="13.5">
      <c r="A13" s="57" t="s">
        <v>95</v>
      </c>
      <c r="B13" s="18">
        <v>266933180</v>
      </c>
      <c r="C13" s="18">
        <v>0</v>
      </c>
      <c r="D13" s="58">
        <v>222212000</v>
      </c>
      <c r="E13" s="59">
        <v>222212000</v>
      </c>
      <c r="F13" s="59">
        <v>0</v>
      </c>
      <c r="G13" s="59">
        <v>0</v>
      </c>
      <c r="H13" s="59">
        <v>67059281</v>
      </c>
      <c r="I13" s="59">
        <v>67059281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67059281</v>
      </c>
      <c r="W13" s="59">
        <v>55553000</v>
      </c>
      <c r="X13" s="59">
        <v>11506281</v>
      </c>
      <c r="Y13" s="60">
        <v>20.71</v>
      </c>
      <c r="Z13" s="61">
        <v>222212000</v>
      </c>
    </row>
    <row r="14" spans="1:26" ht="13.5">
      <c r="A14" s="57" t="s">
        <v>38</v>
      </c>
      <c r="B14" s="18">
        <v>70966061</v>
      </c>
      <c r="C14" s="18">
        <v>0</v>
      </c>
      <c r="D14" s="58">
        <v>69038765</v>
      </c>
      <c r="E14" s="59">
        <v>69038765</v>
      </c>
      <c r="F14" s="59">
        <v>0</v>
      </c>
      <c r="G14" s="59">
        <v>171803</v>
      </c>
      <c r="H14" s="59">
        <v>16174171</v>
      </c>
      <c r="I14" s="59">
        <v>16345974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16345974</v>
      </c>
      <c r="W14" s="59">
        <v>17259691</v>
      </c>
      <c r="X14" s="59">
        <v>-913717</v>
      </c>
      <c r="Y14" s="60">
        <v>-5.29</v>
      </c>
      <c r="Z14" s="61">
        <v>69038765</v>
      </c>
    </row>
    <row r="15" spans="1:26" ht="13.5">
      <c r="A15" s="57" t="s">
        <v>39</v>
      </c>
      <c r="B15" s="18">
        <v>1370757845</v>
      </c>
      <c r="C15" s="18">
        <v>0</v>
      </c>
      <c r="D15" s="58">
        <v>1493889895</v>
      </c>
      <c r="E15" s="59">
        <v>1493889895</v>
      </c>
      <c r="F15" s="59">
        <v>118056456</v>
      </c>
      <c r="G15" s="59">
        <v>227196824</v>
      </c>
      <c r="H15" s="59">
        <v>94503260</v>
      </c>
      <c r="I15" s="59">
        <v>439756540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439756540</v>
      </c>
      <c r="W15" s="59">
        <v>373472474</v>
      </c>
      <c r="X15" s="59">
        <v>66284066</v>
      </c>
      <c r="Y15" s="60">
        <v>17.75</v>
      </c>
      <c r="Z15" s="61">
        <v>1493889895</v>
      </c>
    </row>
    <row r="16" spans="1:26" ht="13.5">
      <c r="A16" s="68" t="s">
        <v>40</v>
      </c>
      <c r="B16" s="18">
        <v>4163848</v>
      </c>
      <c r="C16" s="18">
        <v>0</v>
      </c>
      <c r="D16" s="58">
        <v>5027304</v>
      </c>
      <c r="E16" s="59">
        <v>5027304</v>
      </c>
      <c r="F16" s="59">
        <v>1070672</v>
      </c>
      <c r="G16" s="59">
        <v>18040</v>
      </c>
      <c r="H16" s="59">
        <v>18040</v>
      </c>
      <c r="I16" s="59">
        <v>1106752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1106752</v>
      </c>
      <c r="W16" s="59">
        <v>1256826</v>
      </c>
      <c r="X16" s="59">
        <v>-150074</v>
      </c>
      <c r="Y16" s="60">
        <v>-11.94</v>
      </c>
      <c r="Z16" s="61">
        <v>5027304</v>
      </c>
    </row>
    <row r="17" spans="1:26" ht="13.5">
      <c r="A17" s="57" t="s">
        <v>41</v>
      </c>
      <c r="B17" s="18">
        <v>682677174</v>
      </c>
      <c r="C17" s="18">
        <v>0</v>
      </c>
      <c r="D17" s="58">
        <v>618645998</v>
      </c>
      <c r="E17" s="59">
        <v>618645998</v>
      </c>
      <c r="F17" s="59">
        <v>10291535</v>
      </c>
      <c r="G17" s="59">
        <v>62014598</v>
      </c>
      <c r="H17" s="59">
        <v>35184544</v>
      </c>
      <c r="I17" s="59">
        <v>107490677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107490677</v>
      </c>
      <c r="W17" s="59">
        <v>154661500</v>
      </c>
      <c r="X17" s="59">
        <v>-47170823</v>
      </c>
      <c r="Y17" s="60">
        <v>-30.5</v>
      </c>
      <c r="Z17" s="61">
        <v>618645998</v>
      </c>
    </row>
    <row r="18" spans="1:26" ht="13.5">
      <c r="A18" s="69" t="s">
        <v>42</v>
      </c>
      <c r="B18" s="70">
        <f>SUM(B11:B17)</f>
        <v>3114312532</v>
      </c>
      <c r="C18" s="70">
        <f>SUM(C11:C17)</f>
        <v>0</v>
      </c>
      <c r="D18" s="71">
        <f aca="true" t="shared" si="1" ref="D18:Z18">SUM(D11:D17)</f>
        <v>3224897960</v>
      </c>
      <c r="E18" s="72">
        <f t="shared" si="1"/>
        <v>3224897960</v>
      </c>
      <c r="F18" s="72">
        <f t="shared" si="1"/>
        <v>190075390</v>
      </c>
      <c r="G18" s="72">
        <f t="shared" si="1"/>
        <v>351249980</v>
      </c>
      <c r="H18" s="72">
        <f t="shared" si="1"/>
        <v>274723945</v>
      </c>
      <c r="I18" s="72">
        <f t="shared" si="1"/>
        <v>816049315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816049315</v>
      </c>
      <c r="W18" s="72">
        <f t="shared" si="1"/>
        <v>806224490</v>
      </c>
      <c r="X18" s="72">
        <f t="shared" si="1"/>
        <v>9824825</v>
      </c>
      <c r="Y18" s="66">
        <f>+IF(W18&lt;&gt;0,(X18/W18)*100,0)</f>
        <v>1.2186215032986656</v>
      </c>
      <c r="Z18" s="73">
        <f t="shared" si="1"/>
        <v>3224897960</v>
      </c>
    </row>
    <row r="19" spans="1:26" ht="13.5">
      <c r="A19" s="69" t="s">
        <v>43</v>
      </c>
      <c r="B19" s="74">
        <f>+B10-B18</f>
        <v>147749525</v>
      </c>
      <c r="C19" s="74">
        <f>+C10-C18</f>
        <v>0</v>
      </c>
      <c r="D19" s="75">
        <f aca="true" t="shared" si="2" ref="D19:Z19">+D10-D18</f>
        <v>66585998</v>
      </c>
      <c r="E19" s="76">
        <f t="shared" si="2"/>
        <v>66585998</v>
      </c>
      <c r="F19" s="76">
        <f t="shared" si="2"/>
        <v>49662650</v>
      </c>
      <c r="G19" s="76">
        <f t="shared" si="2"/>
        <v>71714286</v>
      </c>
      <c r="H19" s="76">
        <f t="shared" si="2"/>
        <v>-16156047</v>
      </c>
      <c r="I19" s="76">
        <f t="shared" si="2"/>
        <v>105220889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105220889</v>
      </c>
      <c r="W19" s="76">
        <f>IF(E10=E18,0,W10-W18)</f>
        <v>16646500</v>
      </c>
      <c r="X19" s="76">
        <f t="shared" si="2"/>
        <v>88574389</v>
      </c>
      <c r="Y19" s="77">
        <f>+IF(W19&lt;&gt;0,(X19/W19)*100,0)</f>
        <v>532.0901630973478</v>
      </c>
      <c r="Z19" s="78">
        <f t="shared" si="2"/>
        <v>66585998</v>
      </c>
    </row>
    <row r="20" spans="1:26" ht="13.5">
      <c r="A20" s="57" t="s">
        <v>44</v>
      </c>
      <c r="B20" s="18">
        <v>196537029</v>
      </c>
      <c r="C20" s="18">
        <v>0</v>
      </c>
      <c r="D20" s="58">
        <v>383158405</v>
      </c>
      <c r="E20" s="59">
        <v>383158405</v>
      </c>
      <c r="F20" s="59">
        <v>0</v>
      </c>
      <c r="G20" s="59">
        <v>1419720</v>
      </c>
      <c r="H20" s="59">
        <v>7725150</v>
      </c>
      <c r="I20" s="59">
        <v>9144870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9144870</v>
      </c>
      <c r="W20" s="59">
        <v>95789601</v>
      </c>
      <c r="X20" s="59">
        <v>-86644731</v>
      </c>
      <c r="Y20" s="60">
        <v>-90.45</v>
      </c>
      <c r="Z20" s="61">
        <v>383158405</v>
      </c>
    </row>
    <row r="21" spans="1:26" ht="13.5">
      <c r="A21" s="57" t="s">
        <v>96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97</v>
      </c>
      <c r="B22" s="85">
        <f>SUM(B19:B21)</f>
        <v>344286554</v>
      </c>
      <c r="C22" s="85">
        <f>SUM(C19:C21)</f>
        <v>0</v>
      </c>
      <c r="D22" s="86">
        <f aca="true" t="shared" si="3" ref="D22:Z22">SUM(D19:D21)</f>
        <v>449744403</v>
      </c>
      <c r="E22" s="87">
        <f t="shared" si="3"/>
        <v>449744403</v>
      </c>
      <c r="F22" s="87">
        <f t="shared" si="3"/>
        <v>49662650</v>
      </c>
      <c r="G22" s="87">
        <f t="shared" si="3"/>
        <v>73134006</v>
      </c>
      <c r="H22" s="87">
        <f t="shared" si="3"/>
        <v>-8430897</v>
      </c>
      <c r="I22" s="87">
        <f t="shared" si="3"/>
        <v>114365759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114365759</v>
      </c>
      <c r="W22" s="87">
        <f t="shared" si="3"/>
        <v>112436101</v>
      </c>
      <c r="X22" s="87">
        <f t="shared" si="3"/>
        <v>1929658</v>
      </c>
      <c r="Y22" s="88">
        <f>+IF(W22&lt;&gt;0,(X22/W22)*100,0)</f>
        <v>1.7162263568709129</v>
      </c>
      <c r="Z22" s="89">
        <f t="shared" si="3"/>
        <v>449744403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344286554</v>
      </c>
      <c r="C24" s="74">
        <f>SUM(C22:C23)</f>
        <v>0</v>
      </c>
      <c r="D24" s="75">
        <f aca="true" t="shared" si="4" ref="D24:Z24">SUM(D22:D23)</f>
        <v>449744403</v>
      </c>
      <c r="E24" s="76">
        <f t="shared" si="4"/>
        <v>449744403</v>
      </c>
      <c r="F24" s="76">
        <f t="shared" si="4"/>
        <v>49662650</v>
      </c>
      <c r="G24" s="76">
        <f t="shared" si="4"/>
        <v>73134006</v>
      </c>
      <c r="H24" s="76">
        <f t="shared" si="4"/>
        <v>-8430897</v>
      </c>
      <c r="I24" s="76">
        <f t="shared" si="4"/>
        <v>114365759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114365759</v>
      </c>
      <c r="W24" s="76">
        <f t="shared" si="4"/>
        <v>112436101</v>
      </c>
      <c r="X24" s="76">
        <f t="shared" si="4"/>
        <v>1929658</v>
      </c>
      <c r="Y24" s="77">
        <f>+IF(W24&lt;&gt;0,(X24/W24)*100,0)</f>
        <v>1.7162263568709129</v>
      </c>
      <c r="Z24" s="78">
        <f t="shared" si="4"/>
        <v>449744403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284743007</v>
      </c>
      <c r="C27" s="21">
        <v>0</v>
      </c>
      <c r="D27" s="98">
        <v>443157508</v>
      </c>
      <c r="E27" s="99">
        <v>443157508</v>
      </c>
      <c r="F27" s="99">
        <v>163771</v>
      </c>
      <c r="G27" s="99">
        <v>7723603</v>
      </c>
      <c r="H27" s="99">
        <v>21392316</v>
      </c>
      <c r="I27" s="99">
        <v>29279690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29279690</v>
      </c>
      <c r="W27" s="99">
        <v>110789377</v>
      </c>
      <c r="X27" s="99">
        <v>-81509687</v>
      </c>
      <c r="Y27" s="100">
        <v>-73.57</v>
      </c>
      <c r="Z27" s="101">
        <v>443157508</v>
      </c>
    </row>
    <row r="28" spans="1:26" ht="13.5">
      <c r="A28" s="102" t="s">
        <v>44</v>
      </c>
      <c r="B28" s="18">
        <v>196537028</v>
      </c>
      <c r="C28" s="18">
        <v>0</v>
      </c>
      <c r="D28" s="58">
        <v>383157508</v>
      </c>
      <c r="E28" s="59">
        <v>383157508</v>
      </c>
      <c r="F28" s="59">
        <v>163771</v>
      </c>
      <c r="G28" s="59">
        <v>7485720</v>
      </c>
      <c r="H28" s="59">
        <v>15201107</v>
      </c>
      <c r="I28" s="59">
        <v>22850598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22850598</v>
      </c>
      <c r="W28" s="59">
        <v>95789377</v>
      </c>
      <c r="X28" s="59">
        <v>-72938779</v>
      </c>
      <c r="Y28" s="60">
        <v>-76.14</v>
      </c>
      <c r="Z28" s="61">
        <v>383157508</v>
      </c>
    </row>
    <row r="29" spans="1:26" ht="13.5">
      <c r="A29" s="57" t="s">
        <v>99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45274632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42931347</v>
      </c>
      <c r="C31" s="18">
        <v>0</v>
      </c>
      <c r="D31" s="58">
        <v>60000000</v>
      </c>
      <c r="E31" s="59">
        <v>60000000</v>
      </c>
      <c r="F31" s="59">
        <v>0</v>
      </c>
      <c r="G31" s="59">
        <v>237883</v>
      </c>
      <c r="H31" s="59">
        <v>6191209</v>
      </c>
      <c r="I31" s="59">
        <v>6429092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6429092</v>
      </c>
      <c r="W31" s="59">
        <v>15000000</v>
      </c>
      <c r="X31" s="59">
        <v>-8570908</v>
      </c>
      <c r="Y31" s="60">
        <v>-57.14</v>
      </c>
      <c r="Z31" s="61">
        <v>60000000</v>
      </c>
    </row>
    <row r="32" spans="1:26" ht="13.5">
      <c r="A32" s="69" t="s">
        <v>50</v>
      </c>
      <c r="B32" s="21">
        <f>SUM(B28:B31)</f>
        <v>284743007</v>
      </c>
      <c r="C32" s="21">
        <f>SUM(C28:C31)</f>
        <v>0</v>
      </c>
      <c r="D32" s="98">
        <f aca="true" t="shared" si="5" ref="D32:Z32">SUM(D28:D31)</f>
        <v>443157508</v>
      </c>
      <c r="E32" s="99">
        <f t="shared" si="5"/>
        <v>443157508</v>
      </c>
      <c r="F32" s="99">
        <f t="shared" si="5"/>
        <v>163771</v>
      </c>
      <c r="G32" s="99">
        <f t="shared" si="5"/>
        <v>7723603</v>
      </c>
      <c r="H32" s="99">
        <f t="shared" si="5"/>
        <v>21392316</v>
      </c>
      <c r="I32" s="99">
        <f t="shared" si="5"/>
        <v>29279690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29279690</v>
      </c>
      <c r="W32" s="99">
        <f t="shared" si="5"/>
        <v>110789377</v>
      </c>
      <c r="X32" s="99">
        <f t="shared" si="5"/>
        <v>-81509687</v>
      </c>
      <c r="Y32" s="100">
        <f>+IF(W32&lt;&gt;0,(X32/W32)*100,0)</f>
        <v>-73.57175318352047</v>
      </c>
      <c r="Z32" s="101">
        <f t="shared" si="5"/>
        <v>443157508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1567515809</v>
      </c>
      <c r="C35" s="18">
        <v>0</v>
      </c>
      <c r="D35" s="58">
        <v>1403493631</v>
      </c>
      <c r="E35" s="59">
        <v>1403493631</v>
      </c>
      <c r="F35" s="59">
        <v>1364258790</v>
      </c>
      <c r="G35" s="59">
        <v>1527404503</v>
      </c>
      <c r="H35" s="59">
        <v>1486919106</v>
      </c>
      <c r="I35" s="59">
        <v>1486919106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1486919106</v>
      </c>
      <c r="W35" s="59">
        <v>350873408</v>
      </c>
      <c r="X35" s="59">
        <v>1136045698</v>
      </c>
      <c r="Y35" s="60">
        <v>323.78</v>
      </c>
      <c r="Z35" s="61">
        <v>1403493631</v>
      </c>
    </row>
    <row r="36" spans="1:26" ht="13.5">
      <c r="A36" s="57" t="s">
        <v>53</v>
      </c>
      <c r="B36" s="18">
        <v>6917714365</v>
      </c>
      <c r="C36" s="18">
        <v>0</v>
      </c>
      <c r="D36" s="58">
        <v>6923709336</v>
      </c>
      <c r="E36" s="59">
        <v>6923709336</v>
      </c>
      <c r="F36" s="59">
        <v>6916163373</v>
      </c>
      <c r="G36" s="59">
        <v>6919004806</v>
      </c>
      <c r="H36" s="59">
        <v>6873374278</v>
      </c>
      <c r="I36" s="59">
        <v>6873374278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6873374278</v>
      </c>
      <c r="W36" s="59">
        <v>1730927334</v>
      </c>
      <c r="X36" s="59">
        <v>5142446944</v>
      </c>
      <c r="Y36" s="60">
        <v>297.09</v>
      </c>
      <c r="Z36" s="61">
        <v>6923709336</v>
      </c>
    </row>
    <row r="37" spans="1:26" ht="13.5">
      <c r="A37" s="57" t="s">
        <v>54</v>
      </c>
      <c r="B37" s="18">
        <v>784902230</v>
      </c>
      <c r="C37" s="18">
        <v>0</v>
      </c>
      <c r="D37" s="58">
        <v>730078136</v>
      </c>
      <c r="E37" s="59">
        <v>730078136</v>
      </c>
      <c r="F37" s="59">
        <v>502889783</v>
      </c>
      <c r="G37" s="59">
        <v>543283270</v>
      </c>
      <c r="H37" s="59">
        <v>566451510</v>
      </c>
      <c r="I37" s="59">
        <v>566451510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566451510</v>
      </c>
      <c r="W37" s="59">
        <v>182519534</v>
      </c>
      <c r="X37" s="59">
        <v>383931976</v>
      </c>
      <c r="Y37" s="60">
        <v>210.35</v>
      </c>
      <c r="Z37" s="61">
        <v>730078136</v>
      </c>
    </row>
    <row r="38" spans="1:26" ht="13.5">
      <c r="A38" s="57" t="s">
        <v>55</v>
      </c>
      <c r="B38" s="18">
        <v>1031022627</v>
      </c>
      <c r="C38" s="18">
        <v>0</v>
      </c>
      <c r="D38" s="58">
        <v>573000000</v>
      </c>
      <c r="E38" s="59">
        <v>573000000</v>
      </c>
      <c r="F38" s="59">
        <v>1077776526</v>
      </c>
      <c r="G38" s="59">
        <v>1077776526</v>
      </c>
      <c r="H38" s="59">
        <v>1114163519</v>
      </c>
      <c r="I38" s="59">
        <v>1114163519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1114163519</v>
      </c>
      <c r="W38" s="59">
        <v>143250000</v>
      </c>
      <c r="X38" s="59">
        <v>970913519</v>
      </c>
      <c r="Y38" s="60">
        <v>677.78</v>
      </c>
      <c r="Z38" s="61">
        <v>573000000</v>
      </c>
    </row>
    <row r="39" spans="1:26" ht="13.5">
      <c r="A39" s="57" t="s">
        <v>56</v>
      </c>
      <c r="B39" s="18">
        <v>6669305317</v>
      </c>
      <c r="C39" s="18">
        <v>0</v>
      </c>
      <c r="D39" s="58">
        <v>7024124831</v>
      </c>
      <c r="E39" s="59">
        <v>7024124831</v>
      </c>
      <c r="F39" s="59">
        <v>6699755854</v>
      </c>
      <c r="G39" s="59">
        <v>6825349513</v>
      </c>
      <c r="H39" s="59">
        <v>6679678355</v>
      </c>
      <c r="I39" s="59">
        <v>6679678355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6679678355</v>
      </c>
      <c r="W39" s="59">
        <v>1756031208</v>
      </c>
      <c r="X39" s="59">
        <v>4923647147</v>
      </c>
      <c r="Y39" s="60">
        <v>280.38</v>
      </c>
      <c r="Z39" s="61">
        <v>7024124831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534462641</v>
      </c>
      <c r="C42" s="18">
        <v>0</v>
      </c>
      <c r="D42" s="58">
        <v>395061839</v>
      </c>
      <c r="E42" s="59">
        <v>395061839</v>
      </c>
      <c r="F42" s="59">
        <v>134436949</v>
      </c>
      <c r="G42" s="59">
        <v>-23270144</v>
      </c>
      <c r="H42" s="59">
        <v>1522221</v>
      </c>
      <c r="I42" s="59">
        <v>112689026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112689026</v>
      </c>
      <c r="W42" s="59">
        <v>238836176</v>
      </c>
      <c r="X42" s="59">
        <v>-126147150</v>
      </c>
      <c r="Y42" s="60">
        <v>-52.82</v>
      </c>
      <c r="Z42" s="61">
        <v>395061839</v>
      </c>
    </row>
    <row r="43" spans="1:26" ht="13.5">
      <c r="A43" s="57" t="s">
        <v>59</v>
      </c>
      <c r="B43" s="18">
        <v>-410145589</v>
      </c>
      <c r="C43" s="18">
        <v>0</v>
      </c>
      <c r="D43" s="58">
        <v>-285819000</v>
      </c>
      <c r="E43" s="59">
        <v>-285819000</v>
      </c>
      <c r="F43" s="59">
        <v>-102521680</v>
      </c>
      <c r="G43" s="59">
        <v>14253829</v>
      </c>
      <c r="H43" s="59">
        <v>14385451</v>
      </c>
      <c r="I43" s="59">
        <v>-73882400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-73882400</v>
      </c>
      <c r="W43" s="59">
        <v>-37101220</v>
      </c>
      <c r="X43" s="59">
        <v>-36781180</v>
      </c>
      <c r="Y43" s="60">
        <v>99.14</v>
      </c>
      <c r="Z43" s="61">
        <v>-285819000</v>
      </c>
    </row>
    <row r="44" spans="1:26" ht="13.5">
      <c r="A44" s="57" t="s">
        <v>60</v>
      </c>
      <c r="B44" s="18">
        <v>-27864074</v>
      </c>
      <c r="C44" s="18">
        <v>0</v>
      </c>
      <c r="D44" s="58">
        <v>-41452960</v>
      </c>
      <c r="E44" s="59">
        <v>-41452960</v>
      </c>
      <c r="F44" s="59">
        <v>317313</v>
      </c>
      <c r="G44" s="59">
        <v>495909</v>
      </c>
      <c r="H44" s="59">
        <v>-9360914</v>
      </c>
      <c r="I44" s="59">
        <v>-8547692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-8547692</v>
      </c>
      <c r="W44" s="59">
        <v>-11293740</v>
      </c>
      <c r="X44" s="59">
        <v>2746048</v>
      </c>
      <c r="Y44" s="60">
        <v>-24.31</v>
      </c>
      <c r="Z44" s="61">
        <v>-41452960</v>
      </c>
    </row>
    <row r="45" spans="1:26" ht="13.5">
      <c r="A45" s="69" t="s">
        <v>61</v>
      </c>
      <c r="B45" s="21">
        <v>718068292</v>
      </c>
      <c r="C45" s="21">
        <v>0</v>
      </c>
      <c r="D45" s="98">
        <v>898551983</v>
      </c>
      <c r="E45" s="99">
        <v>898551983</v>
      </c>
      <c r="F45" s="99">
        <v>113170884</v>
      </c>
      <c r="G45" s="99">
        <v>104650478</v>
      </c>
      <c r="H45" s="99">
        <v>111197236</v>
      </c>
      <c r="I45" s="99">
        <v>111197236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111197236</v>
      </c>
      <c r="W45" s="99">
        <v>1021203320</v>
      </c>
      <c r="X45" s="99">
        <v>-910006084</v>
      </c>
      <c r="Y45" s="100">
        <v>-89.11</v>
      </c>
      <c r="Z45" s="101">
        <v>898551983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89</v>
      </c>
      <c r="W47" s="118" t="s">
        <v>90</v>
      </c>
      <c r="X47" s="118" t="s">
        <v>91</v>
      </c>
      <c r="Y47" s="118" t="s">
        <v>92</v>
      </c>
      <c r="Z47" s="120" t="s">
        <v>93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158500526</v>
      </c>
      <c r="C51" s="51">
        <v>0</v>
      </c>
      <c r="D51" s="128">
        <v>5099815</v>
      </c>
      <c r="E51" s="53">
        <v>2469912</v>
      </c>
      <c r="F51" s="53">
        <v>0</v>
      </c>
      <c r="G51" s="53">
        <v>0</v>
      </c>
      <c r="H51" s="53">
        <v>0</v>
      </c>
      <c r="I51" s="53">
        <v>937934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350446</v>
      </c>
      <c r="W51" s="53">
        <v>1592355</v>
      </c>
      <c r="X51" s="53">
        <v>0</v>
      </c>
      <c r="Y51" s="53">
        <v>0</v>
      </c>
      <c r="Z51" s="129">
        <v>168950988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92.35420489932244</v>
      </c>
      <c r="C58" s="5">
        <f>IF(C67=0,0,+(C76/C67)*100)</f>
        <v>0</v>
      </c>
      <c r="D58" s="6">
        <f aca="true" t="shared" si="6" ref="D58:Z58">IF(D67=0,0,+(D76/D67)*100)</f>
        <v>84.96130292092508</v>
      </c>
      <c r="E58" s="7">
        <f t="shared" si="6"/>
        <v>84.96130292092508</v>
      </c>
      <c r="F58" s="7">
        <f t="shared" si="6"/>
        <v>93.36447360800148</v>
      </c>
      <c r="G58" s="7">
        <f t="shared" si="6"/>
        <v>82.73955217005509</v>
      </c>
      <c r="H58" s="7">
        <f t="shared" si="6"/>
        <v>106.99250544881338</v>
      </c>
      <c r="I58" s="7">
        <f t="shared" si="6"/>
        <v>94.19953965908196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94.19953965908196</v>
      </c>
      <c r="W58" s="7">
        <f t="shared" si="6"/>
        <v>117.8237541127706</v>
      </c>
      <c r="X58" s="7">
        <f t="shared" si="6"/>
        <v>0</v>
      </c>
      <c r="Y58" s="7">
        <f t="shared" si="6"/>
        <v>0</v>
      </c>
      <c r="Z58" s="8">
        <f t="shared" si="6"/>
        <v>84.96130292092508</v>
      </c>
    </row>
    <row r="59" spans="1:26" ht="13.5">
      <c r="A59" s="36" t="s">
        <v>31</v>
      </c>
      <c r="B59" s="9">
        <f aca="true" t="shared" si="7" ref="B59:Z66">IF(B68=0,0,+(B77/B68)*100)</f>
        <v>91.86841460771174</v>
      </c>
      <c r="C59" s="9">
        <f t="shared" si="7"/>
        <v>0</v>
      </c>
      <c r="D59" s="2">
        <f t="shared" si="7"/>
        <v>85.0000513742615</v>
      </c>
      <c r="E59" s="10">
        <f t="shared" si="7"/>
        <v>85.0000513742615</v>
      </c>
      <c r="F59" s="10">
        <f t="shared" si="7"/>
        <v>78.37477750052254</v>
      </c>
      <c r="G59" s="10">
        <f t="shared" si="7"/>
        <v>86.94917806634905</v>
      </c>
      <c r="H59" s="10">
        <f t="shared" si="7"/>
        <v>98.64841997476415</v>
      </c>
      <c r="I59" s="10">
        <f t="shared" si="7"/>
        <v>87.98708260011037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87.98708260011037</v>
      </c>
      <c r="W59" s="10">
        <f t="shared" si="7"/>
        <v>91.80005532612776</v>
      </c>
      <c r="X59" s="10">
        <f t="shared" si="7"/>
        <v>0</v>
      </c>
      <c r="Y59" s="10">
        <f t="shared" si="7"/>
        <v>0</v>
      </c>
      <c r="Z59" s="11">
        <f t="shared" si="7"/>
        <v>85.0000513742615</v>
      </c>
    </row>
    <row r="60" spans="1:26" ht="13.5">
      <c r="A60" s="37" t="s">
        <v>32</v>
      </c>
      <c r="B60" s="12">
        <f t="shared" si="7"/>
        <v>92.18031584136894</v>
      </c>
      <c r="C60" s="12">
        <f t="shared" si="7"/>
        <v>0</v>
      </c>
      <c r="D60" s="3">
        <f t="shared" si="7"/>
        <v>84.99999852120361</v>
      </c>
      <c r="E60" s="13">
        <f t="shared" si="7"/>
        <v>84.99999852120361</v>
      </c>
      <c r="F60" s="13">
        <f t="shared" si="7"/>
        <v>99.26783862912728</v>
      </c>
      <c r="G60" s="13">
        <f t="shared" si="7"/>
        <v>83.03547190691584</v>
      </c>
      <c r="H60" s="13">
        <f t="shared" si="7"/>
        <v>111.52749468308703</v>
      </c>
      <c r="I60" s="13">
        <f t="shared" si="7"/>
        <v>97.62180254610799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97.62180254610799</v>
      </c>
      <c r="W60" s="13">
        <f t="shared" si="7"/>
        <v>125.25371618783994</v>
      </c>
      <c r="X60" s="13">
        <f t="shared" si="7"/>
        <v>0</v>
      </c>
      <c r="Y60" s="13">
        <f t="shared" si="7"/>
        <v>0</v>
      </c>
      <c r="Z60" s="14">
        <f t="shared" si="7"/>
        <v>84.99999852120361</v>
      </c>
    </row>
    <row r="61" spans="1:26" ht="13.5">
      <c r="A61" s="38" t="s">
        <v>102</v>
      </c>
      <c r="B61" s="12">
        <f t="shared" si="7"/>
        <v>91.05135605397878</v>
      </c>
      <c r="C61" s="12">
        <f t="shared" si="7"/>
        <v>0</v>
      </c>
      <c r="D61" s="3">
        <f t="shared" si="7"/>
        <v>84.99999998716984</v>
      </c>
      <c r="E61" s="13">
        <f t="shared" si="7"/>
        <v>84.99999998716984</v>
      </c>
      <c r="F61" s="13">
        <f t="shared" si="7"/>
        <v>107.98734276293851</v>
      </c>
      <c r="G61" s="13">
        <f t="shared" si="7"/>
        <v>86.76207738267979</v>
      </c>
      <c r="H61" s="13">
        <f t="shared" si="7"/>
        <v>134.66979528366386</v>
      </c>
      <c r="I61" s="13">
        <f t="shared" si="7"/>
        <v>108.65397144225355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108.65397144225355</v>
      </c>
      <c r="W61" s="13">
        <f t="shared" si="7"/>
        <v>129.43403159157972</v>
      </c>
      <c r="X61" s="13">
        <f t="shared" si="7"/>
        <v>0</v>
      </c>
      <c r="Y61" s="13">
        <f t="shared" si="7"/>
        <v>0</v>
      </c>
      <c r="Z61" s="14">
        <f t="shared" si="7"/>
        <v>84.99999998716984</v>
      </c>
    </row>
    <row r="62" spans="1:26" ht="13.5">
      <c r="A62" s="38" t="s">
        <v>103</v>
      </c>
      <c r="B62" s="12">
        <f t="shared" si="7"/>
        <v>92.43930251845612</v>
      </c>
      <c r="C62" s="12">
        <f t="shared" si="7"/>
        <v>0</v>
      </c>
      <c r="D62" s="3">
        <f t="shared" si="7"/>
        <v>84.99999101586756</v>
      </c>
      <c r="E62" s="13">
        <f t="shared" si="7"/>
        <v>84.99999101586756</v>
      </c>
      <c r="F62" s="13">
        <f t="shared" si="7"/>
        <v>72.38515853285169</v>
      </c>
      <c r="G62" s="13">
        <f t="shared" si="7"/>
        <v>64.45397465752313</v>
      </c>
      <c r="H62" s="13">
        <f t="shared" si="7"/>
        <v>56.78653253996904</v>
      </c>
      <c r="I62" s="13">
        <f t="shared" si="7"/>
        <v>63.661810948827465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63.661810948827465</v>
      </c>
      <c r="W62" s="13">
        <f t="shared" si="7"/>
        <v>126.57585646527237</v>
      </c>
      <c r="X62" s="13">
        <f t="shared" si="7"/>
        <v>0</v>
      </c>
      <c r="Y62" s="13">
        <f t="shared" si="7"/>
        <v>0</v>
      </c>
      <c r="Z62" s="14">
        <f t="shared" si="7"/>
        <v>84.99999101586756</v>
      </c>
    </row>
    <row r="63" spans="1:26" ht="13.5">
      <c r="A63" s="38" t="s">
        <v>104</v>
      </c>
      <c r="B63" s="12">
        <f t="shared" si="7"/>
        <v>100</v>
      </c>
      <c r="C63" s="12">
        <f t="shared" si="7"/>
        <v>0</v>
      </c>
      <c r="D63" s="3">
        <f t="shared" si="7"/>
        <v>85.00000083236984</v>
      </c>
      <c r="E63" s="13">
        <f t="shared" si="7"/>
        <v>85.00000083236984</v>
      </c>
      <c r="F63" s="13">
        <f t="shared" si="7"/>
        <v>81.31956219093934</v>
      </c>
      <c r="G63" s="13">
        <f t="shared" si="7"/>
        <v>93.3486627048899</v>
      </c>
      <c r="H63" s="13">
        <f t="shared" si="7"/>
        <v>83.24435025661133</v>
      </c>
      <c r="I63" s="13">
        <f t="shared" si="7"/>
        <v>85.88045224325776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85.88045224325776</v>
      </c>
      <c r="W63" s="13">
        <f t="shared" si="7"/>
        <v>91.79999793572283</v>
      </c>
      <c r="X63" s="13">
        <f t="shared" si="7"/>
        <v>0</v>
      </c>
      <c r="Y63" s="13">
        <f t="shared" si="7"/>
        <v>0</v>
      </c>
      <c r="Z63" s="14">
        <f t="shared" si="7"/>
        <v>85.00000083236984</v>
      </c>
    </row>
    <row r="64" spans="1:26" ht="13.5">
      <c r="A64" s="38" t="s">
        <v>105</v>
      </c>
      <c r="B64" s="12">
        <f t="shared" si="7"/>
        <v>100.0196797605557</v>
      </c>
      <c r="C64" s="12">
        <f t="shared" si="7"/>
        <v>0</v>
      </c>
      <c r="D64" s="3">
        <f t="shared" si="7"/>
        <v>85.00000173986943</v>
      </c>
      <c r="E64" s="13">
        <f t="shared" si="7"/>
        <v>85.00000173986943</v>
      </c>
      <c r="F64" s="13">
        <f t="shared" si="7"/>
        <v>78.78509794962898</v>
      </c>
      <c r="G64" s="13">
        <f t="shared" si="7"/>
        <v>88.03026429650754</v>
      </c>
      <c r="H64" s="13">
        <f t="shared" si="7"/>
        <v>80.65552990239375</v>
      </c>
      <c r="I64" s="13">
        <f t="shared" si="7"/>
        <v>82.44387018866688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82.44387018866688</v>
      </c>
      <c r="W64" s="13">
        <f t="shared" si="7"/>
        <v>91.80000295906687</v>
      </c>
      <c r="X64" s="13">
        <f t="shared" si="7"/>
        <v>0</v>
      </c>
      <c r="Y64" s="13">
        <f t="shared" si="7"/>
        <v>0</v>
      </c>
      <c r="Z64" s="14">
        <f t="shared" si="7"/>
        <v>85.00000173986943</v>
      </c>
    </row>
    <row r="65" spans="1:26" ht="13.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107</v>
      </c>
      <c r="B66" s="15">
        <f t="shared" si="7"/>
        <v>99.99999878124652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22.628430621301984</v>
      </c>
      <c r="G66" s="16">
        <f t="shared" si="7"/>
        <v>18.393462644569333</v>
      </c>
      <c r="H66" s="16">
        <f t="shared" si="7"/>
        <v>13.285681208615049</v>
      </c>
      <c r="I66" s="16">
        <f t="shared" si="7"/>
        <v>18.004516494874633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18.004516494874633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108</v>
      </c>
      <c r="B67" s="23">
        <v>2637534754</v>
      </c>
      <c r="C67" s="23"/>
      <c r="D67" s="24">
        <v>2755579169</v>
      </c>
      <c r="E67" s="25">
        <v>2755579169</v>
      </c>
      <c r="F67" s="25">
        <v>238575074</v>
      </c>
      <c r="G67" s="25">
        <v>255725329</v>
      </c>
      <c r="H67" s="25">
        <v>244652809</v>
      </c>
      <c r="I67" s="25">
        <v>738953212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738953212</v>
      </c>
      <c r="W67" s="25">
        <v>688894793</v>
      </c>
      <c r="X67" s="25"/>
      <c r="Y67" s="24"/>
      <c r="Z67" s="26">
        <v>2755579169</v>
      </c>
    </row>
    <row r="68" spans="1:26" ht="13.5" hidden="1">
      <c r="A68" s="36" t="s">
        <v>31</v>
      </c>
      <c r="B68" s="18">
        <v>586643203</v>
      </c>
      <c r="C68" s="18"/>
      <c r="D68" s="19">
        <v>607308000</v>
      </c>
      <c r="E68" s="20">
        <v>607308000</v>
      </c>
      <c r="F68" s="20">
        <v>51832706</v>
      </c>
      <c r="G68" s="20">
        <v>51231325</v>
      </c>
      <c r="H68" s="20">
        <v>51720060</v>
      </c>
      <c r="I68" s="20">
        <v>154784091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154784091</v>
      </c>
      <c r="W68" s="20">
        <v>151827000</v>
      </c>
      <c r="X68" s="20"/>
      <c r="Y68" s="19"/>
      <c r="Z68" s="22">
        <v>607308000</v>
      </c>
    </row>
    <row r="69" spans="1:26" ht="13.5" hidden="1">
      <c r="A69" s="37" t="s">
        <v>32</v>
      </c>
      <c r="B69" s="18">
        <v>1968840504</v>
      </c>
      <c r="C69" s="18"/>
      <c r="D69" s="19">
        <v>2147016335</v>
      </c>
      <c r="E69" s="20">
        <v>2147016335</v>
      </c>
      <c r="F69" s="20">
        <v>182495834</v>
      </c>
      <c r="G69" s="20">
        <v>200221573</v>
      </c>
      <c r="H69" s="20">
        <v>188419484</v>
      </c>
      <c r="I69" s="20">
        <v>571136891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571136891</v>
      </c>
      <c r="W69" s="20">
        <v>536754084</v>
      </c>
      <c r="X69" s="20"/>
      <c r="Y69" s="19"/>
      <c r="Z69" s="22">
        <v>2147016335</v>
      </c>
    </row>
    <row r="70" spans="1:26" ht="13.5" hidden="1">
      <c r="A70" s="38" t="s">
        <v>102</v>
      </c>
      <c r="B70" s="18">
        <v>1425626841</v>
      </c>
      <c r="C70" s="18"/>
      <c r="D70" s="19">
        <v>1558826512</v>
      </c>
      <c r="E70" s="20">
        <v>1558826512</v>
      </c>
      <c r="F70" s="20">
        <v>133917378</v>
      </c>
      <c r="G70" s="20">
        <v>146310260</v>
      </c>
      <c r="H70" s="20">
        <v>126549207</v>
      </c>
      <c r="I70" s="20">
        <v>406776845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406776845</v>
      </c>
      <c r="W70" s="20">
        <v>389706628</v>
      </c>
      <c r="X70" s="20"/>
      <c r="Y70" s="19"/>
      <c r="Z70" s="22">
        <v>1558826512</v>
      </c>
    </row>
    <row r="71" spans="1:26" ht="13.5" hidden="1">
      <c r="A71" s="38" t="s">
        <v>103</v>
      </c>
      <c r="B71" s="18">
        <v>349139733</v>
      </c>
      <c r="C71" s="18"/>
      <c r="D71" s="19">
        <v>378445000</v>
      </c>
      <c r="E71" s="20">
        <v>378445000</v>
      </c>
      <c r="F71" s="20">
        <v>31212332</v>
      </c>
      <c r="G71" s="20">
        <v>36885266</v>
      </c>
      <c r="H71" s="20">
        <v>43852070</v>
      </c>
      <c r="I71" s="20">
        <v>111949668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111949668</v>
      </c>
      <c r="W71" s="20">
        <v>94611250</v>
      </c>
      <c r="X71" s="20"/>
      <c r="Y71" s="19"/>
      <c r="Z71" s="22">
        <v>378445000</v>
      </c>
    </row>
    <row r="72" spans="1:26" ht="13.5" hidden="1">
      <c r="A72" s="38" t="s">
        <v>104</v>
      </c>
      <c r="B72" s="18">
        <v>120089290</v>
      </c>
      <c r="C72" s="18"/>
      <c r="D72" s="19">
        <v>132152794</v>
      </c>
      <c r="E72" s="20">
        <v>132152794</v>
      </c>
      <c r="F72" s="20">
        <v>10686211</v>
      </c>
      <c r="G72" s="20">
        <v>10360503</v>
      </c>
      <c r="H72" s="20">
        <v>10862927</v>
      </c>
      <c r="I72" s="20">
        <v>31909641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31909641</v>
      </c>
      <c r="W72" s="20">
        <v>33038199</v>
      </c>
      <c r="X72" s="20"/>
      <c r="Y72" s="19"/>
      <c r="Z72" s="22">
        <v>132152794</v>
      </c>
    </row>
    <row r="73" spans="1:26" ht="13.5" hidden="1">
      <c r="A73" s="38" t="s">
        <v>105</v>
      </c>
      <c r="B73" s="18">
        <v>73984640</v>
      </c>
      <c r="C73" s="18"/>
      <c r="D73" s="19">
        <v>77592029</v>
      </c>
      <c r="E73" s="20">
        <v>77592029</v>
      </c>
      <c r="F73" s="20">
        <v>6679913</v>
      </c>
      <c r="G73" s="20">
        <v>6665544</v>
      </c>
      <c r="H73" s="20">
        <v>7155280</v>
      </c>
      <c r="I73" s="20">
        <v>20500737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20500737</v>
      </c>
      <c r="W73" s="20">
        <v>19398007</v>
      </c>
      <c r="X73" s="20"/>
      <c r="Y73" s="19"/>
      <c r="Z73" s="22">
        <v>77592029</v>
      </c>
    </row>
    <row r="74" spans="1:26" ht="13.5" hidden="1">
      <c r="A74" s="38" t="s">
        <v>106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107</v>
      </c>
      <c r="B75" s="27">
        <v>82051047</v>
      </c>
      <c r="C75" s="27"/>
      <c r="D75" s="28">
        <v>1254834</v>
      </c>
      <c r="E75" s="29">
        <v>1254834</v>
      </c>
      <c r="F75" s="29">
        <v>4246534</v>
      </c>
      <c r="G75" s="29">
        <v>4272431</v>
      </c>
      <c r="H75" s="29">
        <v>4513265</v>
      </c>
      <c r="I75" s="29">
        <v>13032230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13032230</v>
      </c>
      <c r="W75" s="29">
        <v>313709</v>
      </c>
      <c r="X75" s="29"/>
      <c r="Y75" s="28"/>
      <c r="Z75" s="30">
        <v>1254834</v>
      </c>
    </row>
    <row r="76" spans="1:26" ht="13.5" hidden="1">
      <c r="A76" s="41" t="s">
        <v>109</v>
      </c>
      <c r="B76" s="31">
        <v>2435874251</v>
      </c>
      <c r="C76" s="31"/>
      <c r="D76" s="32">
        <v>2341175965</v>
      </c>
      <c r="E76" s="33">
        <v>2341175965</v>
      </c>
      <c r="F76" s="33">
        <v>222744362</v>
      </c>
      <c r="G76" s="33">
        <v>211585992</v>
      </c>
      <c r="H76" s="33">
        <v>261760170</v>
      </c>
      <c r="I76" s="33">
        <v>696090524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696090524</v>
      </c>
      <c r="W76" s="33">
        <v>811681707</v>
      </c>
      <c r="X76" s="33"/>
      <c r="Y76" s="32"/>
      <c r="Z76" s="34">
        <v>2341175965</v>
      </c>
    </row>
    <row r="77" spans="1:26" ht="13.5" hidden="1">
      <c r="A77" s="36" t="s">
        <v>31</v>
      </c>
      <c r="B77" s="18">
        <v>538939810</v>
      </c>
      <c r="C77" s="18"/>
      <c r="D77" s="19">
        <v>516212112</v>
      </c>
      <c r="E77" s="20">
        <v>516212112</v>
      </c>
      <c r="F77" s="20">
        <v>40623768</v>
      </c>
      <c r="G77" s="20">
        <v>44545216</v>
      </c>
      <c r="H77" s="20">
        <v>51021022</v>
      </c>
      <c r="I77" s="20">
        <v>136190006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136190006</v>
      </c>
      <c r="W77" s="20">
        <v>139377270</v>
      </c>
      <c r="X77" s="20"/>
      <c r="Y77" s="19"/>
      <c r="Z77" s="22">
        <v>516212112</v>
      </c>
    </row>
    <row r="78" spans="1:26" ht="13.5" hidden="1">
      <c r="A78" s="37" t="s">
        <v>32</v>
      </c>
      <c r="B78" s="18">
        <v>1814883395</v>
      </c>
      <c r="C78" s="18"/>
      <c r="D78" s="19">
        <v>1824963853</v>
      </c>
      <c r="E78" s="20">
        <v>1824963853</v>
      </c>
      <c r="F78" s="20">
        <v>181159670</v>
      </c>
      <c r="G78" s="20">
        <v>166254928</v>
      </c>
      <c r="H78" s="20">
        <v>210139530</v>
      </c>
      <c r="I78" s="20">
        <v>557554128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557554128</v>
      </c>
      <c r="W78" s="20">
        <v>672304437</v>
      </c>
      <c r="X78" s="20"/>
      <c r="Y78" s="19"/>
      <c r="Z78" s="22">
        <v>1824963853</v>
      </c>
    </row>
    <row r="79" spans="1:26" ht="13.5" hidden="1">
      <c r="A79" s="38" t="s">
        <v>102</v>
      </c>
      <c r="B79" s="18">
        <v>1298052571</v>
      </c>
      <c r="C79" s="18"/>
      <c r="D79" s="19">
        <v>1325002535</v>
      </c>
      <c r="E79" s="20">
        <v>1325002535</v>
      </c>
      <c r="F79" s="20">
        <v>144613818</v>
      </c>
      <c r="G79" s="20">
        <v>126941821</v>
      </c>
      <c r="H79" s="20">
        <v>170423558</v>
      </c>
      <c r="I79" s="20">
        <v>441979197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441979197</v>
      </c>
      <c r="W79" s="20">
        <v>504413000</v>
      </c>
      <c r="X79" s="20"/>
      <c r="Y79" s="19"/>
      <c r="Z79" s="22">
        <v>1325002535</v>
      </c>
    </row>
    <row r="80" spans="1:26" ht="13.5" hidden="1">
      <c r="A80" s="38" t="s">
        <v>103</v>
      </c>
      <c r="B80" s="18">
        <v>322742334</v>
      </c>
      <c r="C80" s="18"/>
      <c r="D80" s="19">
        <v>321678216</v>
      </c>
      <c r="E80" s="20">
        <v>321678216</v>
      </c>
      <c r="F80" s="20">
        <v>22593096</v>
      </c>
      <c r="G80" s="20">
        <v>23774020</v>
      </c>
      <c r="H80" s="20">
        <v>24902070</v>
      </c>
      <c r="I80" s="20">
        <v>71269186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71269186</v>
      </c>
      <c r="W80" s="20">
        <v>119755000</v>
      </c>
      <c r="X80" s="20"/>
      <c r="Y80" s="19"/>
      <c r="Z80" s="22">
        <v>321678216</v>
      </c>
    </row>
    <row r="81" spans="1:26" ht="13.5" hidden="1">
      <c r="A81" s="38" t="s">
        <v>104</v>
      </c>
      <c r="B81" s="18">
        <v>120089290</v>
      </c>
      <c r="C81" s="18"/>
      <c r="D81" s="19">
        <v>112329876</v>
      </c>
      <c r="E81" s="20">
        <v>112329876</v>
      </c>
      <c r="F81" s="20">
        <v>8689980</v>
      </c>
      <c r="G81" s="20">
        <v>9671391</v>
      </c>
      <c r="H81" s="20">
        <v>9042773</v>
      </c>
      <c r="I81" s="20">
        <v>27404144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27404144</v>
      </c>
      <c r="W81" s="20">
        <v>30329066</v>
      </c>
      <c r="X81" s="20"/>
      <c r="Y81" s="19"/>
      <c r="Z81" s="22">
        <v>112329876</v>
      </c>
    </row>
    <row r="82" spans="1:26" ht="13.5" hidden="1">
      <c r="A82" s="38" t="s">
        <v>105</v>
      </c>
      <c r="B82" s="18">
        <v>73999200</v>
      </c>
      <c r="C82" s="18"/>
      <c r="D82" s="19">
        <v>65953226</v>
      </c>
      <c r="E82" s="20">
        <v>65953226</v>
      </c>
      <c r="F82" s="20">
        <v>5262776</v>
      </c>
      <c r="G82" s="20">
        <v>5867696</v>
      </c>
      <c r="H82" s="20">
        <v>5771129</v>
      </c>
      <c r="I82" s="20">
        <v>16901601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16901601</v>
      </c>
      <c r="W82" s="20">
        <v>17807371</v>
      </c>
      <c r="X82" s="20"/>
      <c r="Y82" s="19"/>
      <c r="Z82" s="22">
        <v>65953226</v>
      </c>
    </row>
    <row r="83" spans="1:26" ht="13.5" hidden="1">
      <c r="A83" s="38" t="s">
        <v>106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107</v>
      </c>
      <c r="B84" s="27">
        <v>82051046</v>
      </c>
      <c r="C84" s="27"/>
      <c r="D84" s="28"/>
      <c r="E84" s="29"/>
      <c r="F84" s="29">
        <v>960924</v>
      </c>
      <c r="G84" s="29">
        <v>785848</v>
      </c>
      <c r="H84" s="29">
        <v>599618</v>
      </c>
      <c r="I84" s="29">
        <v>2346390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2346390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69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165196821</v>
      </c>
      <c r="C5" s="18">
        <v>0</v>
      </c>
      <c r="D5" s="58">
        <v>186121150</v>
      </c>
      <c r="E5" s="59">
        <v>186121150</v>
      </c>
      <c r="F5" s="59">
        <v>14963875</v>
      </c>
      <c r="G5" s="59">
        <v>14963996</v>
      </c>
      <c r="H5" s="59">
        <v>14964771</v>
      </c>
      <c r="I5" s="59">
        <v>44892642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44892642</v>
      </c>
      <c r="W5" s="59">
        <v>46530288</v>
      </c>
      <c r="X5" s="59">
        <v>-1637646</v>
      </c>
      <c r="Y5" s="60">
        <v>-3.52</v>
      </c>
      <c r="Z5" s="61">
        <v>186121150</v>
      </c>
    </row>
    <row r="6" spans="1:26" ht="13.5">
      <c r="A6" s="57" t="s">
        <v>32</v>
      </c>
      <c r="B6" s="18">
        <v>718417674</v>
      </c>
      <c r="C6" s="18">
        <v>0</v>
      </c>
      <c r="D6" s="58">
        <v>874211306</v>
      </c>
      <c r="E6" s="59">
        <v>874211306</v>
      </c>
      <c r="F6" s="59">
        <v>49450207</v>
      </c>
      <c r="G6" s="59">
        <v>76986002</v>
      </c>
      <c r="H6" s="59">
        <v>77611809</v>
      </c>
      <c r="I6" s="59">
        <v>204048018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204048018</v>
      </c>
      <c r="W6" s="59">
        <v>218552827</v>
      </c>
      <c r="X6" s="59">
        <v>-14504809</v>
      </c>
      <c r="Y6" s="60">
        <v>-6.64</v>
      </c>
      <c r="Z6" s="61">
        <v>874211306</v>
      </c>
    </row>
    <row r="7" spans="1:26" ht="13.5">
      <c r="A7" s="57" t="s">
        <v>33</v>
      </c>
      <c r="B7" s="18">
        <v>94392883</v>
      </c>
      <c r="C7" s="18">
        <v>0</v>
      </c>
      <c r="D7" s="58">
        <v>17435635</v>
      </c>
      <c r="E7" s="59">
        <v>17435635</v>
      </c>
      <c r="F7" s="59">
        <v>120350</v>
      </c>
      <c r="G7" s="59">
        <v>949832</v>
      </c>
      <c r="H7" s="59">
        <v>1068620</v>
      </c>
      <c r="I7" s="59">
        <v>2138802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2138802</v>
      </c>
      <c r="W7" s="59">
        <v>4358909</v>
      </c>
      <c r="X7" s="59">
        <v>-2220107</v>
      </c>
      <c r="Y7" s="60">
        <v>-50.93</v>
      </c>
      <c r="Z7" s="61">
        <v>17435635</v>
      </c>
    </row>
    <row r="8" spans="1:26" ht="13.5">
      <c r="A8" s="57" t="s">
        <v>34</v>
      </c>
      <c r="B8" s="18">
        <v>367927392</v>
      </c>
      <c r="C8" s="18">
        <v>0</v>
      </c>
      <c r="D8" s="58">
        <v>290200983</v>
      </c>
      <c r="E8" s="59">
        <v>290200983</v>
      </c>
      <c r="F8" s="59">
        <v>98424000</v>
      </c>
      <c r="G8" s="59">
        <v>4022295</v>
      </c>
      <c r="H8" s="59">
        <v>7815767</v>
      </c>
      <c r="I8" s="59">
        <v>110262062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110262062</v>
      </c>
      <c r="W8" s="59">
        <v>72550246</v>
      </c>
      <c r="X8" s="59">
        <v>37711816</v>
      </c>
      <c r="Y8" s="60">
        <v>51.98</v>
      </c>
      <c r="Z8" s="61">
        <v>290200983</v>
      </c>
    </row>
    <row r="9" spans="1:26" ht="13.5">
      <c r="A9" s="57" t="s">
        <v>35</v>
      </c>
      <c r="B9" s="18">
        <v>15824694</v>
      </c>
      <c r="C9" s="18">
        <v>0</v>
      </c>
      <c r="D9" s="58">
        <v>46380926</v>
      </c>
      <c r="E9" s="59">
        <v>46380926</v>
      </c>
      <c r="F9" s="59">
        <v>2288551</v>
      </c>
      <c r="G9" s="59">
        <v>2469838</v>
      </c>
      <c r="H9" s="59">
        <v>2227803</v>
      </c>
      <c r="I9" s="59">
        <v>6986192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6986192</v>
      </c>
      <c r="W9" s="59">
        <v>11595232</v>
      </c>
      <c r="X9" s="59">
        <v>-4609040</v>
      </c>
      <c r="Y9" s="60">
        <v>-39.75</v>
      </c>
      <c r="Z9" s="61">
        <v>46380926</v>
      </c>
    </row>
    <row r="10" spans="1:26" ht="25.5">
      <c r="A10" s="62" t="s">
        <v>94</v>
      </c>
      <c r="B10" s="63">
        <f>SUM(B5:B9)</f>
        <v>1361759464</v>
      </c>
      <c r="C10" s="63">
        <f>SUM(C5:C9)</f>
        <v>0</v>
      </c>
      <c r="D10" s="64">
        <f aca="true" t="shared" si="0" ref="D10:Z10">SUM(D5:D9)</f>
        <v>1414350000</v>
      </c>
      <c r="E10" s="65">
        <f t="shared" si="0"/>
        <v>1414350000</v>
      </c>
      <c r="F10" s="65">
        <f t="shared" si="0"/>
        <v>165246983</v>
      </c>
      <c r="G10" s="65">
        <f t="shared" si="0"/>
        <v>99391963</v>
      </c>
      <c r="H10" s="65">
        <f t="shared" si="0"/>
        <v>103688770</v>
      </c>
      <c r="I10" s="65">
        <f t="shared" si="0"/>
        <v>368327716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368327716</v>
      </c>
      <c r="W10" s="65">
        <f t="shared" si="0"/>
        <v>353587502</v>
      </c>
      <c r="X10" s="65">
        <f t="shared" si="0"/>
        <v>14740214</v>
      </c>
      <c r="Y10" s="66">
        <f>+IF(W10&lt;&gt;0,(X10/W10)*100,0)</f>
        <v>4.168759901474119</v>
      </c>
      <c r="Z10" s="67">
        <f t="shared" si="0"/>
        <v>1414350000</v>
      </c>
    </row>
    <row r="11" spans="1:26" ht="13.5">
      <c r="A11" s="57" t="s">
        <v>36</v>
      </c>
      <c r="B11" s="18">
        <v>251156745</v>
      </c>
      <c r="C11" s="18">
        <v>0</v>
      </c>
      <c r="D11" s="58">
        <v>294260814</v>
      </c>
      <c r="E11" s="59">
        <v>294260814</v>
      </c>
      <c r="F11" s="59">
        <v>25857737</v>
      </c>
      <c r="G11" s="59">
        <v>26184327</v>
      </c>
      <c r="H11" s="59">
        <v>27648836</v>
      </c>
      <c r="I11" s="59">
        <v>79690900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79690900</v>
      </c>
      <c r="W11" s="59">
        <v>73565204</v>
      </c>
      <c r="X11" s="59">
        <v>6125696</v>
      </c>
      <c r="Y11" s="60">
        <v>8.33</v>
      </c>
      <c r="Z11" s="61">
        <v>294260814</v>
      </c>
    </row>
    <row r="12" spans="1:26" ht="13.5">
      <c r="A12" s="57" t="s">
        <v>37</v>
      </c>
      <c r="B12" s="18">
        <v>17224741</v>
      </c>
      <c r="C12" s="18">
        <v>0</v>
      </c>
      <c r="D12" s="58">
        <v>19029520</v>
      </c>
      <c r="E12" s="59">
        <v>19029520</v>
      </c>
      <c r="F12" s="59">
        <v>1022167</v>
      </c>
      <c r="G12" s="59">
        <v>1197168</v>
      </c>
      <c r="H12" s="59">
        <v>1179198</v>
      </c>
      <c r="I12" s="59">
        <v>3398533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3398533</v>
      </c>
      <c r="W12" s="59">
        <v>4757380</v>
      </c>
      <c r="X12" s="59">
        <v>-1358847</v>
      </c>
      <c r="Y12" s="60">
        <v>-28.56</v>
      </c>
      <c r="Z12" s="61">
        <v>19029520</v>
      </c>
    </row>
    <row r="13" spans="1:26" ht="13.5">
      <c r="A13" s="57" t="s">
        <v>95</v>
      </c>
      <c r="B13" s="18">
        <v>255512963</v>
      </c>
      <c r="C13" s="18">
        <v>0</v>
      </c>
      <c r="D13" s="58">
        <v>229488989</v>
      </c>
      <c r="E13" s="59">
        <v>229488989</v>
      </c>
      <c r="F13" s="59">
        <v>19128110</v>
      </c>
      <c r="G13" s="59">
        <v>19227740</v>
      </c>
      <c r="H13" s="59">
        <v>19227740</v>
      </c>
      <c r="I13" s="59">
        <v>57583590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57583590</v>
      </c>
      <c r="W13" s="59">
        <v>57372247</v>
      </c>
      <c r="X13" s="59">
        <v>211343</v>
      </c>
      <c r="Y13" s="60">
        <v>0.37</v>
      </c>
      <c r="Z13" s="61">
        <v>229488989</v>
      </c>
    </row>
    <row r="14" spans="1:26" ht="13.5">
      <c r="A14" s="57" t="s">
        <v>38</v>
      </c>
      <c r="B14" s="18">
        <v>7299937</v>
      </c>
      <c r="C14" s="18">
        <v>0</v>
      </c>
      <c r="D14" s="58">
        <v>16365969</v>
      </c>
      <c r="E14" s="59">
        <v>16365969</v>
      </c>
      <c r="F14" s="59">
        <v>39517</v>
      </c>
      <c r="G14" s="59">
        <v>39517</v>
      </c>
      <c r="H14" s="59">
        <v>1662972</v>
      </c>
      <c r="I14" s="59">
        <v>1742006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1742006</v>
      </c>
      <c r="W14" s="59">
        <v>4091492</v>
      </c>
      <c r="X14" s="59">
        <v>-2349486</v>
      </c>
      <c r="Y14" s="60">
        <v>-57.42</v>
      </c>
      <c r="Z14" s="61">
        <v>16365969</v>
      </c>
    </row>
    <row r="15" spans="1:26" ht="13.5">
      <c r="A15" s="57" t="s">
        <v>39</v>
      </c>
      <c r="B15" s="18">
        <v>383643232</v>
      </c>
      <c r="C15" s="18">
        <v>0</v>
      </c>
      <c r="D15" s="58">
        <v>402411046</v>
      </c>
      <c r="E15" s="59">
        <v>402411046</v>
      </c>
      <c r="F15" s="59">
        <v>267808</v>
      </c>
      <c r="G15" s="59">
        <v>46444081</v>
      </c>
      <c r="H15" s="59">
        <v>42717292</v>
      </c>
      <c r="I15" s="59">
        <v>89429181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89429181</v>
      </c>
      <c r="W15" s="59">
        <v>100602762</v>
      </c>
      <c r="X15" s="59">
        <v>-11173581</v>
      </c>
      <c r="Y15" s="60">
        <v>-11.11</v>
      </c>
      <c r="Z15" s="61">
        <v>402411046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377297722</v>
      </c>
      <c r="C17" s="18">
        <v>0</v>
      </c>
      <c r="D17" s="58">
        <v>541903662</v>
      </c>
      <c r="E17" s="59">
        <v>541903662</v>
      </c>
      <c r="F17" s="59">
        <v>27955432</v>
      </c>
      <c r="G17" s="59">
        <v>33395950</v>
      </c>
      <c r="H17" s="59">
        <v>36212772</v>
      </c>
      <c r="I17" s="59">
        <v>97564154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97564154</v>
      </c>
      <c r="W17" s="59">
        <v>135475916</v>
      </c>
      <c r="X17" s="59">
        <v>-37911762</v>
      </c>
      <c r="Y17" s="60">
        <v>-27.98</v>
      </c>
      <c r="Z17" s="61">
        <v>541903662</v>
      </c>
    </row>
    <row r="18" spans="1:26" ht="13.5">
      <c r="A18" s="69" t="s">
        <v>42</v>
      </c>
      <c r="B18" s="70">
        <f>SUM(B11:B17)</f>
        <v>1292135340</v>
      </c>
      <c r="C18" s="70">
        <f>SUM(C11:C17)</f>
        <v>0</v>
      </c>
      <c r="D18" s="71">
        <f aca="true" t="shared" si="1" ref="D18:Z18">SUM(D11:D17)</f>
        <v>1503460000</v>
      </c>
      <c r="E18" s="72">
        <f t="shared" si="1"/>
        <v>1503460000</v>
      </c>
      <c r="F18" s="72">
        <f t="shared" si="1"/>
        <v>74270771</v>
      </c>
      <c r="G18" s="72">
        <f t="shared" si="1"/>
        <v>126488783</v>
      </c>
      <c r="H18" s="72">
        <f t="shared" si="1"/>
        <v>128648810</v>
      </c>
      <c r="I18" s="72">
        <f t="shared" si="1"/>
        <v>329408364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329408364</v>
      </c>
      <c r="W18" s="72">
        <f t="shared" si="1"/>
        <v>375865001</v>
      </c>
      <c r="X18" s="72">
        <f t="shared" si="1"/>
        <v>-46456637</v>
      </c>
      <c r="Y18" s="66">
        <f>+IF(W18&lt;&gt;0,(X18/W18)*100,0)</f>
        <v>-12.359926270443042</v>
      </c>
      <c r="Z18" s="73">
        <f t="shared" si="1"/>
        <v>1503460000</v>
      </c>
    </row>
    <row r="19" spans="1:26" ht="13.5">
      <c r="A19" s="69" t="s">
        <v>43</v>
      </c>
      <c r="B19" s="74">
        <f>+B10-B18</f>
        <v>69624124</v>
      </c>
      <c r="C19" s="74">
        <f>+C10-C18</f>
        <v>0</v>
      </c>
      <c r="D19" s="75">
        <f aca="true" t="shared" si="2" ref="D19:Z19">+D10-D18</f>
        <v>-89110000</v>
      </c>
      <c r="E19" s="76">
        <f t="shared" si="2"/>
        <v>-89110000</v>
      </c>
      <c r="F19" s="76">
        <f t="shared" si="2"/>
        <v>90976212</v>
      </c>
      <c r="G19" s="76">
        <f t="shared" si="2"/>
        <v>-27096820</v>
      </c>
      <c r="H19" s="76">
        <f t="shared" si="2"/>
        <v>-24960040</v>
      </c>
      <c r="I19" s="76">
        <f t="shared" si="2"/>
        <v>38919352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38919352</v>
      </c>
      <c r="W19" s="76">
        <f>IF(E10=E18,0,W10-W18)</f>
        <v>-22277499</v>
      </c>
      <c r="X19" s="76">
        <f t="shared" si="2"/>
        <v>61196851</v>
      </c>
      <c r="Y19" s="77">
        <f>+IF(W19&lt;&gt;0,(X19/W19)*100,0)</f>
        <v>-274.7025193447433</v>
      </c>
      <c r="Z19" s="78">
        <f t="shared" si="2"/>
        <v>-89110000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60">
        <v>0</v>
      </c>
      <c r="Z20" s="61">
        <v>0</v>
      </c>
    </row>
    <row r="21" spans="1:26" ht="13.5">
      <c r="A21" s="57" t="s">
        <v>96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97</v>
      </c>
      <c r="B22" s="85">
        <f>SUM(B19:B21)</f>
        <v>69624124</v>
      </c>
      <c r="C22" s="85">
        <f>SUM(C19:C21)</f>
        <v>0</v>
      </c>
      <c r="D22" s="86">
        <f aca="true" t="shared" si="3" ref="D22:Z22">SUM(D19:D21)</f>
        <v>-89110000</v>
      </c>
      <c r="E22" s="87">
        <f t="shared" si="3"/>
        <v>-89110000</v>
      </c>
      <c r="F22" s="87">
        <f t="shared" si="3"/>
        <v>90976212</v>
      </c>
      <c r="G22" s="87">
        <f t="shared" si="3"/>
        <v>-27096820</v>
      </c>
      <c r="H22" s="87">
        <f t="shared" si="3"/>
        <v>-24960040</v>
      </c>
      <c r="I22" s="87">
        <f t="shared" si="3"/>
        <v>38919352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38919352</v>
      </c>
      <c r="W22" s="87">
        <f t="shared" si="3"/>
        <v>-22277499</v>
      </c>
      <c r="X22" s="87">
        <f t="shared" si="3"/>
        <v>61196851</v>
      </c>
      <c r="Y22" s="88">
        <f>+IF(W22&lt;&gt;0,(X22/W22)*100,0)</f>
        <v>-274.7025193447433</v>
      </c>
      <c r="Z22" s="89">
        <f t="shared" si="3"/>
        <v>-89110000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69624124</v>
      </c>
      <c r="C24" s="74">
        <f>SUM(C22:C23)</f>
        <v>0</v>
      </c>
      <c r="D24" s="75">
        <f aca="true" t="shared" si="4" ref="D24:Z24">SUM(D22:D23)</f>
        <v>-89110000</v>
      </c>
      <c r="E24" s="76">
        <f t="shared" si="4"/>
        <v>-89110000</v>
      </c>
      <c r="F24" s="76">
        <f t="shared" si="4"/>
        <v>90976212</v>
      </c>
      <c r="G24" s="76">
        <f t="shared" si="4"/>
        <v>-27096820</v>
      </c>
      <c r="H24" s="76">
        <f t="shared" si="4"/>
        <v>-24960040</v>
      </c>
      <c r="I24" s="76">
        <f t="shared" si="4"/>
        <v>38919352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38919352</v>
      </c>
      <c r="W24" s="76">
        <f t="shared" si="4"/>
        <v>-22277499</v>
      </c>
      <c r="X24" s="76">
        <f t="shared" si="4"/>
        <v>61196851</v>
      </c>
      <c r="Y24" s="77">
        <f>+IF(W24&lt;&gt;0,(X24/W24)*100,0)</f>
        <v>-274.7025193447433</v>
      </c>
      <c r="Z24" s="78">
        <f t="shared" si="4"/>
        <v>-89110000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245912171</v>
      </c>
      <c r="C27" s="21">
        <v>0</v>
      </c>
      <c r="D27" s="98">
        <v>409228521</v>
      </c>
      <c r="E27" s="99">
        <v>409228521</v>
      </c>
      <c r="F27" s="99">
        <v>4046688</v>
      </c>
      <c r="G27" s="99">
        <v>21540195</v>
      </c>
      <c r="H27" s="99">
        <v>24635499</v>
      </c>
      <c r="I27" s="99">
        <v>50222382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50222382</v>
      </c>
      <c r="W27" s="99">
        <v>102307130</v>
      </c>
      <c r="X27" s="99">
        <v>-52084748</v>
      </c>
      <c r="Y27" s="100">
        <v>-50.91</v>
      </c>
      <c r="Z27" s="101">
        <v>409228521</v>
      </c>
    </row>
    <row r="28" spans="1:26" ht="13.5">
      <c r="A28" s="102" t="s">
        <v>44</v>
      </c>
      <c r="B28" s="18">
        <v>100879483</v>
      </c>
      <c r="C28" s="18">
        <v>0</v>
      </c>
      <c r="D28" s="58">
        <v>4000000</v>
      </c>
      <c r="E28" s="59">
        <v>4000000</v>
      </c>
      <c r="F28" s="59">
        <v>3105295</v>
      </c>
      <c r="G28" s="59">
        <v>7095005</v>
      </c>
      <c r="H28" s="59">
        <v>9791312</v>
      </c>
      <c r="I28" s="59">
        <v>19991612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19991612</v>
      </c>
      <c r="W28" s="59">
        <v>1000000</v>
      </c>
      <c r="X28" s="59">
        <v>18991612</v>
      </c>
      <c r="Y28" s="60">
        <v>1899.16</v>
      </c>
      <c r="Z28" s="61">
        <v>4000000</v>
      </c>
    </row>
    <row r="29" spans="1:26" ht="13.5">
      <c r="A29" s="57" t="s">
        <v>99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23539933</v>
      </c>
      <c r="C30" s="18">
        <v>0</v>
      </c>
      <c r="D30" s="58">
        <v>294428521</v>
      </c>
      <c r="E30" s="59">
        <v>294428521</v>
      </c>
      <c r="F30" s="59">
        <v>120840</v>
      </c>
      <c r="G30" s="59">
        <v>5508383</v>
      </c>
      <c r="H30" s="59">
        <v>6691271</v>
      </c>
      <c r="I30" s="59">
        <v>12320494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12320494</v>
      </c>
      <c r="W30" s="59">
        <v>73607130</v>
      </c>
      <c r="X30" s="59">
        <v>-61286636</v>
      </c>
      <c r="Y30" s="60">
        <v>-83.26</v>
      </c>
      <c r="Z30" s="61">
        <v>294428521</v>
      </c>
    </row>
    <row r="31" spans="1:26" ht="13.5">
      <c r="A31" s="57" t="s">
        <v>49</v>
      </c>
      <c r="B31" s="18">
        <v>121492755</v>
      </c>
      <c r="C31" s="18">
        <v>0</v>
      </c>
      <c r="D31" s="58">
        <v>110800000</v>
      </c>
      <c r="E31" s="59">
        <v>110800000</v>
      </c>
      <c r="F31" s="59">
        <v>820553</v>
      </c>
      <c r="G31" s="59">
        <v>8936807</v>
      </c>
      <c r="H31" s="59">
        <v>8152916</v>
      </c>
      <c r="I31" s="59">
        <v>17910276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17910276</v>
      </c>
      <c r="W31" s="59">
        <v>27700000</v>
      </c>
      <c r="X31" s="59">
        <v>-9789724</v>
      </c>
      <c r="Y31" s="60">
        <v>-35.34</v>
      </c>
      <c r="Z31" s="61">
        <v>110800000</v>
      </c>
    </row>
    <row r="32" spans="1:26" ht="13.5">
      <c r="A32" s="69" t="s">
        <v>50</v>
      </c>
      <c r="B32" s="21">
        <f>SUM(B28:B31)</f>
        <v>245912171</v>
      </c>
      <c r="C32" s="21">
        <f>SUM(C28:C31)</f>
        <v>0</v>
      </c>
      <c r="D32" s="98">
        <f aca="true" t="shared" si="5" ref="D32:Z32">SUM(D28:D31)</f>
        <v>409228521</v>
      </c>
      <c r="E32" s="99">
        <f t="shared" si="5"/>
        <v>409228521</v>
      </c>
      <c r="F32" s="99">
        <f t="shared" si="5"/>
        <v>4046688</v>
      </c>
      <c r="G32" s="99">
        <f t="shared" si="5"/>
        <v>21540195</v>
      </c>
      <c r="H32" s="99">
        <f t="shared" si="5"/>
        <v>24635499</v>
      </c>
      <c r="I32" s="99">
        <f t="shared" si="5"/>
        <v>50222382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50222382</v>
      </c>
      <c r="W32" s="99">
        <f t="shared" si="5"/>
        <v>102307130</v>
      </c>
      <c r="X32" s="99">
        <f t="shared" si="5"/>
        <v>-52084748</v>
      </c>
      <c r="Y32" s="100">
        <f>+IF(W32&lt;&gt;0,(X32/W32)*100,0)</f>
        <v>-50.91018387477002</v>
      </c>
      <c r="Z32" s="101">
        <f t="shared" si="5"/>
        <v>409228521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733117206</v>
      </c>
      <c r="C35" s="18">
        <v>0</v>
      </c>
      <c r="D35" s="58">
        <v>1231226000</v>
      </c>
      <c r="E35" s="59">
        <v>1231226000</v>
      </c>
      <c r="F35" s="59">
        <v>0</v>
      </c>
      <c r="G35" s="59">
        <v>0</v>
      </c>
      <c r="H35" s="59">
        <v>1442740372</v>
      </c>
      <c r="I35" s="59">
        <v>1442740372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1442740372</v>
      </c>
      <c r="W35" s="59">
        <v>307806500</v>
      </c>
      <c r="X35" s="59">
        <v>1134933872</v>
      </c>
      <c r="Y35" s="60">
        <v>368.72</v>
      </c>
      <c r="Z35" s="61">
        <v>1231226000</v>
      </c>
    </row>
    <row r="36" spans="1:26" ht="13.5">
      <c r="A36" s="57" t="s">
        <v>53</v>
      </c>
      <c r="B36" s="18">
        <v>2697869076</v>
      </c>
      <c r="C36" s="18">
        <v>0</v>
      </c>
      <c r="D36" s="58">
        <v>2943819000</v>
      </c>
      <c r="E36" s="59">
        <v>2943819000</v>
      </c>
      <c r="F36" s="59">
        <v>0</v>
      </c>
      <c r="G36" s="59">
        <v>0</v>
      </c>
      <c r="H36" s="59">
        <v>2403756117</v>
      </c>
      <c r="I36" s="59">
        <v>2403756117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2403756117</v>
      </c>
      <c r="W36" s="59">
        <v>735954750</v>
      </c>
      <c r="X36" s="59">
        <v>1667801367</v>
      </c>
      <c r="Y36" s="60">
        <v>226.62</v>
      </c>
      <c r="Z36" s="61">
        <v>2943819000</v>
      </c>
    </row>
    <row r="37" spans="1:26" ht="13.5">
      <c r="A37" s="57" t="s">
        <v>54</v>
      </c>
      <c r="B37" s="18">
        <v>309681585</v>
      </c>
      <c r="C37" s="18">
        <v>0</v>
      </c>
      <c r="D37" s="58">
        <v>142525000</v>
      </c>
      <c r="E37" s="59">
        <v>142525000</v>
      </c>
      <c r="F37" s="59">
        <v>0</v>
      </c>
      <c r="G37" s="59">
        <v>0</v>
      </c>
      <c r="H37" s="59">
        <v>217927500</v>
      </c>
      <c r="I37" s="59">
        <v>217927500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217927500</v>
      </c>
      <c r="W37" s="59">
        <v>35631250</v>
      </c>
      <c r="X37" s="59">
        <v>182296250</v>
      </c>
      <c r="Y37" s="60">
        <v>511.62</v>
      </c>
      <c r="Z37" s="61">
        <v>142525000</v>
      </c>
    </row>
    <row r="38" spans="1:26" ht="13.5">
      <c r="A38" s="57" t="s">
        <v>55</v>
      </c>
      <c r="B38" s="18">
        <v>192736111</v>
      </c>
      <c r="C38" s="18">
        <v>0</v>
      </c>
      <c r="D38" s="58">
        <v>281595000</v>
      </c>
      <c r="E38" s="59">
        <v>281595000</v>
      </c>
      <c r="F38" s="59">
        <v>0</v>
      </c>
      <c r="G38" s="59">
        <v>0</v>
      </c>
      <c r="H38" s="59">
        <v>154909104</v>
      </c>
      <c r="I38" s="59">
        <v>154909104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154909104</v>
      </c>
      <c r="W38" s="59">
        <v>70398750</v>
      </c>
      <c r="X38" s="59">
        <v>84510354</v>
      </c>
      <c r="Y38" s="60">
        <v>120.05</v>
      </c>
      <c r="Z38" s="61">
        <v>281595000</v>
      </c>
    </row>
    <row r="39" spans="1:26" ht="13.5">
      <c r="A39" s="57" t="s">
        <v>56</v>
      </c>
      <c r="B39" s="18">
        <v>2928568586</v>
      </c>
      <c r="C39" s="18">
        <v>0</v>
      </c>
      <c r="D39" s="58">
        <v>3750925000</v>
      </c>
      <c r="E39" s="59">
        <v>3750925000</v>
      </c>
      <c r="F39" s="59">
        <v>0</v>
      </c>
      <c r="G39" s="59">
        <v>0</v>
      </c>
      <c r="H39" s="59">
        <v>3473659885</v>
      </c>
      <c r="I39" s="59">
        <v>3473659885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3473659885</v>
      </c>
      <c r="W39" s="59">
        <v>937731250</v>
      </c>
      <c r="X39" s="59">
        <v>2535928635</v>
      </c>
      <c r="Y39" s="60">
        <v>270.43</v>
      </c>
      <c r="Z39" s="61">
        <v>3750925000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-133877691</v>
      </c>
      <c r="C42" s="18">
        <v>0</v>
      </c>
      <c r="D42" s="58">
        <v>213102996</v>
      </c>
      <c r="E42" s="59">
        <v>213102996</v>
      </c>
      <c r="F42" s="59">
        <v>163379904</v>
      </c>
      <c r="G42" s="59">
        <v>22357713</v>
      </c>
      <c r="H42" s="59">
        <v>-3382543</v>
      </c>
      <c r="I42" s="59">
        <v>182355074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182355074</v>
      </c>
      <c r="W42" s="59">
        <v>53277498</v>
      </c>
      <c r="X42" s="59">
        <v>129077576</v>
      </c>
      <c r="Y42" s="60">
        <v>242.27</v>
      </c>
      <c r="Z42" s="61">
        <v>213102996</v>
      </c>
    </row>
    <row r="43" spans="1:26" ht="13.5">
      <c r="A43" s="57" t="s">
        <v>59</v>
      </c>
      <c r="B43" s="18">
        <v>-63061188</v>
      </c>
      <c r="C43" s="18">
        <v>0</v>
      </c>
      <c r="D43" s="58">
        <v>-409698996</v>
      </c>
      <c r="E43" s="59">
        <v>-409698996</v>
      </c>
      <c r="F43" s="59">
        <v>-4046688</v>
      </c>
      <c r="G43" s="59">
        <v>-21540198</v>
      </c>
      <c r="H43" s="59">
        <v>-24635499</v>
      </c>
      <c r="I43" s="59">
        <v>-50222385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-50222385</v>
      </c>
      <c r="W43" s="59">
        <v>-102424749</v>
      </c>
      <c r="X43" s="59">
        <v>52202364</v>
      </c>
      <c r="Y43" s="60">
        <v>-50.97</v>
      </c>
      <c r="Z43" s="61">
        <v>-409698996</v>
      </c>
    </row>
    <row r="44" spans="1:26" ht="13.5">
      <c r="A44" s="57" t="s">
        <v>60</v>
      </c>
      <c r="B44" s="18">
        <v>-783663</v>
      </c>
      <c r="C44" s="18">
        <v>0</v>
      </c>
      <c r="D44" s="58">
        <v>138198000</v>
      </c>
      <c r="E44" s="59">
        <v>138198000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34549500</v>
      </c>
      <c r="X44" s="59">
        <v>-34549500</v>
      </c>
      <c r="Y44" s="60">
        <v>-100</v>
      </c>
      <c r="Z44" s="61">
        <v>138198000</v>
      </c>
    </row>
    <row r="45" spans="1:26" ht="13.5">
      <c r="A45" s="69" t="s">
        <v>61</v>
      </c>
      <c r="B45" s="21">
        <v>-197722542</v>
      </c>
      <c r="C45" s="21">
        <v>0</v>
      </c>
      <c r="D45" s="98">
        <v>289117000</v>
      </c>
      <c r="E45" s="99">
        <v>289117000</v>
      </c>
      <c r="F45" s="99">
        <v>512136596</v>
      </c>
      <c r="G45" s="99">
        <v>512954111</v>
      </c>
      <c r="H45" s="99">
        <v>484936069</v>
      </c>
      <c r="I45" s="99">
        <v>484936069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484936069</v>
      </c>
      <c r="W45" s="99">
        <v>332917249</v>
      </c>
      <c r="X45" s="99">
        <v>152018820</v>
      </c>
      <c r="Y45" s="100">
        <v>45.66</v>
      </c>
      <c r="Z45" s="101">
        <v>289117000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89</v>
      </c>
      <c r="W47" s="118" t="s">
        <v>90</v>
      </c>
      <c r="X47" s="118" t="s">
        <v>91</v>
      </c>
      <c r="Y47" s="118" t="s">
        <v>92</v>
      </c>
      <c r="Z47" s="120" t="s">
        <v>93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57631333</v>
      </c>
      <c r="C49" s="51">
        <v>0</v>
      </c>
      <c r="D49" s="128">
        <v>26359131</v>
      </c>
      <c r="E49" s="53">
        <v>21253874</v>
      </c>
      <c r="F49" s="53">
        <v>0</v>
      </c>
      <c r="G49" s="53">
        <v>0</v>
      </c>
      <c r="H49" s="53">
        <v>0</v>
      </c>
      <c r="I49" s="53">
        <v>22798557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18798370</v>
      </c>
      <c r="W49" s="53">
        <v>16940942</v>
      </c>
      <c r="X49" s="53">
        <v>650591262</v>
      </c>
      <c r="Y49" s="53">
        <v>0</v>
      </c>
      <c r="Z49" s="129">
        <v>814373469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169688294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169688294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81.41544233734156</v>
      </c>
      <c r="E58" s="7">
        <f t="shared" si="6"/>
        <v>81.41544233734156</v>
      </c>
      <c r="F58" s="7">
        <f t="shared" si="6"/>
        <v>56.89147599743796</v>
      </c>
      <c r="G58" s="7">
        <f t="shared" si="6"/>
        <v>51.01362372916623</v>
      </c>
      <c r="H58" s="7">
        <f t="shared" si="6"/>
        <v>52.07611303066073</v>
      </c>
      <c r="I58" s="7">
        <f t="shared" si="6"/>
        <v>52.92276472448896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52.92276472448896</v>
      </c>
      <c r="W58" s="7">
        <f t="shared" si="6"/>
        <v>81.41544203866039</v>
      </c>
      <c r="X58" s="7">
        <f t="shared" si="6"/>
        <v>0</v>
      </c>
      <c r="Y58" s="7">
        <f t="shared" si="6"/>
        <v>0</v>
      </c>
      <c r="Z58" s="8">
        <f t="shared" si="6"/>
        <v>81.41544233734156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99.99938212288072</v>
      </c>
      <c r="E59" s="10">
        <f t="shared" si="7"/>
        <v>99.99938212288072</v>
      </c>
      <c r="F59" s="10">
        <f t="shared" si="7"/>
        <v>54.284515207457964</v>
      </c>
      <c r="G59" s="10">
        <f t="shared" si="7"/>
        <v>72.38297176770162</v>
      </c>
      <c r="H59" s="10">
        <f t="shared" si="7"/>
        <v>66.90289480540665</v>
      </c>
      <c r="I59" s="10">
        <f t="shared" si="7"/>
        <v>64.52352926789206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64.52352926789206</v>
      </c>
      <c r="W59" s="10">
        <f t="shared" si="7"/>
        <v>99.99938104831845</v>
      </c>
      <c r="X59" s="10">
        <f t="shared" si="7"/>
        <v>0</v>
      </c>
      <c r="Y59" s="10">
        <f t="shared" si="7"/>
        <v>0</v>
      </c>
      <c r="Z59" s="11">
        <f t="shared" si="7"/>
        <v>99.99938212288072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76.8211286436966</v>
      </c>
      <c r="E60" s="13">
        <f t="shared" si="7"/>
        <v>76.8211286436966</v>
      </c>
      <c r="F60" s="13">
        <f t="shared" si="7"/>
        <v>57.68035510953473</v>
      </c>
      <c r="G60" s="13">
        <f t="shared" si="7"/>
        <v>47.267012255033066</v>
      </c>
      <c r="H60" s="13">
        <f t="shared" si="7"/>
        <v>49.64730173986796</v>
      </c>
      <c r="I60" s="13">
        <f t="shared" si="7"/>
        <v>50.696011661333564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50.696011661333564</v>
      </c>
      <c r="W60" s="13">
        <f t="shared" si="7"/>
        <v>76.82112846794702</v>
      </c>
      <c r="X60" s="13">
        <f t="shared" si="7"/>
        <v>0</v>
      </c>
      <c r="Y60" s="13">
        <f t="shared" si="7"/>
        <v>0</v>
      </c>
      <c r="Z60" s="14">
        <f t="shared" si="7"/>
        <v>76.8211286436966</v>
      </c>
    </row>
    <row r="61" spans="1:26" ht="13.5">
      <c r="A61" s="38" t="s">
        <v>102</v>
      </c>
      <c r="B61" s="12">
        <f t="shared" si="7"/>
        <v>0</v>
      </c>
      <c r="C61" s="12">
        <f t="shared" si="7"/>
        <v>0</v>
      </c>
      <c r="D61" s="3">
        <f t="shared" si="7"/>
        <v>64.30005178166769</v>
      </c>
      <c r="E61" s="13">
        <f t="shared" si="7"/>
        <v>64.30005178166769</v>
      </c>
      <c r="F61" s="13">
        <f t="shared" si="7"/>
        <v>79.07260802382761</v>
      </c>
      <c r="G61" s="13">
        <f t="shared" si="7"/>
        <v>51.87689904333717</v>
      </c>
      <c r="H61" s="13">
        <f t="shared" si="7"/>
        <v>54.47087212000701</v>
      </c>
      <c r="I61" s="13">
        <f t="shared" si="7"/>
        <v>58.29571167597436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58.29571167597436</v>
      </c>
      <c r="W61" s="13">
        <f t="shared" si="7"/>
        <v>64.30005166837984</v>
      </c>
      <c r="X61" s="13">
        <f t="shared" si="7"/>
        <v>0</v>
      </c>
      <c r="Y61" s="13">
        <f t="shared" si="7"/>
        <v>0</v>
      </c>
      <c r="Z61" s="14">
        <f t="shared" si="7"/>
        <v>64.30005178166769</v>
      </c>
    </row>
    <row r="62" spans="1:26" ht="13.5">
      <c r="A62" s="38" t="s">
        <v>103</v>
      </c>
      <c r="B62" s="12">
        <f t="shared" si="7"/>
        <v>0</v>
      </c>
      <c r="C62" s="12">
        <f t="shared" si="7"/>
        <v>0</v>
      </c>
      <c r="D62" s="3">
        <f t="shared" si="7"/>
        <v>99.99739720316394</v>
      </c>
      <c r="E62" s="13">
        <f t="shared" si="7"/>
        <v>99.99739720316394</v>
      </c>
      <c r="F62" s="13">
        <f t="shared" si="7"/>
        <v>39.1361105038933</v>
      </c>
      <c r="G62" s="13">
        <f t="shared" si="7"/>
        <v>39.79428201882854</v>
      </c>
      <c r="H62" s="13">
        <f t="shared" si="7"/>
        <v>42.50786833302848</v>
      </c>
      <c r="I62" s="13">
        <f t="shared" si="7"/>
        <v>40.543228590449026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40.543228590449026</v>
      </c>
      <c r="W62" s="13">
        <f t="shared" si="7"/>
        <v>99.99739590114841</v>
      </c>
      <c r="X62" s="13">
        <f t="shared" si="7"/>
        <v>0</v>
      </c>
      <c r="Y62" s="13">
        <f t="shared" si="7"/>
        <v>0</v>
      </c>
      <c r="Z62" s="14">
        <f t="shared" si="7"/>
        <v>99.99739720316394</v>
      </c>
    </row>
    <row r="63" spans="1:26" ht="13.5">
      <c r="A63" s="38" t="s">
        <v>104</v>
      </c>
      <c r="B63" s="12">
        <f t="shared" si="7"/>
        <v>0</v>
      </c>
      <c r="C63" s="12">
        <f t="shared" si="7"/>
        <v>0</v>
      </c>
      <c r="D63" s="3">
        <f t="shared" si="7"/>
        <v>100.00289636754269</v>
      </c>
      <c r="E63" s="13">
        <f t="shared" si="7"/>
        <v>100.00289636754269</v>
      </c>
      <c r="F63" s="13">
        <f t="shared" si="7"/>
        <v>26.555337624758597</v>
      </c>
      <c r="G63" s="13">
        <f t="shared" si="7"/>
        <v>31.18450099334679</v>
      </c>
      <c r="H63" s="13">
        <f t="shared" si="7"/>
        <v>32.09885573376713</v>
      </c>
      <c r="I63" s="13">
        <f t="shared" si="7"/>
        <v>29.948637825010298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29.948637825010298</v>
      </c>
      <c r="W63" s="13">
        <f t="shared" si="7"/>
        <v>100.00289636754269</v>
      </c>
      <c r="X63" s="13">
        <f t="shared" si="7"/>
        <v>0</v>
      </c>
      <c r="Y63" s="13">
        <f t="shared" si="7"/>
        <v>0</v>
      </c>
      <c r="Z63" s="14">
        <f t="shared" si="7"/>
        <v>100.00289636754269</v>
      </c>
    </row>
    <row r="64" spans="1:26" ht="13.5">
      <c r="A64" s="38" t="s">
        <v>105</v>
      </c>
      <c r="B64" s="12">
        <f t="shared" si="7"/>
        <v>0</v>
      </c>
      <c r="C64" s="12">
        <f t="shared" si="7"/>
        <v>0</v>
      </c>
      <c r="D64" s="3">
        <f t="shared" si="7"/>
        <v>99.99333814779501</v>
      </c>
      <c r="E64" s="13">
        <f t="shared" si="7"/>
        <v>99.99333814779501</v>
      </c>
      <c r="F64" s="13">
        <f t="shared" si="7"/>
        <v>33.90247877242278</v>
      </c>
      <c r="G64" s="13">
        <f t="shared" si="7"/>
        <v>39.92678659676405</v>
      </c>
      <c r="H64" s="13">
        <f t="shared" si="7"/>
        <v>42.04303087259177</v>
      </c>
      <c r="I64" s="13">
        <f t="shared" si="7"/>
        <v>38.622741474521845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38.622741474521845</v>
      </c>
      <c r="W64" s="13">
        <f t="shared" si="7"/>
        <v>99.9933396044774</v>
      </c>
      <c r="X64" s="13">
        <f t="shared" si="7"/>
        <v>0</v>
      </c>
      <c r="Y64" s="13">
        <f t="shared" si="7"/>
        <v>0</v>
      </c>
      <c r="Z64" s="14">
        <f t="shared" si="7"/>
        <v>99.99333814779501</v>
      </c>
    </row>
    <row r="65" spans="1:26" ht="13.5">
      <c r="A65" s="38" t="s">
        <v>106</v>
      </c>
      <c r="B65" s="12">
        <f t="shared" si="7"/>
        <v>0.4442223675026124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107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108</v>
      </c>
      <c r="B67" s="23">
        <v>883614495</v>
      </c>
      <c r="C67" s="23"/>
      <c r="D67" s="24">
        <v>1090332456</v>
      </c>
      <c r="E67" s="25">
        <v>1090332456</v>
      </c>
      <c r="F67" s="25">
        <v>64414082</v>
      </c>
      <c r="G67" s="25">
        <v>92564230</v>
      </c>
      <c r="H67" s="25">
        <v>93217468</v>
      </c>
      <c r="I67" s="25">
        <v>250195780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250195780</v>
      </c>
      <c r="W67" s="25">
        <v>272583115</v>
      </c>
      <c r="X67" s="25"/>
      <c r="Y67" s="24"/>
      <c r="Z67" s="26">
        <v>1090332456</v>
      </c>
    </row>
    <row r="68" spans="1:26" ht="13.5" hidden="1">
      <c r="A68" s="36" t="s">
        <v>31</v>
      </c>
      <c r="B68" s="18">
        <v>165196821</v>
      </c>
      <c r="C68" s="18"/>
      <c r="D68" s="19">
        <v>186121150</v>
      </c>
      <c r="E68" s="20">
        <v>186121150</v>
      </c>
      <c r="F68" s="20">
        <v>14963875</v>
      </c>
      <c r="G68" s="20">
        <v>14963996</v>
      </c>
      <c r="H68" s="20">
        <v>14964771</v>
      </c>
      <c r="I68" s="20">
        <v>44892642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44892642</v>
      </c>
      <c r="W68" s="20">
        <v>46530288</v>
      </c>
      <c r="X68" s="20"/>
      <c r="Y68" s="19"/>
      <c r="Z68" s="22">
        <v>186121150</v>
      </c>
    </row>
    <row r="69" spans="1:26" ht="13.5" hidden="1">
      <c r="A69" s="37" t="s">
        <v>32</v>
      </c>
      <c r="B69" s="18">
        <v>718417674</v>
      </c>
      <c r="C69" s="18"/>
      <c r="D69" s="19">
        <v>874211306</v>
      </c>
      <c r="E69" s="20">
        <v>874211306</v>
      </c>
      <c r="F69" s="20">
        <v>49450207</v>
      </c>
      <c r="G69" s="20">
        <v>76986002</v>
      </c>
      <c r="H69" s="20">
        <v>77611809</v>
      </c>
      <c r="I69" s="20">
        <v>204048018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204048018</v>
      </c>
      <c r="W69" s="20">
        <v>218552827</v>
      </c>
      <c r="X69" s="20"/>
      <c r="Y69" s="19"/>
      <c r="Z69" s="22">
        <v>874211306</v>
      </c>
    </row>
    <row r="70" spans="1:26" ht="13.5" hidden="1">
      <c r="A70" s="38" t="s">
        <v>102</v>
      </c>
      <c r="B70" s="18"/>
      <c r="C70" s="18"/>
      <c r="D70" s="19">
        <v>567581179</v>
      </c>
      <c r="E70" s="20">
        <v>567581179</v>
      </c>
      <c r="F70" s="20">
        <v>25906090</v>
      </c>
      <c r="G70" s="20">
        <v>52493207</v>
      </c>
      <c r="H70" s="20">
        <v>52630727</v>
      </c>
      <c r="I70" s="20">
        <v>131030024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131030024</v>
      </c>
      <c r="W70" s="20">
        <v>141895295</v>
      </c>
      <c r="X70" s="20"/>
      <c r="Y70" s="19"/>
      <c r="Z70" s="22">
        <v>567581179</v>
      </c>
    </row>
    <row r="71" spans="1:26" ht="13.5" hidden="1">
      <c r="A71" s="38" t="s">
        <v>103</v>
      </c>
      <c r="B71" s="18"/>
      <c r="C71" s="18"/>
      <c r="D71" s="19">
        <v>153603998</v>
      </c>
      <c r="E71" s="20">
        <v>153603998</v>
      </c>
      <c r="F71" s="20">
        <v>10850948</v>
      </c>
      <c r="G71" s="20">
        <v>11795177</v>
      </c>
      <c r="H71" s="20">
        <v>12268164</v>
      </c>
      <c r="I71" s="20">
        <v>34914289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34914289</v>
      </c>
      <c r="W71" s="20">
        <v>38401000</v>
      </c>
      <c r="X71" s="20"/>
      <c r="Y71" s="19"/>
      <c r="Z71" s="22">
        <v>153603998</v>
      </c>
    </row>
    <row r="72" spans="1:26" ht="13.5" hidden="1">
      <c r="A72" s="38" t="s">
        <v>104</v>
      </c>
      <c r="B72" s="18"/>
      <c r="C72" s="18"/>
      <c r="D72" s="19">
        <v>84381556</v>
      </c>
      <c r="E72" s="20">
        <v>84381556</v>
      </c>
      <c r="F72" s="20">
        <v>6961945</v>
      </c>
      <c r="G72" s="20">
        <v>6936651</v>
      </c>
      <c r="H72" s="20">
        <v>6999857</v>
      </c>
      <c r="I72" s="20">
        <v>20898453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20898453</v>
      </c>
      <c r="W72" s="20">
        <v>21095389</v>
      </c>
      <c r="X72" s="20"/>
      <c r="Y72" s="19"/>
      <c r="Z72" s="22">
        <v>84381556</v>
      </c>
    </row>
    <row r="73" spans="1:26" ht="13.5" hidden="1">
      <c r="A73" s="38" t="s">
        <v>105</v>
      </c>
      <c r="B73" s="18"/>
      <c r="C73" s="18"/>
      <c r="D73" s="19">
        <v>68644573</v>
      </c>
      <c r="E73" s="20">
        <v>68644573</v>
      </c>
      <c r="F73" s="20">
        <v>5731224</v>
      </c>
      <c r="G73" s="20">
        <v>5760967</v>
      </c>
      <c r="H73" s="20">
        <v>5713061</v>
      </c>
      <c r="I73" s="20">
        <v>17205252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17205252</v>
      </c>
      <c r="W73" s="20">
        <v>17161143</v>
      </c>
      <c r="X73" s="20"/>
      <c r="Y73" s="19"/>
      <c r="Z73" s="22">
        <v>68644573</v>
      </c>
    </row>
    <row r="74" spans="1:26" ht="13.5" hidden="1">
      <c r="A74" s="38" t="s">
        <v>106</v>
      </c>
      <c r="B74" s="18">
        <v>718417674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107</v>
      </c>
      <c r="B75" s="27"/>
      <c r="C75" s="27"/>
      <c r="D75" s="28">
        <v>30000000</v>
      </c>
      <c r="E75" s="29">
        <v>30000000</v>
      </c>
      <c r="F75" s="29"/>
      <c r="G75" s="29">
        <v>614232</v>
      </c>
      <c r="H75" s="29">
        <v>640888</v>
      </c>
      <c r="I75" s="29">
        <v>1255120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1255120</v>
      </c>
      <c r="W75" s="29">
        <v>7500000</v>
      </c>
      <c r="X75" s="29"/>
      <c r="Y75" s="28"/>
      <c r="Z75" s="30">
        <v>30000000</v>
      </c>
    </row>
    <row r="76" spans="1:26" ht="13.5" hidden="1">
      <c r="A76" s="41" t="s">
        <v>109</v>
      </c>
      <c r="B76" s="31">
        <v>883614495</v>
      </c>
      <c r="C76" s="31"/>
      <c r="D76" s="32">
        <v>887698992</v>
      </c>
      <c r="E76" s="33">
        <v>887698992</v>
      </c>
      <c r="F76" s="33">
        <v>36646122</v>
      </c>
      <c r="G76" s="33">
        <v>47220368</v>
      </c>
      <c r="H76" s="33">
        <v>48544034</v>
      </c>
      <c r="I76" s="33">
        <v>132410524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132410524</v>
      </c>
      <c r="W76" s="33">
        <v>221924748</v>
      </c>
      <c r="X76" s="33"/>
      <c r="Y76" s="32"/>
      <c r="Z76" s="34">
        <v>887698992</v>
      </c>
    </row>
    <row r="77" spans="1:26" ht="13.5" hidden="1">
      <c r="A77" s="36" t="s">
        <v>31</v>
      </c>
      <c r="B77" s="18">
        <v>165196821</v>
      </c>
      <c r="C77" s="18"/>
      <c r="D77" s="19">
        <v>186120000</v>
      </c>
      <c r="E77" s="20">
        <v>186120000</v>
      </c>
      <c r="F77" s="20">
        <v>8123067</v>
      </c>
      <c r="G77" s="20">
        <v>10831385</v>
      </c>
      <c r="H77" s="20">
        <v>10011865</v>
      </c>
      <c r="I77" s="20">
        <v>28966317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28966317</v>
      </c>
      <c r="W77" s="20">
        <v>46530000</v>
      </c>
      <c r="X77" s="20"/>
      <c r="Y77" s="19"/>
      <c r="Z77" s="22">
        <v>186120000</v>
      </c>
    </row>
    <row r="78" spans="1:26" ht="13.5" hidden="1">
      <c r="A78" s="37" t="s">
        <v>32</v>
      </c>
      <c r="B78" s="18">
        <v>718417674</v>
      </c>
      <c r="C78" s="18"/>
      <c r="D78" s="19">
        <v>671578992</v>
      </c>
      <c r="E78" s="20">
        <v>671578992</v>
      </c>
      <c r="F78" s="20">
        <v>28523055</v>
      </c>
      <c r="G78" s="20">
        <v>36388983</v>
      </c>
      <c r="H78" s="20">
        <v>38532169</v>
      </c>
      <c r="I78" s="20">
        <v>103444207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103444207</v>
      </c>
      <c r="W78" s="20">
        <v>167894748</v>
      </c>
      <c r="X78" s="20"/>
      <c r="Y78" s="19"/>
      <c r="Z78" s="22">
        <v>671578992</v>
      </c>
    </row>
    <row r="79" spans="1:26" ht="13.5" hidden="1">
      <c r="A79" s="38" t="s">
        <v>102</v>
      </c>
      <c r="B79" s="18">
        <v>437310629</v>
      </c>
      <c r="C79" s="18"/>
      <c r="D79" s="19">
        <v>364954992</v>
      </c>
      <c r="E79" s="20">
        <v>364954992</v>
      </c>
      <c r="F79" s="20">
        <v>20484621</v>
      </c>
      <c r="G79" s="20">
        <v>27231848</v>
      </c>
      <c r="H79" s="20">
        <v>28668416</v>
      </c>
      <c r="I79" s="20">
        <v>76384885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76384885</v>
      </c>
      <c r="W79" s="20">
        <v>91238748</v>
      </c>
      <c r="X79" s="20"/>
      <c r="Y79" s="19"/>
      <c r="Z79" s="22">
        <v>364954992</v>
      </c>
    </row>
    <row r="80" spans="1:26" ht="13.5" hidden="1">
      <c r="A80" s="38" t="s">
        <v>103</v>
      </c>
      <c r="B80" s="18">
        <v>135209094</v>
      </c>
      <c r="C80" s="18"/>
      <c r="D80" s="19">
        <v>153600000</v>
      </c>
      <c r="E80" s="20">
        <v>153600000</v>
      </c>
      <c r="F80" s="20">
        <v>4246639</v>
      </c>
      <c r="G80" s="20">
        <v>4693806</v>
      </c>
      <c r="H80" s="20">
        <v>5214935</v>
      </c>
      <c r="I80" s="20">
        <v>14155380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14155380</v>
      </c>
      <c r="W80" s="20">
        <v>38400000</v>
      </c>
      <c r="X80" s="20"/>
      <c r="Y80" s="19"/>
      <c r="Z80" s="22">
        <v>153600000</v>
      </c>
    </row>
    <row r="81" spans="1:26" ht="13.5" hidden="1">
      <c r="A81" s="38" t="s">
        <v>104</v>
      </c>
      <c r="B81" s="18">
        <v>78636682</v>
      </c>
      <c r="C81" s="18"/>
      <c r="D81" s="19">
        <v>84384000</v>
      </c>
      <c r="E81" s="20">
        <v>84384000</v>
      </c>
      <c r="F81" s="20">
        <v>1848768</v>
      </c>
      <c r="G81" s="20">
        <v>2163160</v>
      </c>
      <c r="H81" s="20">
        <v>2246874</v>
      </c>
      <c r="I81" s="20">
        <v>6258802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6258802</v>
      </c>
      <c r="W81" s="20">
        <v>21096000</v>
      </c>
      <c r="X81" s="20"/>
      <c r="Y81" s="19"/>
      <c r="Z81" s="22">
        <v>84384000</v>
      </c>
    </row>
    <row r="82" spans="1:26" ht="13.5" hidden="1">
      <c r="A82" s="38" t="s">
        <v>105</v>
      </c>
      <c r="B82" s="18">
        <v>64069897</v>
      </c>
      <c r="C82" s="18"/>
      <c r="D82" s="19">
        <v>68640000</v>
      </c>
      <c r="E82" s="20">
        <v>68640000</v>
      </c>
      <c r="F82" s="20">
        <v>1943027</v>
      </c>
      <c r="G82" s="20">
        <v>2300169</v>
      </c>
      <c r="H82" s="20">
        <v>2401944</v>
      </c>
      <c r="I82" s="20">
        <v>6645140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6645140</v>
      </c>
      <c r="W82" s="20">
        <v>17160000</v>
      </c>
      <c r="X82" s="20"/>
      <c r="Y82" s="19"/>
      <c r="Z82" s="22">
        <v>68640000</v>
      </c>
    </row>
    <row r="83" spans="1:26" ht="13.5" hidden="1">
      <c r="A83" s="38" t="s">
        <v>106</v>
      </c>
      <c r="B83" s="18">
        <v>3191372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107</v>
      </c>
      <c r="B84" s="27"/>
      <c r="C84" s="27"/>
      <c r="D84" s="28">
        <v>30000000</v>
      </c>
      <c r="E84" s="29">
        <v>30000000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7500000</v>
      </c>
      <c r="X84" s="29"/>
      <c r="Y84" s="28"/>
      <c r="Z84" s="30">
        <v>30000000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238006738</v>
      </c>
      <c r="C5" s="18">
        <v>0</v>
      </c>
      <c r="D5" s="58">
        <v>275000000</v>
      </c>
      <c r="E5" s="59">
        <v>275000000</v>
      </c>
      <c r="F5" s="59">
        <v>26259694</v>
      </c>
      <c r="G5" s="59">
        <v>21736236</v>
      </c>
      <c r="H5" s="59">
        <v>23177986</v>
      </c>
      <c r="I5" s="59">
        <v>71173916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71173916</v>
      </c>
      <c r="W5" s="59">
        <v>68750000</v>
      </c>
      <c r="X5" s="59">
        <v>2423916</v>
      </c>
      <c r="Y5" s="60">
        <v>3.53</v>
      </c>
      <c r="Z5" s="61">
        <v>275000000</v>
      </c>
    </row>
    <row r="6" spans="1:26" ht="13.5">
      <c r="A6" s="57" t="s">
        <v>32</v>
      </c>
      <c r="B6" s="18">
        <v>1369809756</v>
      </c>
      <c r="C6" s="18">
        <v>0</v>
      </c>
      <c r="D6" s="58">
        <v>1452116200</v>
      </c>
      <c r="E6" s="59">
        <v>1452116200</v>
      </c>
      <c r="F6" s="59">
        <v>162769018</v>
      </c>
      <c r="G6" s="59">
        <v>178590587</v>
      </c>
      <c r="H6" s="59">
        <v>123924899</v>
      </c>
      <c r="I6" s="59">
        <v>465284504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465284504</v>
      </c>
      <c r="W6" s="59">
        <v>363029050</v>
      </c>
      <c r="X6" s="59">
        <v>102255454</v>
      </c>
      <c r="Y6" s="60">
        <v>28.17</v>
      </c>
      <c r="Z6" s="61">
        <v>1452116200</v>
      </c>
    </row>
    <row r="7" spans="1:26" ht="13.5">
      <c r="A7" s="57" t="s">
        <v>33</v>
      </c>
      <c r="B7" s="18">
        <v>14498748</v>
      </c>
      <c r="C7" s="18">
        <v>0</v>
      </c>
      <c r="D7" s="58">
        <v>4151700</v>
      </c>
      <c r="E7" s="59">
        <v>4151700</v>
      </c>
      <c r="F7" s="59">
        <v>683551</v>
      </c>
      <c r="G7" s="59">
        <v>-198917</v>
      </c>
      <c r="H7" s="59">
        <v>1019194</v>
      </c>
      <c r="I7" s="59">
        <v>1503828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1503828</v>
      </c>
      <c r="W7" s="59">
        <v>1037925</v>
      </c>
      <c r="X7" s="59">
        <v>465903</v>
      </c>
      <c r="Y7" s="60">
        <v>44.89</v>
      </c>
      <c r="Z7" s="61">
        <v>4151700</v>
      </c>
    </row>
    <row r="8" spans="1:26" ht="13.5">
      <c r="A8" s="57" t="s">
        <v>34</v>
      </c>
      <c r="B8" s="18">
        <v>202114116</v>
      </c>
      <c r="C8" s="18">
        <v>0</v>
      </c>
      <c r="D8" s="58">
        <v>219635000</v>
      </c>
      <c r="E8" s="59">
        <v>219635000</v>
      </c>
      <c r="F8" s="59">
        <v>15865316</v>
      </c>
      <c r="G8" s="59">
        <v>16265318</v>
      </c>
      <c r="H8" s="59">
        <v>15865316</v>
      </c>
      <c r="I8" s="59">
        <v>47995950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47995950</v>
      </c>
      <c r="W8" s="59">
        <v>54908750</v>
      </c>
      <c r="X8" s="59">
        <v>-6912800</v>
      </c>
      <c r="Y8" s="60">
        <v>-12.59</v>
      </c>
      <c r="Z8" s="61">
        <v>219635000</v>
      </c>
    </row>
    <row r="9" spans="1:26" ht="13.5">
      <c r="A9" s="57" t="s">
        <v>35</v>
      </c>
      <c r="B9" s="18">
        <v>164566017</v>
      </c>
      <c r="C9" s="18">
        <v>0</v>
      </c>
      <c r="D9" s="58">
        <v>46853400</v>
      </c>
      <c r="E9" s="59">
        <v>46853400</v>
      </c>
      <c r="F9" s="59">
        <v>1273729</v>
      </c>
      <c r="G9" s="59">
        <v>5167056</v>
      </c>
      <c r="H9" s="59">
        <v>3116539</v>
      </c>
      <c r="I9" s="59">
        <v>9557324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9557324</v>
      </c>
      <c r="W9" s="59">
        <v>11713350</v>
      </c>
      <c r="X9" s="59">
        <v>-2156026</v>
      </c>
      <c r="Y9" s="60">
        <v>-18.41</v>
      </c>
      <c r="Z9" s="61">
        <v>46853400</v>
      </c>
    </row>
    <row r="10" spans="1:26" ht="25.5">
      <c r="A10" s="62" t="s">
        <v>94</v>
      </c>
      <c r="B10" s="63">
        <f>SUM(B5:B9)</f>
        <v>1988995375</v>
      </c>
      <c r="C10" s="63">
        <f>SUM(C5:C9)</f>
        <v>0</v>
      </c>
      <c r="D10" s="64">
        <f aca="true" t="shared" si="0" ref="D10:Z10">SUM(D5:D9)</f>
        <v>1997756300</v>
      </c>
      <c r="E10" s="65">
        <f t="shared" si="0"/>
        <v>1997756300</v>
      </c>
      <c r="F10" s="65">
        <f t="shared" si="0"/>
        <v>206851308</v>
      </c>
      <c r="G10" s="65">
        <f t="shared" si="0"/>
        <v>221560280</v>
      </c>
      <c r="H10" s="65">
        <f t="shared" si="0"/>
        <v>167103934</v>
      </c>
      <c r="I10" s="65">
        <f t="shared" si="0"/>
        <v>595515522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595515522</v>
      </c>
      <c r="W10" s="65">
        <f t="shared" si="0"/>
        <v>499439075</v>
      </c>
      <c r="X10" s="65">
        <f t="shared" si="0"/>
        <v>96076447</v>
      </c>
      <c r="Y10" s="66">
        <f>+IF(W10&lt;&gt;0,(X10/W10)*100,0)</f>
        <v>19.2368702829269</v>
      </c>
      <c r="Z10" s="67">
        <f t="shared" si="0"/>
        <v>1997756300</v>
      </c>
    </row>
    <row r="11" spans="1:26" ht="13.5">
      <c r="A11" s="57" t="s">
        <v>36</v>
      </c>
      <c r="B11" s="18">
        <v>437125883</v>
      </c>
      <c r="C11" s="18">
        <v>0</v>
      </c>
      <c r="D11" s="58">
        <v>508764401</v>
      </c>
      <c r="E11" s="59">
        <v>508764401</v>
      </c>
      <c r="F11" s="59">
        <v>38596981</v>
      </c>
      <c r="G11" s="59">
        <v>39190973</v>
      </c>
      <c r="H11" s="59">
        <v>39334255</v>
      </c>
      <c r="I11" s="59">
        <v>117122209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117122209</v>
      </c>
      <c r="W11" s="59">
        <v>127191100</v>
      </c>
      <c r="X11" s="59">
        <v>-10068891</v>
      </c>
      <c r="Y11" s="60">
        <v>-7.92</v>
      </c>
      <c r="Z11" s="61">
        <v>508764401</v>
      </c>
    </row>
    <row r="12" spans="1:26" ht="13.5">
      <c r="A12" s="57" t="s">
        <v>37</v>
      </c>
      <c r="B12" s="18">
        <v>17147837</v>
      </c>
      <c r="C12" s="18">
        <v>0</v>
      </c>
      <c r="D12" s="58">
        <v>21528800</v>
      </c>
      <c r="E12" s="59">
        <v>21528800</v>
      </c>
      <c r="F12" s="59">
        <v>1433057</v>
      </c>
      <c r="G12" s="59">
        <v>0</v>
      </c>
      <c r="H12" s="59">
        <v>1433057</v>
      </c>
      <c r="I12" s="59">
        <v>2866114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2866114</v>
      </c>
      <c r="W12" s="59">
        <v>5382200</v>
      </c>
      <c r="X12" s="59">
        <v>-2516086</v>
      </c>
      <c r="Y12" s="60">
        <v>-46.75</v>
      </c>
      <c r="Z12" s="61">
        <v>21528800</v>
      </c>
    </row>
    <row r="13" spans="1:26" ht="13.5">
      <c r="A13" s="57" t="s">
        <v>95</v>
      </c>
      <c r="B13" s="18">
        <v>345315483</v>
      </c>
      <c r="C13" s="18">
        <v>0</v>
      </c>
      <c r="D13" s="58">
        <v>145217801</v>
      </c>
      <c r="E13" s="59">
        <v>145217801</v>
      </c>
      <c r="F13" s="59">
        <v>12101482</v>
      </c>
      <c r="G13" s="59">
        <v>12101482</v>
      </c>
      <c r="H13" s="59">
        <v>23977757</v>
      </c>
      <c r="I13" s="59">
        <v>48180721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48180721</v>
      </c>
      <c r="W13" s="59">
        <v>36304450</v>
      </c>
      <c r="X13" s="59">
        <v>11876271</v>
      </c>
      <c r="Y13" s="60">
        <v>32.71</v>
      </c>
      <c r="Z13" s="61">
        <v>145217801</v>
      </c>
    </row>
    <row r="14" spans="1:26" ht="13.5">
      <c r="A14" s="57" t="s">
        <v>38</v>
      </c>
      <c r="B14" s="18">
        <v>79985065</v>
      </c>
      <c r="C14" s="18">
        <v>0</v>
      </c>
      <c r="D14" s="58">
        <v>75538200</v>
      </c>
      <c r="E14" s="59">
        <v>75538200</v>
      </c>
      <c r="F14" s="59">
        <v>6294849</v>
      </c>
      <c r="G14" s="59">
        <v>6294849</v>
      </c>
      <c r="H14" s="59">
        <v>6294849</v>
      </c>
      <c r="I14" s="59">
        <v>18884547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18884547</v>
      </c>
      <c r="W14" s="59">
        <v>18884550</v>
      </c>
      <c r="X14" s="59">
        <v>-3</v>
      </c>
      <c r="Y14" s="60">
        <v>0</v>
      </c>
      <c r="Z14" s="61">
        <v>75538200</v>
      </c>
    </row>
    <row r="15" spans="1:26" ht="13.5">
      <c r="A15" s="57" t="s">
        <v>39</v>
      </c>
      <c r="B15" s="18">
        <v>1002685326</v>
      </c>
      <c r="C15" s="18">
        <v>0</v>
      </c>
      <c r="D15" s="58">
        <v>952914200</v>
      </c>
      <c r="E15" s="59">
        <v>952914200</v>
      </c>
      <c r="F15" s="59">
        <v>109913762</v>
      </c>
      <c r="G15" s="59">
        <v>111140246</v>
      </c>
      <c r="H15" s="59">
        <v>97864573</v>
      </c>
      <c r="I15" s="59">
        <v>318918581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318918581</v>
      </c>
      <c r="W15" s="59">
        <v>238228550</v>
      </c>
      <c r="X15" s="59">
        <v>80690031</v>
      </c>
      <c r="Y15" s="60">
        <v>33.87</v>
      </c>
      <c r="Z15" s="61">
        <v>952914200</v>
      </c>
    </row>
    <row r="16" spans="1:26" ht="13.5">
      <c r="A16" s="68" t="s">
        <v>40</v>
      </c>
      <c r="B16" s="18">
        <v>2090507</v>
      </c>
      <c r="C16" s="18">
        <v>0</v>
      </c>
      <c r="D16" s="58">
        <v>9903701</v>
      </c>
      <c r="E16" s="59">
        <v>9903701</v>
      </c>
      <c r="F16" s="59">
        <v>433437</v>
      </c>
      <c r="G16" s="59">
        <v>468106</v>
      </c>
      <c r="H16" s="59">
        <v>873685</v>
      </c>
      <c r="I16" s="59">
        <v>1775228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1775228</v>
      </c>
      <c r="W16" s="59">
        <v>2475925</v>
      </c>
      <c r="X16" s="59">
        <v>-700697</v>
      </c>
      <c r="Y16" s="60">
        <v>-28.3</v>
      </c>
      <c r="Z16" s="61">
        <v>9903701</v>
      </c>
    </row>
    <row r="17" spans="1:26" ht="13.5">
      <c r="A17" s="57" t="s">
        <v>41</v>
      </c>
      <c r="B17" s="18">
        <v>207724767</v>
      </c>
      <c r="C17" s="18">
        <v>0</v>
      </c>
      <c r="D17" s="58">
        <v>275547000</v>
      </c>
      <c r="E17" s="59">
        <v>275547000</v>
      </c>
      <c r="F17" s="59">
        <v>14626696</v>
      </c>
      <c r="G17" s="59">
        <v>20488889</v>
      </c>
      <c r="H17" s="59">
        <v>23504777</v>
      </c>
      <c r="I17" s="59">
        <v>58620362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58620362</v>
      </c>
      <c r="W17" s="59">
        <v>68886750</v>
      </c>
      <c r="X17" s="59">
        <v>-10266388</v>
      </c>
      <c r="Y17" s="60">
        <v>-14.9</v>
      </c>
      <c r="Z17" s="61">
        <v>275547000</v>
      </c>
    </row>
    <row r="18" spans="1:26" ht="13.5">
      <c r="A18" s="69" t="s">
        <v>42</v>
      </c>
      <c r="B18" s="70">
        <f>SUM(B11:B17)</f>
        <v>2092074868</v>
      </c>
      <c r="C18" s="70">
        <f>SUM(C11:C17)</f>
        <v>0</v>
      </c>
      <c r="D18" s="71">
        <f aca="true" t="shared" si="1" ref="D18:Z18">SUM(D11:D17)</f>
        <v>1989414103</v>
      </c>
      <c r="E18" s="72">
        <f t="shared" si="1"/>
        <v>1989414103</v>
      </c>
      <c r="F18" s="72">
        <f t="shared" si="1"/>
        <v>183400264</v>
      </c>
      <c r="G18" s="72">
        <f t="shared" si="1"/>
        <v>189684545</v>
      </c>
      <c r="H18" s="72">
        <f t="shared" si="1"/>
        <v>193282953</v>
      </c>
      <c r="I18" s="72">
        <f t="shared" si="1"/>
        <v>566367762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566367762</v>
      </c>
      <c r="W18" s="72">
        <f t="shared" si="1"/>
        <v>497353525</v>
      </c>
      <c r="X18" s="72">
        <f t="shared" si="1"/>
        <v>69014237</v>
      </c>
      <c r="Y18" s="66">
        <f>+IF(W18&lt;&gt;0,(X18/W18)*100,0)</f>
        <v>13.876293929956562</v>
      </c>
      <c r="Z18" s="73">
        <f t="shared" si="1"/>
        <v>1989414103</v>
      </c>
    </row>
    <row r="19" spans="1:26" ht="13.5">
      <c r="A19" s="69" t="s">
        <v>43</v>
      </c>
      <c r="B19" s="74">
        <f>+B10-B18</f>
        <v>-103079493</v>
      </c>
      <c r="C19" s="74">
        <f>+C10-C18</f>
        <v>0</v>
      </c>
      <c r="D19" s="75">
        <f aca="true" t="shared" si="2" ref="D19:Z19">+D10-D18</f>
        <v>8342197</v>
      </c>
      <c r="E19" s="76">
        <f t="shared" si="2"/>
        <v>8342197</v>
      </c>
      <c r="F19" s="76">
        <f t="shared" si="2"/>
        <v>23451044</v>
      </c>
      <c r="G19" s="76">
        <f t="shared" si="2"/>
        <v>31875735</v>
      </c>
      <c r="H19" s="76">
        <f t="shared" si="2"/>
        <v>-26179019</v>
      </c>
      <c r="I19" s="76">
        <f t="shared" si="2"/>
        <v>29147760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29147760</v>
      </c>
      <c r="W19" s="76">
        <f>IF(E10=E18,0,W10-W18)</f>
        <v>2085550</v>
      </c>
      <c r="X19" s="76">
        <f t="shared" si="2"/>
        <v>27062210</v>
      </c>
      <c r="Y19" s="77">
        <f>+IF(W19&lt;&gt;0,(X19/W19)*100,0)</f>
        <v>1297.6054278247943</v>
      </c>
      <c r="Z19" s="78">
        <f t="shared" si="2"/>
        <v>8342197</v>
      </c>
    </row>
    <row r="20" spans="1:26" ht="13.5">
      <c r="A20" s="57" t="s">
        <v>44</v>
      </c>
      <c r="B20" s="18">
        <v>51659495</v>
      </c>
      <c r="C20" s="18">
        <v>0</v>
      </c>
      <c r="D20" s="58">
        <v>93697400</v>
      </c>
      <c r="E20" s="59">
        <v>93697400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23424350</v>
      </c>
      <c r="X20" s="59">
        <v>-23424350</v>
      </c>
      <c r="Y20" s="60">
        <v>-100</v>
      </c>
      <c r="Z20" s="61">
        <v>93697400</v>
      </c>
    </row>
    <row r="21" spans="1:26" ht="13.5">
      <c r="A21" s="57" t="s">
        <v>96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97</v>
      </c>
      <c r="B22" s="85">
        <f>SUM(B19:B21)</f>
        <v>-51419998</v>
      </c>
      <c r="C22" s="85">
        <f>SUM(C19:C21)</f>
        <v>0</v>
      </c>
      <c r="D22" s="86">
        <f aca="true" t="shared" si="3" ref="D22:Z22">SUM(D19:D21)</f>
        <v>102039597</v>
      </c>
      <c r="E22" s="87">
        <f t="shared" si="3"/>
        <v>102039597</v>
      </c>
      <c r="F22" s="87">
        <f t="shared" si="3"/>
        <v>23451044</v>
      </c>
      <c r="G22" s="87">
        <f t="shared" si="3"/>
        <v>31875735</v>
      </c>
      <c r="H22" s="87">
        <f t="shared" si="3"/>
        <v>-26179019</v>
      </c>
      <c r="I22" s="87">
        <f t="shared" si="3"/>
        <v>29147760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29147760</v>
      </c>
      <c r="W22" s="87">
        <f t="shared" si="3"/>
        <v>25509900</v>
      </c>
      <c r="X22" s="87">
        <f t="shared" si="3"/>
        <v>3637860</v>
      </c>
      <c r="Y22" s="88">
        <f>+IF(W22&lt;&gt;0,(X22/W22)*100,0)</f>
        <v>14.260581186127737</v>
      </c>
      <c r="Z22" s="89">
        <f t="shared" si="3"/>
        <v>102039597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-51419998</v>
      </c>
      <c r="C24" s="74">
        <f>SUM(C22:C23)</f>
        <v>0</v>
      </c>
      <c r="D24" s="75">
        <f aca="true" t="shared" si="4" ref="D24:Z24">SUM(D22:D23)</f>
        <v>102039597</v>
      </c>
      <c r="E24" s="76">
        <f t="shared" si="4"/>
        <v>102039597</v>
      </c>
      <c r="F24" s="76">
        <f t="shared" si="4"/>
        <v>23451044</v>
      </c>
      <c r="G24" s="76">
        <f t="shared" si="4"/>
        <v>31875735</v>
      </c>
      <c r="H24" s="76">
        <f t="shared" si="4"/>
        <v>-26179019</v>
      </c>
      <c r="I24" s="76">
        <f t="shared" si="4"/>
        <v>29147760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29147760</v>
      </c>
      <c r="W24" s="76">
        <f t="shared" si="4"/>
        <v>25509900</v>
      </c>
      <c r="X24" s="76">
        <f t="shared" si="4"/>
        <v>3637860</v>
      </c>
      <c r="Y24" s="77">
        <f>+IF(W24&lt;&gt;0,(X24/W24)*100,0)</f>
        <v>14.260581186127737</v>
      </c>
      <c r="Z24" s="78">
        <f t="shared" si="4"/>
        <v>102039597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115036477</v>
      </c>
      <c r="C27" s="21">
        <v>0</v>
      </c>
      <c r="D27" s="98">
        <v>338713600</v>
      </c>
      <c r="E27" s="99">
        <v>338713600</v>
      </c>
      <c r="F27" s="99">
        <v>3064434</v>
      </c>
      <c r="G27" s="99">
        <v>5496003</v>
      </c>
      <c r="H27" s="99">
        <v>15020678</v>
      </c>
      <c r="I27" s="99">
        <v>23581115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23581115</v>
      </c>
      <c r="W27" s="99">
        <v>84678400</v>
      </c>
      <c r="X27" s="99">
        <v>-61097285</v>
      </c>
      <c r="Y27" s="100">
        <v>-72.15</v>
      </c>
      <c r="Z27" s="101">
        <v>338713600</v>
      </c>
    </row>
    <row r="28" spans="1:26" ht="13.5">
      <c r="A28" s="102" t="s">
        <v>44</v>
      </c>
      <c r="B28" s="18">
        <v>56026530</v>
      </c>
      <c r="C28" s="18">
        <v>0</v>
      </c>
      <c r="D28" s="58">
        <v>93697400</v>
      </c>
      <c r="E28" s="59">
        <v>93697400</v>
      </c>
      <c r="F28" s="59">
        <v>1021732</v>
      </c>
      <c r="G28" s="59">
        <v>4400893</v>
      </c>
      <c r="H28" s="59">
        <v>10339473</v>
      </c>
      <c r="I28" s="59">
        <v>15762098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15762098</v>
      </c>
      <c r="W28" s="59">
        <v>23424350</v>
      </c>
      <c r="X28" s="59">
        <v>-7662252</v>
      </c>
      <c r="Y28" s="60">
        <v>-32.71</v>
      </c>
      <c r="Z28" s="61">
        <v>93697400</v>
      </c>
    </row>
    <row r="29" spans="1:26" ht="13.5">
      <c r="A29" s="57" t="s">
        <v>99</v>
      </c>
      <c r="B29" s="18">
        <v>4530761</v>
      </c>
      <c r="C29" s="18">
        <v>0</v>
      </c>
      <c r="D29" s="58">
        <v>16237000</v>
      </c>
      <c r="E29" s="59">
        <v>16237000</v>
      </c>
      <c r="F29" s="59">
        <v>533112</v>
      </c>
      <c r="G29" s="59">
        <v>164010</v>
      </c>
      <c r="H29" s="59">
        <v>223953</v>
      </c>
      <c r="I29" s="59">
        <v>921075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921075</v>
      </c>
      <c r="W29" s="59">
        <v>4059250</v>
      </c>
      <c r="X29" s="59">
        <v>-3138175</v>
      </c>
      <c r="Y29" s="60">
        <v>-77.31</v>
      </c>
      <c r="Z29" s="61">
        <v>16237000</v>
      </c>
    </row>
    <row r="30" spans="1:26" ht="13.5">
      <c r="A30" s="57" t="s">
        <v>48</v>
      </c>
      <c r="B30" s="18">
        <v>33991827</v>
      </c>
      <c r="C30" s="18">
        <v>0</v>
      </c>
      <c r="D30" s="58">
        <v>136118700</v>
      </c>
      <c r="E30" s="59">
        <v>136118700</v>
      </c>
      <c r="F30" s="59">
        <v>556524</v>
      </c>
      <c r="G30" s="59">
        <v>533754</v>
      </c>
      <c r="H30" s="59">
        <v>1235522</v>
      </c>
      <c r="I30" s="59">
        <v>2325800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2325800</v>
      </c>
      <c r="W30" s="59">
        <v>34029675</v>
      </c>
      <c r="X30" s="59">
        <v>-31703875</v>
      </c>
      <c r="Y30" s="60">
        <v>-93.17</v>
      </c>
      <c r="Z30" s="61">
        <v>136118700</v>
      </c>
    </row>
    <row r="31" spans="1:26" ht="13.5">
      <c r="A31" s="57" t="s">
        <v>49</v>
      </c>
      <c r="B31" s="18">
        <v>20487359</v>
      </c>
      <c r="C31" s="18">
        <v>0</v>
      </c>
      <c r="D31" s="58">
        <v>92660500</v>
      </c>
      <c r="E31" s="59">
        <v>92660500</v>
      </c>
      <c r="F31" s="59">
        <v>953066</v>
      </c>
      <c r="G31" s="59">
        <v>397346</v>
      </c>
      <c r="H31" s="59">
        <v>3221730</v>
      </c>
      <c r="I31" s="59">
        <v>4572142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4572142</v>
      </c>
      <c r="W31" s="59">
        <v>23165125</v>
      </c>
      <c r="X31" s="59">
        <v>-18592983</v>
      </c>
      <c r="Y31" s="60">
        <v>-80.26</v>
      </c>
      <c r="Z31" s="61">
        <v>92660500</v>
      </c>
    </row>
    <row r="32" spans="1:26" ht="13.5">
      <c r="A32" s="69" t="s">
        <v>50</v>
      </c>
      <c r="B32" s="21">
        <f>SUM(B28:B31)</f>
        <v>115036477</v>
      </c>
      <c r="C32" s="21">
        <f>SUM(C28:C31)</f>
        <v>0</v>
      </c>
      <c r="D32" s="98">
        <f aca="true" t="shared" si="5" ref="D32:Z32">SUM(D28:D31)</f>
        <v>338713600</v>
      </c>
      <c r="E32" s="99">
        <f t="shared" si="5"/>
        <v>338713600</v>
      </c>
      <c r="F32" s="99">
        <f t="shared" si="5"/>
        <v>3064434</v>
      </c>
      <c r="G32" s="99">
        <f t="shared" si="5"/>
        <v>5496003</v>
      </c>
      <c r="H32" s="99">
        <f t="shared" si="5"/>
        <v>15020678</v>
      </c>
      <c r="I32" s="99">
        <f t="shared" si="5"/>
        <v>23581115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23581115</v>
      </c>
      <c r="W32" s="99">
        <f t="shared" si="5"/>
        <v>84678400</v>
      </c>
      <c r="X32" s="99">
        <f t="shared" si="5"/>
        <v>-61097285</v>
      </c>
      <c r="Y32" s="100">
        <f>+IF(W32&lt;&gt;0,(X32/W32)*100,0)</f>
        <v>-72.15214859987907</v>
      </c>
      <c r="Z32" s="101">
        <f t="shared" si="5"/>
        <v>338713600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599972373</v>
      </c>
      <c r="C35" s="18">
        <v>0</v>
      </c>
      <c r="D35" s="58">
        <v>606201000</v>
      </c>
      <c r="E35" s="59">
        <v>606201000</v>
      </c>
      <c r="F35" s="59">
        <v>542025195</v>
      </c>
      <c r="G35" s="59">
        <v>646679637</v>
      </c>
      <c r="H35" s="59">
        <v>665158004</v>
      </c>
      <c r="I35" s="59">
        <v>665158004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665158004</v>
      </c>
      <c r="W35" s="59">
        <v>151550250</v>
      </c>
      <c r="X35" s="59">
        <v>513607754</v>
      </c>
      <c r="Y35" s="60">
        <v>338.9</v>
      </c>
      <c r="Z35" s="61">
        <v>606201000</v>
      </c>
    </row>
    <row r="36" spans="1:26" ht="13.5">
      <c r="A36" s="57" t="s">
        <v>53</v>
      </c>
      <c r="B36" s="18">
        <v>4250365954</v>
      </c>
      <c r="C36" s="18">
        <v>0</v>
      </c>
      <c r="D36" s="58">
        <v>4511594000</v>
      </c>
      <c r="E36" s="59">
        <v>4511594000</v>
      </c>
      <c r="F36" s="59">
        <v>4173513461</v>
      </c>
      <c r="G36" s="59">
        <v>4210377549</v>
      </c>
      <c r="H36" s="59">
        <v>4200890493</v>
      </c>
      <c r="I36" s="59">
        <v>4200890493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4200890493</v>
      </c>
      <c r="W36" s="59">
        <v>1127898500</v>
      </c>
      <c r="X36" s="59">
        <v>3072991993</v>
      </c>
      <c r="Y36" s="60">
        <v>272.45</v>
      </c>
      <c r="Z36" s="61">
        <v>4511594000</v>
      </c>
    </row>
    <row r="37" spans="1:26" ht="13.5">
      <c r="A37" s="57" t="s">
        <v>54</v>
      </c>
      <c r="B37" s="18">
        <v>533398724</v>
      </c>
      <c r="C37" s="18">
        <v>0</v>
      </c>
      <c r="D37" s="58">
        <v>491318000</v>
      </c>
      <c r="E37" s="59">
        <v>491318000</v>
      </c>
      <c r="F37" s="59">
        <v>556791059</v>
      </c>
      <c r="G37" s="59">
        <v>530387198</v>
      </c>
      <c r="H37" s="59">
        <v>565884008</v>
      </c>
      <c r="I37" s="59">
        <v>565884008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565884008</v>
      </c>
      <c r="W37" s="59">
        <v>122829500</v>
      </c>
      <c r="X37" s="59">
        <v>443054508</v>
      </c>
      <c r="Y37" s="60">
        <v>360.71</v>
      </c>
      <c r="Z37" s="61">
        <v>491318000</v>
      </c>
    </row>
    <row r="38" spans="1:26" ht="13.5">
      <c r="A38" s="57" t="s">
        <v>55</v>
      </c>
      <c r="B38" s="18">
        <v>829668359</v>
      </c>
      <c r="C38" s="18">
        <v>0</v>
      </c>
      <c r="D38" s="58">
        <v>827798000</v>
      </c>
      <c r="E38" s="59">
        <v>827798000</v>
      </c>
      <c r="F38" s="59">
        <v>822545943</v>
      </c>
      <c r="G38" s="59">
        <v>809399171</v>
      </c>
      <c r="H38" s="59">
        <v>809399171</v>
      </c>
      <c r="I38" s="59">
        <v>809399171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809399171</v>
      </c>
      <c r="W38" s="59">
        <v>206949500</v>
      </c>
      <c r="X38" s="59">
        <v>602449671</v>
      </c>
      <c r="Y38" s="60">
        <v>291.11</v>
      </c>
      <c r="Z38" s="61">
        <v>827798000</v>
      </c>
    </row>
    <row r="39" spans="1:26" ht="13.5">
      <c r="A39" s="57" t="s">
        <v>56</v>
      </c>
      <c r="B39" s="18">
        <v>3487271244</v>
      </c>
      <c r="C39" s="18">
        <v>0</v>
      </c>
      <c r="D39" s="58">
        <v>3798679000</v>
      </c>
      <c r="E39" s="59">
        <v>3798679000</v>
      </c>
      <c r="F39" s="59">
        <v>3336201654</v>
      </c>
      <c r="G39" s="59">
        <v>3517270817</v>
      </c>
      <c r="H39" s="59">
        <v>3490765318</v>
      </c>
      <c r="I39" s="59">
        <v>3490765318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3490765318</v>
      </c>
      <c r="W39" s="59">
        <v>949669750</v>
      </c>
      <c r="X39" s="59">
        <v>2541095568</v>
      </c>
      <c r="Y39" s="60">
        <v>267.58</v>
      </c>
      <c r="Z39" s="61">
        <v>3798679000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231990000</v>
      </c>
      <c r="E42" s="59">
        <v>231990000</v>
      </c>
      <c r="F42" s="59">
        <v>82104000</v>
      </c>
      <c r="G42" s="59">
        <v>-2921000</v>
      </c>
      <c r="H42" s="59">
        <v>48172000</v>
      </c>
      <c r="I42" s="59">
        <v>127355000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127355000</v>
      </c>
      <c r="W42" s="59">
        <v>151200000</v>
      </c>
      <c r="X42" s="59">
        <v>-23845000</v>
      </c>
      <c r="Y42" s="60">
        <v>-15.77</v>
      </c>
      <c r="Z42" s="61">
        <v>231990000</v>
      </c>
    </row>
    <row r="43" spans="1:26" ht="13.5">
      <c r="A43" s="57" t="s">
        <v>59</v>
      </c>
      <c r="B43" s="18">
        <v>0</v>
      </c>
      <c r="C43" s="18">
        <v>0</v>
      </c>
      <c r="D43" s="58">
        <v>-227742000</v>
      </c>
      <c r="E43" s="59">
        <v>-227742000</v>
      </c>
      <c r="F43" s="59">
        <v>-2514000</v>
      </c>
      <c r="G43" s="59">
        <v>-6547000</v>
      </c>
      <c r="H43" s="59">
        <v>-7416000</v>
      </c>
      <c r="I43" s="59">
        <v>-16477000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-16477000</v>
      </c>
      <c r="W43" s="59">
        <v>-57511000</v>
      </c>
      <c r="X43" s="59">
        <v>41034000</v>
      </c>
      <c r="Y43" s="60">
        <v>-71.35</v>
      </c>
      <c r="Z43" s="61">
        <v>-227742000</v>
      </c>
    </row>
    <row r="44" spans="1:26" ht="13.5">
      <c r="A44" s="57" t="s">
        <v>60</v>
      </c>
      <c r="B44" s="18">
        <v>0</v>
      </c>
      <c r="C44" s="18">
        <v>0</v>
      </c>
      <c r="D44" s="58">
        <v>-9091000</v>
      </c>
      <c r="E44" s="59">
        <v>-9091000</v>
      </c>
      <c r="F44" s="59">
        <v>-16141000</v>
      </c>
      <c r="G44" s="59">
        <v>204000</v>
      </c>
      <c r="H44" s="59">
        <v>-6393000</v>
      </c>
      <c r="I44" s="59">
        <v>-22330000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-22330000</v>
      </c>
      <c r="W44" s="59">
        <v>-7289000</v>
      </c>
      <c r="X44" s="59">
        <v>-15041000</v>
      </c>
      <c r="Y44" s="60">
        <v>206.35</v>
      </c>
      <c r="Z44" s="61">
        <v>-9091000</v>
      </c>
    </row>
    <row r="45" spans="1:26" ht="13.5">
      <c r="A45" s="69" t="s">
        <v>61</v>
      </c>
      <c r="B45" s="21">
        <v>0</v>
      </c>
      <c r="C45" s="21">
        <v>0</v>
      </c>
      <c r="D45" s="98">
        <v>309204000</v>
      </c>
      <c r="E45" s="99">
        <v>309204000</v>
      </c>
      <c r="F45" s="99">
        <v>343845000</v>
      </c>
      <c r="G45" s="99">
        <v>334581000</v>
      </c>
      <c r="H45" s="99">
        <v>368944000</v>
      </c>
      <c r="I45" s="99">
        <v>368944000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368944000</v>
      </c>
      <c r="W45" s="99">
        <v>400447000</v>
      </c>
      <c r="X45" s="99">
        <v>-31503000</v>
      </c>
      <c r="Y45" s="100">
        <v>-7.87</v>
      </c>
      <c r="Z45" s="101">
        <v>309204000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89</v>
      </c>
      <c r="W47" s="118" t="s">
        <v>90</v>
      </c>
      <c r="X47" s="118" t="s">
        <v>91</v>
      </c>
      <c r="Y47" s="118" t="s">
        <v>92</v>
      </c>
      <c r="Z47" s="120" t="s">
        <v>93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188169407</v>
      </c>
      <c r="C49" s="51">
        <v>0</v>
      </c>
      <c r="D49" s="128">
        <v>13923032</v>
      </c>
      <c r="E49" s="53">
        <v>10075575</v>
      </c>
      <c r="F49" s="53">
        <v>0</v>
      </c>
      <c r="G49" s="53">
        <v>0</v>
      </c>
      <c r="H49" s="53">
        <v>0</v>
      </c>
      <c r="I49" s="53">
        <v>4472905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4283676</v>
      </c>
      <c r="W49" s="53">
        <v>4714099</v>
      </c>
      <c r="X49" s="53">
        <v>13917592</v>
      </c>
      <c r="Y49" s="53">
        <v>40643571</v>
      </c>
      <c r="Z49" s="129">
        <v>280199857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117027284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117027284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98.0000037021757</v>
      </c>
      <c r="E58" s="7">
        <f t="shared" si="6"/>
        <v>98.0000037021757</v>
      </c>
      <c r="F58" s="7">
        <f t="shared" si="6"/>
        <v>90.49251310016275</v>
      </c>
      <c r="G58" s="7">
        <f t="shared" si="6"/>
        <v>86.50812750053981</v>
      </c>
      <c r="H58" s="7">
        <f t="shared" si="6"/>
        <v>121.32320228658841</v>
      </c>
      <c r="I58" s="7">
        <f t="shared" si="6"/>
        <v>97.4588988415715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97.4588988415715</v>
      </c>
      <c r="W58" s="7">
        <f t="shared" si="6"/>
        <v>120.68630007568635</v>
      </c>
      <c r="X58" s="7">
        <f t="shared" si="6"/>
        <v>0</v>
      </c>
      <c r="Y58" s="7">
        <f t="shared" si="6"/>
        <v>0</v>
      </c>
      <c r="Z58" s="8">
        <f t="shared" si="6"/>
        <v>98.0000037021757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98</v>
      </c>
      <c r="E59" s="10">
        <f t="shared" si="7"/>
        <v>98</v>
      </c>
      <c r="F59" s="10">
        <f t="shared" si="7"/>
        <v>82.77324175978593</v>
      </c>
      <c r="G59" s="10">
        <f t="shared" si="7"/>
        <v>99.95750874254402</v>
      </c>
      <c r="H59" s="10">
        <f t="shared" si="7"/>
        <v>94.19282589954105</v>
      </c>
      <c r="I59" s="10">
        <f t="shared" si="7"/>
        <v>91.74006949399833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91.74006949399833</v>
      </c>
      <c r="W59" s="10">
        <f t="shared" si="7"/>
        <v>99.89672727272728</v>
      </c>
      <c r="X59" s="10">
        <f t="shared" si="7"/>
        <v>0</v>
      </c>
      <c r="Y59" s="10">
        <f t="shared" si="7"/>
        <v>0</v>
      </c>
      <c r="Z59" s="11">
        <f t="shared" si="7"/>
        <v>98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98.00000853926153</v>
      </c>
      <c r="E60" s="13">
        <f t="shared" si="7"/>
        <v>98.00000853926153</v>
      </c>
      <c r="F60" s="13">
        <f t="shared" si="7"/>
        <v>91.73244505290312</v>
      </c>
      <c r="G60" s="13">
        <f t="shared" si="7"/>
        <v>84.86393518601291</v>
      </c>
      <c r="H60" s="13">
        <f t="shared" si="7"/>
        <v>126.41285267458639</v>
      </c>
      <c r="I60" s="13">
        <f t="shared" si="7"/>
        <v>98.33295458298778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98.33295458298778</v>
      </c>
      <c r="W60" s="13">
        <f t="shared" si="7"/>
        <v>124.64622321546994</v>
      </c>
      <c r="X60" s="13">
        <f t="shared" si="7"/>
        <v>0</v>
      </c>
      <c r="Y60" s="13">
        <f t="shared" si="7"/>
        <v>0</v>
      </c>
      <c r="Z60" s="14">
        <f t="shared" si="7"/>
        <v>98.00000853926153</v>
      </c>
    </row>
    <row r="61" spans="1:26" ht="13.5">
      <c r="A61" s="38" t="s">
        <v>102</v>
      </c>
      <c r="B61" s="12">
        <f t="shared" si="7"/>
        <v>0</v>
      </c>
      <c r="C61" s="12">
        <f t="shared" si="7"/>
        <v>0</v>
      </c>
      <c r="D61" s="3">
        <f t="shared" si="7"/>
        <v>97.77460875560273</v>
      </c>
      <c r="E61" s="13">
        <f t="shared" si="7"/>
        <v>97.77460875560273</v>
      </c>
      <c r="F61" s="13">
        <f t="shared" si="7"/>
        <v>91.53540709682676</v>
      </c>
      <c r="G61" s="13">
        <f t="shared" si="7"/>
        <v>82.88678523046217</v>
      </c>
      <c r="H61" s="13">
        <f t="shared" si="7"/>
        <v>137.49266820961782</v>
      </c>
      <c r="I61" s="13">
        <f t="shared" si="7"/>
        <v>99.31619185794722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99.31619185794722</v>
      </c>
      <c r="W61" s="13">
        <f t="shared" si="7"/>
        <v>131.52335474754037</v>
      </c>
      <c r="X61" s="13">
        <f t="shared" si="7"/>
        <v>0</v>
      </c>
      <c r="Y61" s="13">
        <f t="shared" si="7"/>
        <v>0</v>
      </c>
      <c r="Z61" s="14">
        <f t="shared" si="7"/>
        <v>97.77460875560273</v>
      </c>
    </row>
    <row r="62" spans="1:26" ht="13.5">
      <c r="A62" s="38" t="s">
        <v>103</v>
      </c>
      <c r="B62" s="12">
        <f t="shared" si="7"/>
        <v>0</v>
      </c>
      <c r="C62" s="12">
        <f t="shared" si="7"/>
        <v>0</v>
      </c>
      <c r="D62" s="3">
        <f t="shared" si="7"/>
        <v>97.53921020655412</v>
      </c>
      <c r="E62" s="13">
        <f t="shared" si="7"/>
        <v>97.53921020655412</v>
      </c>
      <c r="F62" s="13">
        <f t="shared" si="7"/>
        <v>90.87888803538291</v>
      </c>
      <c r="G62" s="13">
        <f t="shared" si="7"/>
        <v>98.0695763813006</v>
      </c>
      <c r="H62" s="13">
        <f t="shared" si="7"/>
        <v>88.90289033780871</v>
      </c>
      <c r="I62" s="13">
        <f t="shared" si="7"/>
        <v>92.43588489685878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92.43588489685878</v>
      </c>
      <c r="W62" s="13">
        <f t="shared" si="7"/>
        <v>99.46952212849698</v>
      </c>
      <c r="X62" s="13">
        <f t="shared" si="7"/>
        <v>0</v>
      </c>
      <c r="Y62" s="13">
        <f t="shared" si="7"/>
        <v>0</v>
      </c>
      <c r="Z62" s="14">
        <f t="shared" si="7"/>
        <v>97.53921020655412</v>
      </c>
    </row>
    <row r="63" spans="1:26" ht="13.5">
      <c r="A63" s="38" t="s">
        <v>104</v>
      </c>
      <c r="B63" s="12">
        <f t="shared" si="7"/>
        <v>0</v>
      </c>
      <c r="C63" s="12">
        <f t="shared" si="7"/>
        <v>0</v>
      </c>
      <c r="D63" s="3">
        <f t="shared" si="7"/>
        <v>97.99843754209208</v>
      </c>
      <c r="E63" s="13">
        <f t="shared" si="7"/>
        <v>97.99843754209208</v>
      </c>
      <c r="F63" s="13">
        <f t="shared" si="7"/>
        <v>100.9090653876187</v>
      </c>
      <c r="G63" s="13">
        <f t="shared" si="7"/>
        <v>95.76942797179508</v>
      </c>
      <c r="H63" s="13">
        <f t="shared" si="7"/>
        <v>98.46356640684067</v>
      </c>
      <c r="I63" s="13">
        <f t="shared" si="7"/>
        <v>98.34041369583434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98.34041369583434</v>
      </c>
      <c r="W63" s="13">
        <f t="shared" si="7"/>
        <v>95.6870773955443</v>
      </c>
      <c r="X63" s="13">
        <f t="shared" si="7"/>
        <v>0</v>
      </c>
      <c r="Y63" s="13">
        <f t="shared" si="7"/>
        <v>0</v>
      </c>
      <c r="Z63" s="14">
        <f t="shared" si="7"/>
        <v>97.99843754209208</v>
      </c>
    </row>
    <row r="64" spans="1:26" ht="13.5">
      <c r="A64" s="38" t="s">
        <v>105</v>
      </c>
      <c r="B64" s="12">
        <f t="shared" si="7"/>
        <v>0</v>
      </c>
      <c r="C64" s="12">
        <f t="shared" si="7"/>
        <v>0</v>
      </c>
      <c r="D64" s="3">
        <f t="shared" si="7"/>
        <v>97.53838101884159</v>
      </c>
      <c r="E64" s="13">
        <f t="shared" si="7"/>
        <v>97.53838101884159</v>
      </c>
      <c r="F64" s="13">
        <f t="shared" si="7"/>
        <v>95.30896570702213</v>
      </c>
      <c r="G64" s="13">
        <f t="shared" si="7"/>
        <v>92.21561337986256</v>
      </c>
      <c r="H64" s="13">
        <f t="shared" si="7"/>
        <v>97.24818533747803</v>
      </c>
      <c r="I64" s="13">
        <f t="shared" si="7"/>
        <v>94.92742343477461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94.92742343477461</v>
      </c>
      <c r="W64" s="13">
        <f t="shared" si="7"/>
        <v>95.86182833217028</v>
      </c>
      <c r="X64" s="13">
        <f t="shared" si="7"/>
        <v>0</v>
      </c>
      <c r="Y64" s="13">
        <f t="shared" si="7"/>
        <v>0</v>
      </c>
      <c r="Z64" s="14">
        <f t="shared" si="7"/>
        <v>97.53838101884159</v>
      </c>
    </row>
    <row r="65" spans="1:26" ht="13.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139.19034333542106</v>
      </c>
      <c r="E65" s="13">
        <f t="shared" si="7"/>
        <v>139.19034333542106</v>
      </c>
      <c r="F65" s="13">
        <f t="shared" si="7"/>
        <v>51.24929532218931</v>
      </c>
      <c r="G65" s="13">
        <f t="shared" si="7"/>
        <v>95.30307006035162</v>
      </c>
      <c r="H65" s="13">
        <f t="shared" si="7"/>
        <v>71.53059475518482</v>
      </c>
      <c r="I65" s="13">
        <f t="shared" si="7"/>
        <v>69.2528500568896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69.2528500568896</v>
      </c>
      <c r="W65" s="13">
        <f t="shared" si="7"/>
        <v>141.98029949325286</v>
      </c>
      <c r="X65" s="13">
        <f t="shared" si="7"/>
        <v>0</v>
      </c>
      <c r="Y65" s="13">
        <f t="shared" si="7"/>
        <v>0</v>
      </c>
      <c r="Z65" s="14">
        <f t="shared" si="7"/>
        <v>139.19034333542106</v>
      </c>
    </row>
    <row r="66" spans="1:26" ht="13.5">
      <c r="A66" s="39" t="s">
        <v>107</v>
      </c>
      <c r="B66" s="15">
        <f t="shared" si="7"/>
        <v>0</v>
      </c>
      <c r="C66" s="15">
        <f t="shared" si="7"/>
        <v>0</v>
      </c>
      <c r="D66" s="4">
        <f t="shared" si="7"/>
        <v>97.99624295554165</v>
      </c>
      <c r="E66" s="16">
        <f t="shared" si="7"/>
        <v>97.99624295554165</v>
      </c>
      <c r="F66" s="16">
        <f t="shared" si="7"/>
        <v>98.5518355279367</v>
      </c>
      <c r="G66" s="16">
        <f t="shared" si="7"/>
        <v>97.20334445405494</v>
      </c>
      <c r="H66" s="16">
        <f t="shared" si="7"/>
        <v>100.30421939067942</v>
      </c>
      <c r="I66" s="16">
        <f t="shared" si="7"/>
        <v>98.53717369275053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98.53717369275053</v>
      </c>
      <c r="W66" s="16">
        <f t="shared" si="7"/>
        <v>99.93738259236068</v>
      </c>
      <c r="X66" s="16">
        <f t="shared" si="7"/>
        <v>0</v>
      </c>
      <c r="Y66" s="16">
        <f t="shared" si="7"/>
        <v>0</v>
      </c>
      <c r="Z66" s="17">
        <f t="shared" si="7"/>
        <v>97.99624295554165</v>
      </c>
    </row>
    <row r="67" spans="1:26" ht="13.5" hidden="1">
      <c r="A67" s="40" t="s">
        <v>108</v>
      </c>
      <c r="B67" s="23">
        <v>1609594831</v>
      </c>
      <c r="C67" s="23"/>
      <c r="D67" s="24">
        <v>1728713200</v>
      </c>
      <c r="E67" s="25">
        <v>1728713200</v>
      </c>
      <c r="F67" s="25">
        <v>189138299</v>
      </c>
      <c r="G67" s="25">
        <v>200448218</v>
      </c>
      <c r="H67" s="25">
        <v>147193609</v>
      </c>
      <c r="I67" s="25">
        <v>536780126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536780126</v>
      </c>
      <c r="W67" s="25">
        <v>432178300</v>
      </c>
      <c r="X67" s="25"/>
      <c r="Y67" s="24"/>
      <c r="Z67" s="26">
        <v>1728713200</v>
      </c>
    </row>
    <row r="68" spans="1:26" ht="13.5" hidden="1">
      <c r="A68" s="36" t="s">
        <v>31</v>
      </c>
      <c r="B68" s="18">
        <v>238006738</v>
      </c>
      <c r="C68" s="18"/>
      <c r="D68" s="19">
        <v>275000000</v>
      </c>
      <c r="E68" s="20">
        <v>275000000</v>
      </c>
      <c r="F68" s="20">
        <v>26259694</v>
      </c>
      <c r="G68" s="20">
        <v>21736236</v>
      </c>
      <c r="H68" s="20">
        <v>23177986</v>
      </c>
      <c r="I68" s="20">
        <v>71173916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71173916</v>
      </c>
      <c r="W68" s="20">
        <v>68750000</v>
      </c>
      <c r="X68" s="20"/>
      <c r="Y68" s="19"/>
      <c r="Z68" s="22">
        <v>275000000</v>
      </c>
    </row>
    <row r="69" spans="1:26" ht="13.5" hidden="1">
      <c r="A69" s="37" t="s">
        <v>32</v>
      </c>
      <c r="B69" s="18">
        <v>1369809756</v>
      </c>
      <c r="C69" s="18"/>
      <c r="D69" s="19">
        <v>1452116200</v>
      </c>
      <c r="E69" s="20">
        <v>1452116200</v>
      </c>
      <c r="F69" s="20">
        <v>162769018</v>
      </c>
      <c r="G69" s="20">
        <v>178590587</v>
      </c>
      <c r="H69" s="20">
        <v>123924899</v>
      </c>
      <c r="I69" s="20">
        <v>465284504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465284504</v>
      </c>
      <c r="W69" s="20">
        <v>363029050</v>
      </c>
      <c r="X69" s="20"/>
      <c r="Y69" s="19"/>
      <c r="Z69" s="22">
        <v>1452116200</v>
      </c>
    </row>
    <row r="70" spans="1:26" ht="13.5" hidden="1">
      <c r="A70" s="38" t="s">
        <v>102</v>
      </c>
      <c r="B70" s="18">
        <v>1091706337</v>
      </c>
      <c r="C70" s="18"/>
      <c r="D70" s="19">
        <v>1144131400</v>
      </c>
      <c r="E70" s="20">
        <v>1144131400</v>
      </c>
      <c r="F70" s="20">
        <v>138842448</v>
      </c>
      <c r="G70" s="20">
        <v>152440464</v>
      </c>
      <c r="H70" s="20">
        <v>93901007</v>
      </c>
      <c r="I70" s="20">
        <v>385183919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385183919</v>
      </c>
      <c r="W70" s="20">
        <v>286032850</v>
      </c>
      <c r="X70" s="20"/>
      <c r="Y70" s="19"/>
      <c r="Z70" s="22">
        <v>1144131400</v>
      </c>
    </row>
    <row r="71" spans="1:26" ht="13.5" hidden="1">
      <c r="A71" s="38" t="s">
        <v>103</v>
      </c>
      <c r="B71" s="18">
        <v>156321428</v>
      </c>
      <c r="C71" s="18"/>
      <c r="D71" s="19">
        <v>167641300</v>
      </c>
      <c r="E71" s="20">
        <v>167641300</v>
      </c>
      <c r="F71" s="20">
        <v>12479246</v>
      </c>
      <c r="G71" s="20">
        <v>14712004</v>
      </c>
      <c r="H71" s="20">
        <v>17960046</v>
      </c>
      <c r="I71" s="20">
        <v>45151296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45151296</v>
      </c>
      <c r="W71" s="20">
        <v>41910325</v>
      </c>
      <c r="X71" s="20"/>
      <c r="Y71" s="19"/>
      <c r="Z71" s="22">
        <v>167641300</v>
      </c>
    </row>
    <row r="72" spans="1:26" ht="13.5" hidden="1">
      <c r="A72" s="38" t="s">
        <v>104</v>
      </c>
      <c r="B72" s="18">
        <v>69262290</v>
      </c>
      <c r="C72" s="18"/>
      <c r="D72" s="19">
        <v>74242000</v>
      </c>
      <c r="E72" s="20">
        <v>74242000</v>
      </c>
      <c r="F72" s="20">
        <v>5770542</v>
      </c>
      <c r="G72" s="20">
        <v>6065610</v>
      </c>
      <c r="H72" s="20">
        <v>6269324</v>
      </c>
      <c r="I72" s="20">
        <v>18105476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18105476</v>
      </c>
      <c r="W72" s="20">
        <v>18560500</v>
      </c>
      <c r="X72" s="20"/>
      <c r="Y72" s="19"/>
      <c r="Z72" s="22">
        <v>74242000</v>
      </c>
    </row>
    <row r="73" spans="1:26" ht="13.5" hidden="1">
      <c r="A73" s="38" t="s">
        <v>105</v>
      </c>
      <c r="B73" s="18">
        <v>52519701</v>
      </c>
      <c r="C73" s="18"/>
      <c r="D73" s="19">
        <v>57320000</v>
      </c>
      <c r="E73" s="20">
        <v>57320000</v>
      </c>
      <c r="F73" s="20">
        <v>4876771</v>
      </c>
      <c r="G73" s="20">
        <v>4896134</v>
      </c>
      <c r="H73" s="20">
        <v>4919372</v>
      </c>
      <c r="I73" s="20">
        <v>14692277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14692277</v>
      </c>
      <c r="W73" s="20">
        <v>14330000</v>
      </c>
      <c r="X73" s="20"/>
      <c r="Y73" s="19"/>
      <c r="Z73" s="22">
        <v>57320000</v>
      </c>
    </row>
    <row r="74" spans="1:26" ht="13.5" hidden="1">
      <c r="A74" s="38" t="s">
        <v>106</v>
      </c>
      <c r="B74" s="18"/>
      <c r="C74" s="18"/>
      <c r="D74" s="19">
        <v>8781500</v>
      </c>
      <c r="E74" s="20">
        <v>8781500</v>
      </c>
      <c r="F74" s="20">
        <v>800011</v>
      </c>
      <c r="G74" s="20">
        <v>476375</v>
      </c>
      <c r="H74" s="20">
        <v>875150</v>
      </c>
      <c r="I74" s="20">
        <v>2151536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2151536</v>
      </c>
      <c r="W74" s="20">
        <v>2195375</v>
      </c>
      <c r="X74" s="20"/>
      <c r="Y74" s="19"/>
      <c r="Z74" s="22">
        <v>8781500</v>
      </c>
    </row>
    <row r="75" spans="1:26" ht="13.5" hidden="1">
      <c r="A75" s="39" t="s">
        <v>107</v>
      </c>
      <c r="B75" s="27">
        <v>1778337</v>
      </c>
      <c r="C75" s="27"/>
      <c r="D75" s="28">
        <v>1597000</v>
      </c>
      <c r="E75" s="29">
        <v>1597000</v>
      </c>
      <c r="F75" s="29">
        <v>109587</v>
      </c>
      <c r="G75" s="29">
        <v>121395</v>
      </c>
      <c r="H75" s="29">
        <v>90724</v>
      </c>
      <c r="I75" s="29">
        <v>321706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321706</v>
      </c>
      <c r="W75" s="29">
        <v>399250</v>
      </c>
      <c r="X75" s="29"/>
      <c r="Y75" s="28"/>
      <c r="Z75" s="30">
        <v>1597000</v>
      </c>
    </row>
    <row r="76" spans="1:26" ht="13.5" hidden="1">
      <c r="A76" s="41" t="s">
        <v>109</v>
      </c>
      <c r="B76" s="31"/>
      <c r="C76" s="31"/>
      <c r="D76" s="32">
        <v>1694139000</v>
      </c>
      <c r="E76" s="33">
        <v>1694139000</v>
      </c>
      <c r="F76" s="33">
        <v>171156000</v>
      </c>
      <c r="G76" s="33">
        <v>173404000</v>
      </c>
      <c r="H76" s="33">
        <v>178580000</v>
      </c>
      <c r="I76" s="33">
        <v>523140000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523140000</v>
      </c>
      <c r="W76" s="33">
        <v>521580000</v>
      </c>
      <c r="X76" s="33"/>
      <c r="Y76" s="32"/>
      <c r="Z76" s="34">
        <v>1694139000</v>
      </c>
    </row>
    <row r="77" spans="1:26" ht="13.5" hidden="1">
      <c r="A77" s="36" t="s">
        <v>31</v>
      </c>
      <c r="B77" s="18"/>
      <c r="C77" s="18"/>
      <c r="D77" s="19">
        <v>269500000</v>
      </c>
      <c r="E77" s="20">
        <v>269500000</v>
      </c>
      <c r="F77" s="20">
        <v>21736000</v>
      </c>
      <c r="G77" s="20">
        <v>21727000</v>
      </c>
      <c r="H77" s="20">
        <v>21832000</v>
      </c>
      <c r="I77" s="20">
        <v>65295000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65295000</v>
      </c>
      <c r="W77" s="20">
        <v>68679000</v>
      </c>
      <c r="X77" s="20"/>
      <c r="Y77" s="19"/>
      <c r="Z77" s="22">
        <v>269500000</v>
      </c>
    </row>
    <row r="78" spans="1:26" ht="13.5" hidden="1">
      <c r="A78" s="37" t="s">
        <v>32</v>
      </c>
      <c r="B78" s="18"/>
      <c r="C78" s="18"/>
      <c r="D78" s="19">
        <v>1423074000</v>
      </c>
      <c r="E78" s="20">
        <v>1423074000</v>
      </c>
      <c r="F78" s="20">
        <v>149312000</v>
      </c>
      <c r="G78" s="20">
        <v>151559000</v>
      </c>
      <c r="H78" s="20">
        <v>156657000</v>
      </c>
      <c r="I78" s="20">
        <v>457528000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457528000</v>
      </c>
      <c r="W78" s="20">
        <v>452502000</v>
      </c>
      <c r="X78" s="20"/>
      <c r="Y78" s="19"/>
      <c r="Z78" s="22">
        <v>1423074000</v>
      </c>
    </row>
    <row r="79" spans="1:26" ht="13.5" hidden="1">
      <c r="A79" s="38" t="s">
        <v>102</v>
      </c>
      <c r="B79" s="18"/>
      <c r="C79" s="18"/>
      <c r="D79" s="19">
        <v>1118670000</v>
      </c>
      <c r="E79" s="20">
        <v>1118670000</v>
      </c>
      <c r="F79" s="20">
        <v>127090000</v>
      </c>
      <c r="G79" s="20">
        <v>126353000</v>
      </c>
      <c r="H79" s="20">
        <v>129107000</v>
      </c>
      <c r="I79" s="20">
        <v>382550000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382550000</v>
      </c>
      <c r="W79" s="20">
        <v>376200000</v>
      </c>
      <c r="X79" s="20"/>
      <c r="Y79" s="19"/>
      <c r="Z79" s="22">
        <v>1118670000</v>
      </c>
    </row>
    <row r="80" spans="1:26" ht="13.5" hidden="1">
      <c r="A80" s="38" t="s">
        <v>103</v>
      </c>
      <c r="B80" s="18"/>
      <c r="C80" s="18"/>
      <c r="D80" s="19">
        <v>163516000</v>
      </c>
      <c r="E80" s="20">
        <v>163516000</v>
      </c>
      <c r="F80" s="20">
        <v>11341000</v>
      </c>
      <c r="G80" s="20">
        <v>14428000</v>
      </c>
      <c r="H80" s="20">
        <v>15967000</v>
      </c>
      <c r="I80" s="20">
        <v>41736000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41736000</v>
      </c>
      <c r="W80" s="20">
        <v>41688000</v>
      </c>
      <c r="X80" s="20"/>
      <c r="Y80" s="19"/>
      <c r="Z80" s="22">
        <v>163516000</v>
      </c>
    </row>
    <row r="81" spans="1:26" ht="13.5" hidden="1">
      <c r="A81" s="38" t="s">
        <v>104</v>
      </c>
      <c r="B81" s="18"/>
      <c r="C81" s="18"/>
      <c r="D81" s="19">
        <v>72756000</v>
      </c>
      <c r="E81" s="20">
        <v>72756000</v>
      </c>
      <c r="F81" s="20">
        <v>5823000</v>
      </c>
      <c r="G81" s="20">
        <v>5809000</v>
      </c>
      <c r="H81" s="20">
        <v>6173000</v>
      </c>
      <c r="I81" s="20">
        <v>17805000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17805000</v>
      </c>
      <c r="W81" s="20">
        <v>17760000</v>
      </c>
      <c r="X81" s="20"/>
      <c r="Y81" s="19"/>
      <c r="Z81" s="22">
        <v>72756000</v>
      </c>
    </row>
    <row r="82" spans="1:26" ht="13.5" hidden="1">
      <c r="A82" s="38" t="s">
        <v>105</v>
      </c>
      <c r="B82" s="18"/>
      <c r="C82" s="18"/>
      <c r="D82" s="19">
        <v>55909000</v>
      </c>
      <c r="E82" s="20">
        <v>55909000</v>
      </c>
      <c r="F82" s="20">
        <v>4648000</v>
      </c>
      <c r="G82" s="20">
        <v>4515000</v>
      </c>
      <c r="H82" s="20">
        <v>4784000</v>
      </c>
      <c r="I82" s="20">
        <v>13947000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13947000</v>
      </c>
      <c r="W82" s="20">
        <v>13737000</v>
      </c>
      <c r="X82" s="20"/>
      <c r="Y82" s="19"/>
      <c r="Z82" s="22">
        <v>55909000</v>
      </c>
    </row>
    <row r="83" spans="1:26" ht="13.5" hidden="1">
      <c r="A83" s="38" t="s">
        <v>106</v>
      </c>
      <c r="B83" s="18"/>
      <c r="C83" s="18"/>
      <c r="D83" s="19">
        <v>12223000</v>
      </c>
      <c r="E83" s="20">
        <v>12223000</v>
      </c>
      <c r="F83" s="20">
        <v>410000</v>
      </c>
      <c r="G83" s="20">
        <v>454000</v>
      </c>
      <c r="H83" s="20">
        <v>626000</v>
      </c>
      <c r="I83" s="20">
        <v>1490000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1490000</v>
      </c>
      <c r="W83" s="20">
        <v>3117000</v>
      </c>
      <c r="X83" s="20"/>
      <c r="Y83" s="19"/>
      <c r="Z83" s="22">
        <v>12223000</v>
      </c>
    </row>
    <row r="84" spans="1:26" ht="13.5" hidden="1">
      <c r="A84" s="39" t="s">
        <v>107</v>
      </c>
      <c r="B84" s="27"/>
      <c r="C84" s="27"/>
      <c r="D84" s="28">
        <v>1565000</v>
      </c>
      <c r="E84" s="29">
        <v>1565000</v>
      </c>
      <c r="F84" s="29">
        <v>108000</v>
      </c>
      <c r="G84" s="29">
        <v>118000</v>
      </c>
      <c r="H84" s="29">
        <v>91000</v>
      </c>
      <c r="I84" s="29">
        <v>317000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317000</v>
      </c>
      <c r="W84" s="29">
        <v>399000</v>
      </c>
      <c r="X84" s="29"/>
      <c r="Y84" s="28"/>
      <c r="Z84" s="30">
        <v>1565000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279863000</v>
      </c>
      <c r="E5" s="59">
        <v>279863000</v>
      </c>
      <c r="F5" s="59">
        <v>22735281</v>
      </c>
      <c r="G5" s="59">
        <v>22775658</v>
      </c>
      <c r="H5" s="59">
        <v>22797702</v>
      </c>
      <c r="I5" s="59">
        <v>68308641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68308641</v>
      </c>
      <c r="W5" s="59">
        <v>69965750</v>
      </c>
      <c r="X5" s="59">
        <v>-1657109</v>
      </c>
      <c r="Y5" s="60">
        <v>-2.37</v>
      </c>
      <c r="Z5" s="61">
        <v>279863000</v>
      </c>
    </row>
    <row r="6" spans="1:26" ht="13.5">
      <c r="A6" s="57" t="s">
        <v>32</v>
      </c>
      <c r="B6" s="18">
        <v>0</v>
      </c>
      <c r="C6" s="18">
        <v>0</v>
      </c>
      <c r="D6" s="58">
        <v>1091701888</v>
      </c>
      <c r="E6" s="59">
        <v>1091701888</v>
      </c>
      <c r="F6" s="59">
        <v>65032422</v>
      </c>
      <c r="G6" s="59">
        <v>79966614</v>
      </c>
      <c r="H6" s="59">
        <v>112588732</v>
      </c>
      <c r="I6" s="59">
        <v>257587768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257587768</v>
      </c>
      <c r="W6" s="59">
        <v>272925472</v>
      </c>
      <c r="X6" s="59">
        <v>-15337704</v>
      </c>
      <c r="Y6" s="60">
        <v>-5.62</v>
      </c>
      <c r="Z6" s="61">
        <v>1091701888</v>
      </c>
    </row>
    <row r="7" spans="1:26" ht="13.5">
      <c r="A7" s="57" t="s">
        <v>33</v>
      </c>
      <c r="B7" s="18">
        <v>0</v>
      </c>
      <c r="C7" s="18">
        <v>0</v>
      </c>
      <c r="D7" s="58">
        <v>12500000</v>
      </c>
      <c r="E7" s="59">
        <v>12500000</v>
      </c>
      <c r="F7" s="59">
        <v>0</v>
      </c>
      <c r="G7" s="59">
        <v>-882552</v>
      </c>
      <c r="H7" s="59">
        <v>0</v>
      </c>
      <c r="I7" s="59">
        <v>-882552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-882552</v>
      </c>
      <c r="W7" s="59">
        <v>3125000</v>
      </c>
      <c r="X7" s="59">
        <v>-4007552</v>
      </c>
      <c r="Y7" s="60">
        <v>-128.24</v>
      </c>
      <c r="Z7" s="61">
        <v>12500000</v>
      </c>
    </row>
    <row r="8" spans="1:26" ht="13.5">
      <c r="A8" s="57" t="s">
        <v>34</v>
      </c>
      <c r="B8" s="18">
        <v>0</v>
      </c>
      <c r="C8" s="18">
        <v>0</v>
      </c>
      <c r="D8" s="58">
        <v>486936000</v>
      </c>
      <c r="E8" s="59">
        <v>486936000</v>
      </c>
      <c r="F8" s="59">
        <v>168572000</v>
      </c>
      <c r="G8" s="59">
        <v>4736000</v>
      </c>
      <c r="H8" s="59">
        <v>0</v>
      </c>
      <c r="I8" s="59">
        <v>173308000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173308000</v>
      </c>
      <c r="W8" s="59">
        <v>121734000</v>
      </c>
      <c r="X8" s="59">
        <v>51574000</v>
      </c>
      <c r="Y8" s="60">
        <v>42.37</v>
      </c>
      <c r="Z8" s="61">
        <v>486936000</v>
      </c>
    </row>
    <row r="9" spans="1:26" ht="13.5">
      <c r="A9" s="57" t="s">
        <v>35</v>
      </c>
      <c r="B9" s="18">
        <v>0</v>
      </c>
      <c r="C9" s="18">
        <v>0</v>
      </c>
      <c r="D9" s="58">
        <v>98532112</v>
      </c>
      <c r="E9" s="59">
        <v>98532112</v>
      </c>
      <c r="F9" s="59">
        <v>7607353</v>
      </c>
      <c r="G9" s="59">
        <v>7617309</v>
      </c>
      <c r="H9" s="59">
        <v>7244351</v>
      </c>
      <c r="I9" s="59">
        <v>22469013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22469013</v>
      </c>
      <c r="W9" s="59">
        <v>24633028</v>
      </c>
      <c r="X9" s="59">
        <v>-2164015</v>
      </c>
      <c r="Y9" s="60">
        <v>-8.79</v>
      </c>
      <c r="Z9" s="61">
        <v>98532112</v>
      </c>
    </row>
    <row r="10" spans="1:26" ht="25.5">
      <c r="A10" s="62" t="s">
        <v>94</v>
      </c>
      <c r="B10" s="63">
        <f>SUM(B5:B9)</f>
        <v>0</v>
      </c>
      <c r="C10" s="63">
        <f>SUM(C5:C9)</f>
        <v>0</v>
      </c>
      <c r="D10" s="64">
        <f aca="true" t="shared" si="0" ref="D10:Z10">SUM(D5:D9)</f>
        <v>1969533000</v>
      </c>
      <c r="E10" s="65">
        <f t="shared" si="0"/>
        <v>1969533000</v>
      </c>
      <c r="F10" s="65">
        <f t="shared" si="0"/>
        <v>263947056</v>
      </c>
      <c r="G10" s="65">
        <f t="shared" si="0"/>
        <v>114213029</v>
      </c>
      <c r="H10" s="65">
        <f t="shared" si="0"/>
        <v>142630785</v>
      </c>
      <c r="I10" s="65">
        <f t="shared" si="0"/>
        <v>520790870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520790870</v>
      </c>
      <c r="W10" s="65">
        <f t="shared" si="0"/>
        <v>492383250</v>
      </c>
      <c r="X10" s="65">
        <f t="shared" si="0"/>
        <v>28407620</v>
      </c>
      <c r="Y10" s="66">
        <f>+IF(W10&lt;&gt;0,(X10/W10)*100,0)</f>
        <v>5.769412342925963</v>
      </c>
      <c r="Z10" s="67">
        <f t="shared" si="0"/>
        <v>1969533000</v>
      </c>
    </row>
    <row r="11" spans="1:26" ht="13.5">
      <c r="A11" s="57" t="s">
        <v>36</v>
      </c>
      <c r="B11" s="18">
        <v>0</v>
      </c>
      <c r="C11" s="18">
        <v>0</v>
      </c>
      <c r="D11" s="58">
        <v>447999998</v>
      </c>
      <c r="E11" s="59">
        <v>447999998</v>
      </c>
      <c r="F11" s="59">
        <v>35082507</v>
      </c>
      <c r="G11" s="59">
        <v>36496843</v>
      </c>
      <c r="H11" s="59">
        <v>35300282</v>
      </c>
      <c r="I11" s="59">
        <v>106879632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106879632</v>
      </c>
      <c r="W11" s="59">
        <v>112000000</v>
      </c>
      <c r="X11" s="59">
        <v>-5120368</v>
      </c>
      <c r="Y11" s="60">
        <v>-4.57</v>
      </c>
      <c r="Z11" s="61">
        <v>447999998</v>
      </c>
    </row>
    <row r="12" spans="1:26" ht="13.5">
      <c r="A12" s="57" t="s">
        <v>37</v>
      </c>
      <c r="B12" s="18">
        <v>0</v>
      </c>
      <c r="C12" s="18">
        <v>0</v>
      </c>
      <c r="D12" s="58">
        <v>23684480</v>
      </c>
      <c r="E12" s="59">
        <v>23684480</v>
      </c>
      <c r="F12" s="59">
        <v>1840823</v>
      </c>
      <c r="G12" s="59">
        <v>1598538</v>
      </c>
      <c r="H12" s="59">
        <v>1605687</v>
      </c>
      <c r="I12" s="59">
        <v>5045048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5045048</v>
      </c>
      <c r="W12" s="59">
        <v>5921120</v>
      </c>
      <c r="X12" s="59">
        <v>-876072</v>
      </c>
      <c r="Y12" s="60">
        <v>-14.8</v>
      </c>
      <c r="Z12" s="61">
        <v>23684480</v>
      </c>
    </row>
    <row r="13" spans="1:26" ht="13.5">
      <c r="A13" s="57" t="s">
        <v>95</v>
      </c>
      <c r="B13" s="18">
        <v>0</v>
      </c>
      <c r="C13" s="18">
        <v>0</v>
      </c>
      <c r="D13" s="58">
        <v>232700000</v>
      </c>
      <c r="E13" s="59">
        <v>232700000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58175000</v>
      </c>
      <c r="X13" s="59">
        <v>-58175000</v>
      </c>
      <c r="Y13" s="60">
        <v>-100</v>
      </c>
      <c r="Z13" s="61">
        <v>232700000</v>
      </c>
    </row>
    <row r="14" spans="1:26" ht="13.5">
      <c r="A14" s="57" t="s">
        <v>38</v>
      </c>
      <c r="B14" s="18">
        <v>0</v>
      </c>
      <c r="C14" s="18">
        <v>0</v>
      </c>
      <c r="D14" s="58">
        <v>27155000</v>
      </c>
      <c r="E14" s="59">
        <v>27155000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6788750</v>
      </c>
      <c r="X14" s="59">
        <v>-6788750</v>
      </c>
      <c r="Y14" s="60">
        <v>-100</v>
      </c>
      <c r="Z14" s="61">
        <v>27155000</v>
      </c>
    </row>
    <row r="15" spans="1:26" ht="13.5">
      <c r="A15" s="57" t="s">
        <v>39</v>
      </c>
      <c r="B15" s="18">
        <v>0</v>
      </c>
      <c r="C15" s="18">
        <v>0</v>
      </c>
      <c r="D15" s="58">
        <v>782975000</v>
      </c>
      <c r="E15" s="59">
        <v>782975000</v>
      </c>
      <c r="F15" s="59">
        <v>74773025</v>
      </c>
      <c r="G15" s="59">
        <v>76588766</v>
      </c>
      <c r="H15" s="59">
        <v>63948419</v>
      </c>
      <c r="I15" s="59">
        <v>215310210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215310210</v>
      </c>
      <c r="W15" s="59">
        <v>195743750</v>
      </c>
      <c r="X15" s="59">
        <v>19566460</v>
      </c>
      <c r="Y15" s="60">
        <v>10</v>
      </c>
      <c r="Z15" s="61">
        <v>782975000</v>
      </c>
    </row>
    <row r="16" spans="1:26" ht="13.5">
      <c r="A16" s="68" t="s">
        <v>40</v>
      </c>
      <c r="B16" s="18">
        <v>0</v>
      </c>
      <c r="C16" s="18">
        <v>0</v>
      </c>
      <c r="D16" s="58">
        <v>5140000</v>
      </c>
      <c r="E16" s="59">
        <v>5140000</v>
      </c>
      <c r="F16" s="59">
        <v>2000000</v>
      </c>
      <c r="G16" s="59">
        <v>40000</v>
      </c>
      <c r="H16" s="59">
        <v>20000</v>
      </c>
      <c r="I16" s="59">
        <v>2060000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2060000</v>
      </c>
      <c r="W16" s="59">
        <v>1285000</v>
      </c>
      <c r="X16" s="59">
        <v>775000</v>
      </c>
      <c r="Y16" s="60">
        <v>60.31</v>
      </c>
      <c r="Z16" s="61">
        <v>5140000</v>
      </c>
    </row>
    <row r="17" spans="1:26" ht="13.5">
      <c r="A17" s="57" t="s">
        <v>41</v>
      </c>
      <c r="B17" s="18">
        <v>0</v>
      </c>
      <c r="C17" s="18">
        <v>0</v>
      </c>
      <c r="D17" s="58">
        <v>425052522</v>
      </c>
      <c r="E17" s="59">
        <v>425052522</v>
      </c>
      <c r="F17" s="59">
        <v>12360906</v>
      </c>
      <c r="G17" s="59">
        <v>20101850</v>
      </c>
      <c r="H17" s="59">
        <v>63892569</v>
      </c>
      <c r="I17" s="59">
        <v>96355325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96355325</v>
      </c>
      <c r="W17" s="59">
        <v>106263131</v>
      </c>
      <c r="X17" s="59">
        <v>-9907806</v>
      </c>
      <c r="Y17" s="60">
        <v>-9.32</v>
      </c>
      <c r="Z17" s="61">
        <v>425052522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1944707000</v>
      </c>
      <c r="E18" s="72">
        <f t="shared" si="1"/>
        <v>1944707000</v>
      </c>
      <c r="F18" s="72">
        <f t="shared" si="1"/>
        <v>126057261</v>
      </c>
      <c r="G18" s="72">
        <f t="shared" si="1"/>
        <v>134825997</v>
      </c>
      <c r="H18" s="72">
        <f t="shared" si="1"/>
        <v>164766957</v>
      </c>
      <c r="I18" s="72">
        <f t="shared" si="1"/>
        <v>425650215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425650215</v>
      </c>
      <c r="W18" s="72">
        <f t="shared" si="1"/>
        <v>486176751</v>
      </c>
      <c r="X18" s="72">
        <f t="shared" si="1"/>
        <v>-60526536</v>
      </c>
      <c r="Y18" s="66">
        <f>+IF(W18&lt;&gt;0,(X18/W18)*100,0)</f>
        <v>-12.449492057262113</v>
      </c>
      <c r="Z18" s="73">
        <f t="shared" si="1"/>
        <v>1944707000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24826000</v>
      </c>
      <c r="E19" s="76">
        <f t="shared" si="2"/>
        <v>24826000</v>
      </c>
      <c r="F19" s="76">
        <f t="shared" si="2"/>
        <v>137889795</v>
      </c>
      <c r="G19" s="76">
        <f t="shared" si="2"/>
        <v>-20612968</v>
      </c>
      <c r="H19" s="76">
        <f t="shared" si="2"/>
        <v>-22136172</v>
      </c>
      <c r="I19" s="76">
        <f t="shared" si="2"/>
        <v>95140655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95140655</v>
      </c>
      <c r="W19" s="76">
        <f>IF(E10=E18,0,W10-W18)</f>
        <v>6206499</v>
      </c>
      <c r="X19" s="76">
        <f t="shared" si="2"/>
        <v>88934156</v>
      </c>
      <c r="Y19" s="77">
        <f>+IF(W19&lt;&gt;0,(X19/W19)*100,0)</f>
        <v>1432.9198474051152</v>
      </c>
      <c r="Z19" s="78">
        <f t="shared" si="2"/>
        <v>24826000</v>
      </c>
    </row>
    <row r="20" spans="1:26" ht="13.5">
      <c r="A20" s="57" t="s">
        <v>44</v>
      </c>
      <c r="B20" s="18">
        <v>0</v>
      </c>
      <c r="C20" s="18">
        <v>0</v>
      </c>
      <c r="D20" s="58">
        <v>479207000</v>
      </c>
      <c r="E20" s="59">
        <v>479207000</v>
      </c>
      <c r="F20" s="59">
        <v>124354000</v>
      </c>
      <c r="G20" s="59">
        <v>25000000</v>
      </c>
      <c r="H20" s="59">
        <v>0</v>
      </c>
      <c r="I20" s="59">
        <v>149354000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149354000</v>
      </c>
      <c r="W20" s="59">
        <v>119801750</v>
      </c>
      <c r="X20" s="59">
        <v>29552250</v>
      </c>
      <c r="Y20" s="60">
        <v>24.67</v>
      </c>
      <c r="Z20" s="61">
        <v>479207000</v>
      </c>
    </row>
    <row r="21" spans="1:26" ht="13.5">
      <c r="A21" s="57" t="s">
        <v>96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97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504033000</v>
      </c>
      <c r="E22" s="87">
        <f t="shared" si="3"/>
        <v>504033000</v>
      </c>
      <c r="F22" s="87">
        <f t="shared" si="3"/>
        <v>262243795</v>
      </c>
      <c r="G22" s="87">
        <f t="shared" si="3"/>
        <v>4387032</v>
      </c>
      <c r="H22" s="87">
        <f t="shared" si="3"/>
        <v>-22136172</v>
      </c>
      <c r="I22" s="87">
        <f t="shared" si="3"/>
        <v>244494655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244494655</v>
      </c>
      <c r="W22" s="87">
        <f t="shared" si="3"/>
        <v>126008249</v>
      </c>
      <c r="X22" s="87">
        <f t="shared" si="3"/>
        <v>118486406</v>
      </c>
      <c r="Y22" s="88">
        <f>+IF(W22&lt;&gt;0,(X22/W22)*100,0)</f>
        <v>94.03067413467511</v>
      </c>
      <c r="Z22" s="89">
        <f t="shared" si="3"/>
        <v>504033000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504033000</v>
      </c>
      <c r="E24" s="76">
        <f t="shared" si="4"/>
        <v>504033000</v>
      </c>
      <c r="F24" s="76">
        <f t="shared" si="4"/>
        <v>262243795</v>
      </c>
      <c r="G24" s="76">
        <f t="shared" si="4"/>
        <v>4387032</v>
      </c>
      <c r="H24" s="76">
        <f t="shared" si="4"/>
        <v>-22136172</v>
      </c>
      <c r="I24" s="76">
        <f t="shared" si="4"/>
        <v>244494655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244494655</v>
      </c>
      <c r="W24" s="76">
        <f t="shared" si="4"/>
        <v>126008249</v>
      </c>
      <c r="X24" s="76">
        <f t="shared" si="4"/>
        <v>118486406</v>
      </c>
      <c r="Y24" s="77">
        <f>+IF(W24&lt;&gt;0,(X24/W24)*100,0)</f>
        <v>94.03067413467511</v>
      </c>
      <c r="Z24" s="78">
        <f t="shared" si="4"/>
        <v>504033000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504007000</v>
      </c>
      <c r="E27" s="99">
        <v>504007000</v>
      </c>
      <c r="F27" s="99">
        <v>10987236</v>
      </c>
      <c r="G27" s="99">
        <v>17859391</v>
      </c>
      <c r="H27" s="99">
        <v>15993627</v>
      </c>
      <c r="I27" s="99">
        <v>44840254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44840254</v>
      </c>
      <c r="W27" s="99">
        <v>126001750</v>
      </c>
      <c r="X27" s="99">
        <v>-81161496</v>
      </c>
      <c r="Y27" s="100">
        <v>-64.41</v>
      </c>
      <c r="Z27" s="101">
        <v>504007000</v>
      </c>
    </row>
    <row r="28" spans="1:26" ht="13.5">
      <c r="A28" s="102" t="s">
        <v>44</v>
      </c>
      <c r="B28" s="18">
        <v>0</v>
      </c>
      <c r="C28" s="18">
        <v>0</v>
      </c>
      <c r="D28" s="58">
        <v>479207000</v>
      </c>
      <c r="E28" s="59">
        <v>479207000</v>
      </c>
      <c r="F28" s="59">
        <v>9886848</v>
      </c>
      <c r="G28" s="59">
        <v>16744130</v>
      </c>
      <c r="H28" s="59">
        <v>11993145</v>
      </c>
      <c r="I28" s="59">
        <v>38624123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38624123</v>
      </c>
      <c r="W28" s="59">
        <v>119801750</v>
      </c>
      <c r="X28" s="59">
        <v>-81177627</v>
      </c>
      <c r="Y28" s="60">
        <v>-67.76</v>
      </c>
      <c r="Z28" s="61">
        <v>479207000</v>
      </c>
    </row>
    <row r="29" spans="1:26" ht="13.5">
      <c r="A29" s="57" t="s">
        <v>99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24800000</v>
      </c>
      <c r="E31" s="59">
        <v>24800000</v>
      </c>
      <c r="F31" s="59">
        <v>1100388</v>
      </c>
      <c r="G31" s="59">
        <v>1115261</v>
      </c>
      <c r="H31" s="59">
        <v>4000482</v>
      </c>
      <c r="I31" s="59">
        <v>6216131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6216131</v>
      </c>
      <c r="W31" s="59">
        <v>6200000</v>
      </c>
      <c r="X31" s="59">
        <v>16131</v>
      </c>
      <c r="Y31" s="60">
        <v>0.26</v>
      </c>
      <c r="Z31" s="61">
        <v>24800000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504007000</v>
      </c>
      <c r="E32" s="99">
        <f t="shared" si="5"/>
        <v>504007000</v>
      </c>
      <c r="F32" s="99">
        <f t="shared" si="5"/>
        <v>10987236</v>
      </c>
      <c r="G32" s="99">
        <f t="shared" si="5"/>
        <v>17859391</v>
      </c>
      <c r="H32" s="99">
        <f t="shared" si="5"/>
        <v>15993627</v>
      </c>
      <c r="I32" s="99">
        <f t="shared" si="5"/>
        <v>44840254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44840254</v>
      </c>
      <c r="W32" s="99">
        <f t="shared" si="5"/>
        <v>126001750</v>
      </c>
      <c r="X32" s="99">
        <f t="shared" si="5"/>
        <v>-81161496</v>
      </c>
      <c r="Y32" s="100">
        <f>+IF(W32&lt;&gt;0,(X32/W32)*100,0)</f>
        <v>-64.41299108940947</v>
      </c>
      <c r="Z32" s="101">
        <f t="shared" si="5"/>
        <v>504007000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647732411</v>
      </c>
      <c r="E35" s="59">
        <v>647732411</v>
      </c>
      <c r="F35" s="59">
        <v>756937948</v>
      </c>
      <c r="G35" s="59">
        <v>670171156</v>
      </c>
      <c r="H35" s="59">
        <v>858373824</v>
      </c>
      <c r="I35" s="59">
        <v>858373824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858373824</v>
      </c>
      <c r="W35" s="59">
        <v>161933103</v>
      </c>
      <c r="X35" s="59">
        <v>696440721</v>
      </c>
      <c r="Y35" s="60">
        <v>430.08</v>
      </c>
      <c r="Z35" s="61">
        <v>647732411</v>
      </c>
    </row>
    <row r="36" spans="1:26" ht="13.5">
      <c r="A36" s="57" t="s">
        <v>53</v>
      </c>
      <c r="B36" s="18">
        <v>0</v>
      </c>
      <c r="C36" s="18">
        <v>0</v>
      </c>
      <c r="D36" s="58">
        <v>6799064815</v>
      </c>
      <c r="E36" s="59">
        <v>6799064815</v>
      </c>
      <c r="F36" s="59">
        <v>5934056745</v>
      </c>
      <c r="G36" s="59">
        <v>5705819008</v>
      </c>
      <c r="H36" s="59">
        <v>5550722944</v>
      </c>
      <c r="I36" s="59">
        <v>5550722944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5550722944</v>
      </c>
      <c r="W36" s="59">
        <v>1699766204</v>
      </c>
      <c r="X36" s="59">
        <v>3850956740</v>
      </c>
      <c r="Y36" s="60">
        <v>226.56</v>
      </c>
      <c r="Z36" s="61">
        <v>6799064815</v>
      </c>
    </row>
    <row r="37" spans="1:26" ht="13.5">
      <c r="A37" s="57" t="s">
        <v>54</v>
      </c>
      <c r="B37" s="18">
        <v>0</v>
      </c>
      <c r="C37" s="18">
        <v>0</v>
      </c>
      <c r="D37" s="58">
        <v>399363000</v>
      </c>
      <c r="E37" s="59">
        <v>399363000</v>
      </c>
      <c r="F37" s="59">
        <v>624898520</v>
      </c>
      <c r="G37" s="59">
        <v>567738920</v>
      </c>
      <c r="H37" s="59">
        <v>602449654</v>
      </c>
      <c r="I37" s="59">
        <v>602449654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602449654</v>
      </c>
      <c r="W37" s="59">
        <v>99840750</v>
      </c>
      <c r="X37" s="59">
        <v>502608904</v>
      </c>
      <c r="Y37" s="60">
        <v>503.41</v>
      </c>
      <c r="Z37" s="61">
        <v>399363000</v>
      </c>
    </row>
    <row r="38" spans="1:26" ht="13.5">
      <c r="A38" s="57" t="s">
        <v>55</v>
      </c>
      <c r="B38" s="18">
        <v>0</v>
      </c>
      <c r="C38" s="18">
        <v>0</v>
      </c>
      <c r="D38" s="58">
        <v>438602000</v>
      </c>
      <c r="E38" s="59">
        <v>438602000</v>
      </c>
      <c r="F38" s="59">
        <v>298587917</v>
      </c>
      <c r="G38" s="59">
        <v>298587917</v>
      </c>
      <c r="H38" s="59">
        <v>298587917</v>
      </c>
      <c r="I38" s="59">
        <v>298587917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298587917</v>
      </c>
      <c r="W38" s="59">
        <v>109650500</v>
      </c>
      <c r="X38" s="59">
        <v>188937417</v>
      </c>
      <c r="Y38" s="60">
        <v>172.31</v>
      </c>
      <c r="Z38" s="61">
        <v>438602000</v>
      </c>
    </row>
    <row r="39" spans="1:26" ht="13.5">
      <c r="A39" s="57" t="s">
        <v>56</v>
      </c>
      <c r="B39" s="18">
        <v>0</v>
      </c>
      <c r="C39" s="18">
        <v>0</v>
      </c>
      <c r="D39" s="58">
        <v>6608832226</v>
      </c>
      <c r="E39" s="59">
        <v>6608832226</v>
      </c>
      <c r="F39" s="59">
        <v>5767508256</v>
      </c>
      <c r="G39" s="59">
        <v>5509663327</v>
      </c>
      <c r="H39" s="59">
        <v>5508059197</v>
      </c>
      <c r="I39" s="59">
        <v>5508059197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5508059197</v>
      </c>
      <c r="W39" s="59">
        <v>1652208057</v>
      </c>
      <c r="X39" s="59">
        <v>3855851140</v>
      </c>
      <c r="Y39" s="60">
        <v>233.38</v>
      </c>
      <c r="Z39" s="61">
        <v>6608832226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776732990</v>
      </c>
      <c r="E42" s="59">
        <v>776732990</v>
      </c>
      <c r="F42" s="59">
        <v>274660181</v>
      </c>
      <c r="G42" s="59">
        <v>-43789774</v>
      </c>
      <c r="H42" s="59">
        <v>-63574085</v>
      </c>
      <c r="I42" s="59">
        <v>167296322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167296322</v>
      </c>
      <c r="W42" s="59">
        <v>206637756</v>
      </c>
      <c r="X42" s="59">
        <v>-39341434</v>
      </c>
      <c r="Y42" s="60">
        <v>-19.04</v>
      </c>
      <c r="Z42" s="61">
        <v>776732990</v>
      </c>
    </row>
    <row r="43" spans="1:26" ht="13.5">
      <c r="A43" s="57" t="s">
        <v>59</v>
      </c>
      <c r="B43" s="18">
        <v>0</v>
      </c>
      <c r="C43" s="18">
        <v>0</v>
      </c>
      <c r="D43" s="58">
        <v>-490006996</v>
      </c>
      <c r="E43" s="59">
        <v>-490006996</v>
      </c>
      <c r="F43" s="59">
        <v>-11578931</v>
      </c>
      <c r="G43" s="59">
        <v>-14149408</v>
      </c>
      <c r="H43" s="59">
        <v>-11558254</v>
      </c>
      <c r="I43" s="59">
        <v>-37286593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-37286593</v>
      </c>
      <c r="W43" s="59">
        <v>-72223999</v>
      </c>
      <c r="X43" s="59">
        <v>34937406</v>
      </c>
      <c r="Y43" s="60">
        <v>-48.37</v>
      </c>
      <c r="Z43" s="61">
        <v>-490006996</v>
      </c>
    </row>
    <row r="44" spans="1:26" ht="13.5">
      <c r="A44" s="57" t="s">
        <v>60</v>
      </c>
      <c r="B44" s="18">
        <v>0</v>
      </c>
      <c r="C44" s="18">
        <v>0</v>
      </c>
      <c r="D44" s="58">
        <v>-31362996</v>
      </c>
      <c r="E44" s="59">
        <v>-31362996</v>
      </c>
      <c r="F44" s="59">
        <v>266061</v>
      </c>
      <c r="G44" s="59">
        <v>323557</v>
      </c>
      <c r="H44" s="59">
        <v>285805</v>
      </c>
      <c r="I44" s="59">
        <v>875423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875423</v>
      </c>
      <c r="W44" s="59">
        <v>1250001</v>
      </c>
      <c r="X44" s="59">
        <v>-374578</v>
      </c>
      <c r="Y44" s="60">
        <v>-29.97</v>
      </c>
      <c r="Z44" s="61">
        <v>-31362996</v>
      </c>
    </row>
    <row r="45" spans="1:26" ht="13.5">
      <c r="A45" s="69" t="s">
        <v>61</v>
      </c>
      <c r="B45" s="21">
        <v>0</v>
      </c>
      <c r="C45" s="21">
        <v>0</v>
      </c>
      <c r="D45" s="98">
        <v>273362999</v>
      </c>
      <c r="E45" s="99">
        <v>273362999</v>
      </c>
      <c r="F45" s="99">
        <v>263347311</v>
      </c>
      <c r="G45" s="99">
        <v>205731686</v>
      </c>
      <c r="H45" s="99">
        <v>130885152</v>
      </c>
      <c r="I45" s="99">
        <v>130885152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130885152</v>
      </c>
      <c r="W45" s="99">
        <v>153663759</v>
      </c>
      <c r="X45" s="99">
        <v>-22778607</v>
      </c>
      <c r="Y45" s="100">
        <v>-14.82</v>
      </c>
      <c r="Z45" s="101">
        <v>273362999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89</v>
      </c>
      <c r="W47" s="118" t="s">
        <v>90</v>
      </c>
      <c r="X47" s="118" t="s">
        <v>91</v>
      </c>
      <c r="Y47" s="118" t="s">
        <v>92</v>
      </c>
      <c r="Z47" s="120" t="s">
        <v>93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668039</v>
      </c>
      <c r="C49" s="51">
        <v>0</v>
      </c>
      <c r="D49" s="128">
        <v>33069043</v>
      </c>
      <c r="E49" s="53">
        <v>25075321</v>
      </c>
      <c r="F49" s="53">
        <v>0</v>
      </c>
      <c r="G49" s="53">
        <v>0</v>
      </c>
      <c r="H49" s="53">
        <v>0</v>
      </c>
      <c r="I49" s="53">
        <v>18137800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19999578</v>
      </c>
      <c r="W49" s="53">
        <v>15601446</v>
      </c>
      <c r="X49" s="53">
        <v>85497662</v>
      </c>
      <c r="Y49" s="53">
        <v>276311501</v>
      </c>
      <c r="Z49" s="129">
        <v>474360390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62526594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8362315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70888909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99.99999971214011</v>
      </c>
      <c r="E58" s="7">
        <f t="shared" si="6"/>
        <v>99.99999971214011</v>
      </c>
      <c r="F58" s="7">
        <f t="shared" si="6"/>
        <v>78.08747550301376</v>
      </c>
      <c r="G58" s="7">
        <f t="shared" si="6"/>
        <v>80.26333611434751</v>
      </c>
      <c r="H58" s="7">
        <f t="shared" si="6"/>
        <v>67.73985534121252</v>
      </c>
      <c r="I58" s="7">
        <f t="shared" si="6"/>
        <v>74.5040915590753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74.5040915590753</v>
      </c>
      <c r="W58" s="7">
        <f t="shared" si="6"/>
        <v>107.65242563425386</v>
      </c>
      <c r="X58" s="7">
        <f t="shared" si="6"/>
        <v>0</v>
      </c>
      <c r="Y58" s="7">
        <f t="shared" si="6"/>
        <v>0</v>
      </c>
      <c r="Z58" s="8">
        <f t="shared" si="6"/>
        <v>99.99999971214011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75.0269152160468</v>
      </c>
      <c r="G59" s="10">
        <f t="shared" si="7"/>
        <v>68.59272298521518</v>
      </c>
      <c r="H59" s="10">
        <f t="shared" si="7"/>
        <v>81.53419147245631</v>
      </c>
      <c r="I59" s="10">
        <f t="shared" si="7"/>
        <v>75.05338307052544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75.05338307052544</v>
      </c>
      <c r="W59" s="10">
        <f t="shared" si="7"/>
        <v>99.99992853646248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99.99999963359961</v>
      </c>
      <c r="E60" s="13">
        <f t="shared" si="7"/>
        <v>99.99999963359961</v>
      </c>
      <c r="F60" s="13">
        <f t="shared" si="7"/>
        <v>78.11191623771909</v>
      </c>
      <c r="G60" s="13">
        <f t="shared" si="7"/>
        <v>87.710637591833</v>
      </c>
      <c r="H60" s="13">
        <f t="shared" si="7"/>
        <v>67.52608067386353</v>
      </c>
      <c r="I60" s="13">
        <f t="shared" si="7"/>
        <v>76.4648327555678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76.4648327555678</v>
      </c>
      <c r="W60" s="13">
        <f t="shared" si="7"/>
        <v>109.74035318425554</v>
      </c>
      <c r="X60" s="13">
        <f t="shared" si="7"/>
        <v>0</v>
      </c>
      <c r="Y60" s="13">
        <f t="shared" si="7"/>
        <v>0</v>
      </c>
      <c r="Z60" s="14">
        <f t="shared" si="7"/>
        <v>99.99999963359961</v>
      </c>
    </row>
    <row r="61" spans="1:26" ht="13.5">
      <c r="A61" s="38" t="s">
        <v>102</v>
      </c>
      <c r="B61" s="12">
        <f t="shared" si="7"/>
        <v>0</v>
      </c>
      <c r="C61" s="12">
        <f t="shared" si="7"/>
        <v>0</v>
      </c>
      <c r="D61" s="3">
        <f t="shared" si="7"/>
        <v>99.99999971401645</v>
      </c>
      <c r="E61" s="13">
        <f t="shared" si="7"/>
        <v>99.99999971401645</v>
      </c>
      <c r="F61" s="13">
        <f t="shared" si="7"/>
        <v>90.70787253445577</v>
      </c>
      <c r="G61" s="13">
        <f t="shared" si="7"/>
        <v>93.73197687659206</v>
      </c>
      <c r="H61" s="13">
        <f t="shared" si="7"/>
        <v>102.72194153104223</v>
      </c>
      <c r="I61" s="13">
        <f t="shared" si="7"/>
        <v>95.63956327394332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95.63956327394332</v>
      </c>
      <c r="W61" s="13">
        <f t="shared" si="7"/>
        <v>117.39661508724528</v>
      </c>
      <c r="X61" s="13">
        <f t="shared" si="7"/>
        <v>0</v>
      </c>
      <c r="Y61" s="13">
        <f t="shared" si="7"/>
        <v>0</v>
      </c>
      <c r="Z61" s="14">
        <f t="shared" si="7"/>
        <v>99.99999971401645</v>
      </c>
    </row>
    <row r="62" spans="1:26" ht="13.5">
      <c r="A62" s="38" t="s">
        <v>103</v>
      </c>
      <c r="B62" s="12">
        <f t="shared" si="7"/>
        <v>0</v>
      </c>
      <c r="C62" s="12">
        <f t="shared" si="7"/>
        <v>0</v>
      </c>
      <c r="D62" s="3">
        <f t="shared" si="7"/>
        <v>99.99999925592053</v>
      </c>
      <c r="E62" s="13">
        <f t="shared" si="7"/>
        <v>99.99999925592053</v>
      </c>
      <c r="F62" s="13">
        <f t="shared" si="7"/>
        <v>-155.38132708919912</v>
      </c>
      <c r="G62" s="13">
        <f t="shared" si="7"/>
        <v>70.17214544433594</v>
      </c>
      <c r="H62" s="13">
        <f t="shared" si="7"/>
        <v>35.23324017098099</v>
      </c>
      <c r="I62" s="13">
        <f t="shared" si="7"/>
        <v>34.0900386865937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34.0900386865937</v>
      </c>
      <c r="W62" s="13">
        <f t="shared" si="7"/>
        <v>94.29679758318228</v>
      </c>
      <c r="X62" s="13">
        <f t="shared" si="7"/>
        <v>0</v>
      </c>
      <c r="Y62" s="13">
        <f t="shared" si="7"/>
        <v>0</v>
      </c>
      <c r="Z62" s="14">
        <f t="shared" si="7"/>
        <v>99.99999925592053</v>
      </c>
    </row>
    <row r="63" spans="1:26" ht="13.5">
      <c r="A63" s="38" t="s">
        <v>104</v>
      </c>
      <c r="B63" s="12">
        <f t="shared" si="7"/>
        <v>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142.7900992835674</v>
      </c>
      <c r="G63" s="13">
        <f t="shared" si="7"/>
        <v>92.59292375301844</v>
      </c>
      <c r="H63" s="13">
        <f t="shared" si="7"/>
        <v>36.95854467223923</v>
      </c>
      <c r="I63" s="13">
        <f t="shared" si="7"/>
        <v>67.18191449428046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67.18191449428046</v>
      </c>
      <c r="W63" s="13">
        <f t="shared" si="7"/>
        <v>99.99930866441355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105</v>
      </c>
      <c r="B64" s="12">
        <f t="shared" si="7"/>
        <v>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113.021630446778</v>
      </c>
      <c r="G64" s="13">
        <f t="shared" si="7"/>
        <v>90.35001496070846</v>
      </c>
      <c r="H64" s="13">
        <f t="shared" si="7"/>
        <v>37.5055000226764</v>
      </c>
      <c r="I64" s="13">
        <f t="shared" si="7"/>
        <v>63.554645677849365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63.554645677849365</v>
      </c>
      <c r="W64" s="13">
        <f t="shared" si="7"/>
        <v>100.00706390667482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90.59684684684684</v>
      </c>
      <c r="H65" s="13">
        <f t="shared" si="7"/>
        <v>0</v>
      </c>
      <c r="I65" s="13">
        <f t="shared" si="7"/>
        <v>208.27702702702703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208.27702702702703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107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96.04704923999698</v>
      </c>
      <c r="G66" s="16">
        <f t="shared" si="7"/>
        <v>-0.3697736851037523</v>
      </c>
      <c r="H66" s="16">
        <f t="shared" si="7"/>
        <v>-3.55095880699253</v>
      </c>
      <c r="I66" s="16">
        <f t="shared" si="7"/>
        <v>29.09486567987595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29.09486567987595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108</v>
      </c>
      <c r="B67" s="23"/>
      <c r="C67" s="23"/>
      <c r="D67" s="24">
        <v>1389564888</v>
      </c>
      <c r="E67" s="25">
        <v>1389564888</v>
      </c>
      <c r="F67" s="25">
        <v>91553609</v>
      </c>
      <c r="G67" s="25">
        <v>106831530</v>
      </c>
      <c r="H67" s="25">
        <v>139460038</v>
      </c>
      <c r="I67" s="25">
        <v>337845177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337845177</v>
      </c>
      <c r="W67" s="25">
        <v>347391223</v>
      </c>
      <c r="X67" s="25"/>
      <c r="Y67" s="24"/>
      <c r="Z67" s="26">
        <v>1389564888</v>
      </c>
    </row>
    <row r="68" spans="1:26" ht="13.5" hidden="1">
      <c r="A68" s="36" t="s">
        <v>31</v>
      </c>
      <c r="B68" s="18"/>
      <c r="C68" s="18"/>
      <c r="D68" s="19">
        <v>279863000</v>
      </c>
      <c r="E68" s="20">
        <v>279863000</v>
      </c>
      <c r="F68" s="20">
        <v>22735281</v>
      </c>
      <c r="G68" s="20">
        <v>22775658</v>
      </c>
      <c r="H68" s="20">
        <v>22797702</v>
      </c>
      <c r="I68" s="20">
        <v>68308641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68308641</v>
      </c>
      <c r="W68" s="20">
        <v>69965750</v>
      </c>
      <c r="X68" s="20"/>
      <c r="Y68" s="19"/>
      <c r="Z68" s="22">
        <v>279863000</v>
      </c>
    </row>
    <row r="69" spans="1:26" ht="13.5" hidden="1">
      <c r="A69" s="37" t="s">
        <v>32</v>
      </c>
      <c r="B69" s="18"/>
      <c r="C69" s="18"/>
      <c r="D69" s="19">
        <v>1091701888</v>
      </c>
      <c r="E69" s="20">
        <v>1091701888</v>
      </c>
      <c r="F69" s="20">
        <v>65032422</v>
      </c>
      <c r="G69" s="20">
        <v>79966614</v>
      </c>
      <c r="H69" s="20">
        <v>112588732</v>
      </c>
      <c r="I69" s="20">
        <v>257587768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257587768</v>
      </c>
      <c r="W69" s="20">
        <v>272925473</v>
      </c>
      <c r="X69" s="20"/>
      <c r="Y69" s="19"/>
      <c r="Z69" s="22">
        <v>1091701888</v>
      </c>
    </row>
    <row r="70" spans="1:26" ht="13.5" hidden="1">
      <c r="A70" s="38" t="s">
        <v>102</v>
      </c>
      <c r="B70" s="18"/>
      <c r="C70" s="18"/>
      <c r="D70" s="19">
        <v>699340920</v>
      </c>
      <c r="E70" s="20">
        <v>699340920</v>
      </c>
      <c r="F70" s="20">
        <v>56331427</v>
      </c>
      <c r="G70" s="20">
        <v>52406635</v>
      </c>
      <c r="H70" s="20">
        <v>53340749</v>
      </c>
      <c r="I70" s="20">
        <v>162078811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162078811</v>
      </c>
      <c r="W70" s="20">
        <v>174835230</v>
      </c>
      <c r="X70" s="20"/>
      <c r="Y70" s="19"/>
      <c r="Z70" s="22">
        <v>699340920</v>
      </c>
    </row>
    <row r="71" spans="1:26" ht="13.5" hidden="1">
      <c r="A71" s="38" t="s">
        <v>103</v>
      </c>
      <c r="B71" s="18"/>
      <c r="C71" s="18"/>
      <c r="D71" s="19">
        <v>268788494</v>
      </c>
      <c r="E71" s="20">
        <v>268788494</v>
      </c>
      <c r="F71" s="20">
        <v>3987102</v>
      </c>
      <c r="G71" s="20">
        <v>19618062</v>
      </c>
      <c r="H71" s="20">
        <v>41620532</v>
      </c>
      <c r="I71" s="20">
        <v>65225696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65225696</v>
      </c>
      <c r="W71" s="20">
        <v>67197124</v>
      </c>
      <c r="X71" s="20"/>
      <c r="Y71" s="19"/>
      <c r="Z71" s="22">
        <v>268788494</v>
      </c>
    </row>
    <row r="72" spans="1:26" ht="13.5" hidden="1">
      <c r="A72" s="38" t="s">
        <v>104</v>
      </c>
      <c r="B72" s="18"/>
      <c r="C72" s="18"/>
      <c r="D72" s="19">
        <v>67116464</v>
      </c>
      <c r="E72" s="20">
        <v>67116464</v>
      </c>
      <c r="F72" s="20">
        <v>1895782</v>
      </c>
      <c r="G72" s="20">
        <v>3366389</v>
      </c>
      <c r="H72" s="20">
        <v>7572947</v>
      </c>
      <c r="I72" s="20">
        <v>12835118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12835118</v>
      </c>
      <c r="W72" s="20">
        <v>16779116</v>
      </c>
      <c r="X72" s="20"/>
      <c r="Y72" s="19"/>
      <c r="Z72" s="22">
        <v>67116464</v>
      </c>
    </row>
    <row r="73" spans="1:26" ht="13.5" hidden="1">
      <c r="A73" s="38" t="s">
        <v>105</v>
      </c>
      <c r="B73" s="18"/>
      <c r="C73" s="18"/>
      <c r="D73" s="19">
        <v>56456010</v>
      </c>
      <c r="E73" s="20">
        <v>56456010</v>
      </c>
      <c r="F73" s="20">
        <v>2818111</v>
      </c>
      <c r="G73" s="20">
        <v>4571976</v>
      </c>
      <c r="H73" s="20">
        <v>10054504</v>
      </c>
      <c r="I73" s="20">
        <v>17444591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17444591</v>
      </c>
      <c r="W73" s="20">
        <v>14114003</v>
      </c>
      <c r="X73" s="20"/>
      <c r="Y73" s="19"/>
      <c r="Z73" s="22">
        <v>56456010</v>
      </c>
    </row>
    <row r="74" spans="1:26" ht="13.5" hidden="1">
      <c r="A74" s="38" t="s">
        <v>106</v>
      </c>
      <c r="B74" s="18"/>
      <c r="C74" s="18"/>
      <c r="D74" s="19"/>
      <c r="E74" s="20"/>
      <c r="F74" s="20"/>
      <c r="G74" s="20">
        <v>3552</v>
      </c>
      <c r="H74" s="20"/>
      <c r="I74" s="20">
        <v>3552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3552</v>
      </c>
      <c r="W74" s="20"/>
      <c r="X74" s="20"/>
      <c r="Y74" s="19"/>
      <c r="Z74" s="22"/>
    </row>
    <row r="75" spans="1:26" ht="13.5" hidden="1">
      <c r="A75" s="39" t="s">
        <v>107</v>
      </c>
      <c r="B75" s="27"/>
      <c r="C75" s="27"/>
      <c r="D75" s="28">
        <v>18000000</v>
      </c>
      <c r="E75" s="29">
        <v>18000000</v>
      </c>
      <c r="F75" s="29">
        <v>3785906</v>
      </c>
      <c r="G75" s="29">
        <v>4089258</v>
      </c>
      <c r="H75" s="29">
        <v>4073604</v>
      </c>
      <c r="I75" s="29">
        <v>11948768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11948768</v>
      </c>
      <c r="W75" s="29">
        <v>4500000</v>
      </c>
      <c r="X75" s="29"/>
      <c r="Y75" s="28"/>
      <c r="Z75" s="30">
        <v>18000000</v>
      </c>
    </row>
    <row r="76" spans="1:26" ht="13.5" hidden="1">
      <c r="A76" s="41" t="s">
        <v>109</v>
      </c>
      <c r="B76" s="31"/>
      <c r="C76" s="31"/>
      <c r="D76" s="32">
        <v>1389564884</v>
      </c>
      <c r="E76" s="33">
        <v>1389564884</v>
      </c>
      <c r="F76" s="33">
        <v>71491902</v>
      </c>
      <c r="G76" s="33">
        <v>85746550</v>
      </c>
      <c r="H76" s="33">
        <v>94470028</v>
      </c>
      <c r="I76" s="33">
        <v>251708480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251708480</v>
      </c>
      <c r="W76" s="33">
        <v>373975078</v>
      </c>
      <c r="X76" s="33"/>
      <c r="Y76" s="32"/>
      <c r="Z76" s="34">
        <v>1389564884</v>
      </c>
    </row>
    <row r="77" spans="1:26" ht="13.5" hidden="1">
      <c r="A77" s="36" t="s">
        <v>31</v>
      </c>
      <c r="B77" s="18"/>
      <c r="C77" s="18"/>
      <c r="D77" s="19">
        <v>279863000</v>
      </c>
      <c r="E77" s="20">
        <v>279863000</v>
      </c>
      <c r="F77" s="20">
        <v>17057580</v>
      </c>
      <c r="G77" s="20">
        <v>15622444</v>
      </c>
      <c r="H77" s="20">
        <v>18587922</v>
      </c>
      <c r="I77" s="20">
        <v>51267946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51267946</v>
      </c>
      <c r="W77" s="20">
        <v>69965700</v>
      </c>
      <c r="X77" s="20"/>
      <c r="Y77" s="19"/>
      <c r="Z77" s="22">
        <v>279863000</v>
      </c>
    </row>
    <row r="78" spans="1:26" ht="13.5" hidden="1">
      <c r="A78" s="37" t="s">
        <v>32</v>
      </c>
      <c r="B78" s="18"/>
      <c r="C78" s="18"/>
      <c r="D78" s="19">
        <v>1091701884</v>
      </c>
      <c r="E78" s="20">
        <v>1091701884</v>
      </c>
      <c r="F78" s="20">
        <v>50798071</v>
      </c>
      <c r="G78" s="20">
        <v>70139227</v>
      </c>
      <c r="H78" s="20">
        <v>76026758</v>
      </c>
      <c r="I78" s="20">
        <v>196964056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196964056</v>
      </c>
      <c r="W78" s="20">
        <v>299509378</v>
      </c>
      <c r="X78" s="20"/>
      <c r="Y78" s="19"/>
      <c r="Z78" s="22">
        <v>1091701884</v>
      </c>
    </row>
    <row r="79" spans="1:26" ht="13.5" hidden="1">
      <c r="A79" s="38" t="s">
        <v>102</v>
      </c>
      <c r="B79" s="18"/>
      <c r="C79" s="18"/>
      <c r="D79" s="19">
        <v>699340918</v>
      </c>
      <c r="E79" s="20">
        <v>699340918</v>
      </c>
      <c r="F79" s="20">
        <v>51097039</v>
      </c>
      <c r="G79" s="20">
        <v>49121775</v>
      </c>
      <c r="H79" s="20">
        <v>54792653</v>
      </c>
      <c r="I79" s="20">
        <v>155011467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155011467</v>
      </c>
      <c r="W79" s="20">
        <v>205250642</v>
      </c>
      <c r="X79" s="20"/>
      <c r="Y79" s="19"/>
      <c r="Z79" s="22">
        <v>699340918</v>
      </c>
    </row>
    <row r="80" spans="1:26" ht="13.5" hidden="1">
      <c r="A80" s="38" t="s">
        <v>103</v>
      </c>
      <c r="B80" s="18"/>
      <c r="C80" s="18"/>
      <c r="D80" s="19">
        <v>268788492</v>
      </c>
      <c r="E80" s="20">
        <v>268788492</v>
      </c>
      <c r="F80" s="20">
        <v>-6195212</v>
      </c>
      <c r="G80" s="20">
        <v>13766415</v>
      </c>
      <c r="H80" s="20">
        <v>14664262</v>
      </c>
      <c r="I80" s="20">
        <v>22235465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22235465</v>
      </c>
      <c r="W80" s="20">
        <v>63364736</v>
      </c>
      <c r="X80" s="20"/>
      <c r="Y80" s="19"/>
      <c r="Z80" s="22">
        <v>268788492</v>
      </c>
    </row>
    <row r="81" spans="1:26" ht="13.5" hidden="1">
      <c r="A81" s="38" t="s">
        <v>104</v>
      </c>
      <c r="B81" s="18"/>
      <c r="C81" s="18"/>
      <c r="D81" s="19">
        <v>67116464</v>
      </c>
      <c r="E81" s="20">
        <v>67116464</v>
      </c>
      <c r="F81" s="20">
        <v>2706989</v>
      </c>
      <c r="G81" s="20">
        <v>3117038</v>
      </c>
      <c r="H81" s="20">
        <v>2798851</v>
      </c>
      <c r="I81" s="20">
        <v>8622878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8622878</v>
      </c>
      <c r="W81" s="20">
        <v>16779000</v>
      </c>
      <c r="X81" s="20"/>
      <c r="Y81" s="19"/>
      <c r="Z81" s="22">
        <v>67116464</v>
      </c>
    </row>
    <row r="82" spans="1:26" ht="13.5" hidden="1">
      <c r="A82" s="38" t="s">
        <v>105</v>
      </c>
      <c r="B82" s="18"/>
      <c r="C82" s="18"/>
      <c r="D82" s="19">
        <v>56456010</v>
      </c>
      <c r="E82" s="20">
        <v>56456010</v>
      </c>
      <c r="F82" s="20">
        <v>3185075</v>
      </c>
      <c r="G82" s="20">
        <v>4130781</v>
      </c>
      <c r="H82" s="20">
        <v>3770992</v>
      </c>
      <c r="I82" s="20">
        <v>11086848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11086848</v>
      </c>
      <c r="W82" s="20">
        <v>14115000</v>
      </c>
      <c r="X82" s="20"/>
      <c r="Y82" s="19"/>
      <c r="Z82" s="22">
        <v>56456010</v>
      </c>
    </row>
    <row r="83" spans="1:26" ht="13.5" hidden="1">
      <c r="A83" s="38" t="s">
        <v>106</v>
      </c>
      <c r="B83" s="18"/>
      <c r="C83" s="18"/>
      <c r="D83" s="19"/>
      <c r="E83" s="20"/>
      <c r="F83" s="20">
        <v>4180</v>
      </c>
      <c r="G83" s="20">
        <v>3218</v>
      </c>
      <c r="H83" s="20"/>
      <c r="I83" s="20">
        <v>7398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7398</v>
      </c>
      <c r="W83" s="20"/>
      <c r="X83" s="20"/>
      <c r="Y83" s="19"/>
      <c r="Z83" s="22"/>
    </row>
    <row r="84" spans="1:26" ht="13.5" hidden="1">
      <c r="A84" s="39" t="s">
        <v>107</v>
      </c>
      <c r="B84" s="27"/>
      <c r="C84" s="27"/>
      <c r="D84" s="28">
        <v>18000000</v>
      </c>
      <c r="E84" s="29">
        <v>18000000</v>
      </c>
      <c r="F84" s="29">
        <v>3636251</v>
      </c>
      <c r="G84" s="29">
        <v>-15121</v>
      </c>
      <c r="H84" s="29">
        <v>-144652</v>
      </c>
      <c r="I84" s="29">
        <v>3476478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3476478</v>
      </c>
      <c r="W84" s="29">
        <v>4500000</v>
      </c>
      <c r="X84" s="29"/>
      <c r="Y84" s="28"/>
      <c r="Z84" s="30">
        <v>18000000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173240069</v>
      </c>
      <c r="C5" s="18">
        <v>0</v>
      </c>
      <c r="D5" s="58">
        <v>159193514</v>
      </c>
      <c r="E5" s="59">
        <v>159193514</v>
      </c>
      <c r="F5" s="59">
        <v>15968984</v>
      </c>
      <c r="G5" s="59">
        <v>15944806</v>
      </c>
      <c r="H5" s="59">
        <v>15872070</v>
      </c>
      <c r="I5" s="59">
        <v>47785860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47785860</v>
      </c>
      <c r="W5" s="59">
        <v>39798379</v>
      </c>
      <c r="X5" s="59">
        <v>7987481</v>
      </c>
      <c r="Y5" s="60">
        <v>20.07</v>
      </c>
      <c r="Z5" s="61">
        <v>159193514</v>
      </c>
    </row>
    <row r="6" spans="1:26" ht="13.5">
      <c r="A6" s="57" t="s">
        <v>32</v>
      </c>
      <c r="B6" s="18">
        <v>698642329</v>
      </c>
      <c r="C6" s="18">
        <v>0</v>
      </c>
      <c r="D6" s="58">
        <v>801166951</v>
      </c>
      <c r="E6" s="59">
        <v>801166951</v>
      </c>
      <c r="F6" s="59">
        <v>64197495</v>
      </c>
      <c r="G6" s="59">
        <v>62326329</v>
      </c>
      <c r="H6" s="59">
        <v>73898267</v>
      </c>
      <c r="I6" s="59">
        <v>200422091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200422091</v>
      </c>
      <c r="W6" s="59">
        <v>200291738</v>
      </c>
      <c r="X6" s="59">
        <v>130353</v>
      </c>
      <c r="Y6" s="60">
        <v>0.07</v>
      </c>
      <c r="Z6" s="61">
        <v>801166951</v>
      </c>
    </row>
    <row r="7" spans="1:26" ht="13.5">
      <c r="A7" s="57" t="s">
        <v>33</v>
      </c>
      <c r="B7" s="18">
        <v>4316013</v>
      </c>
      <c r="C7" s="18">
        <v>0</v>
      </c>
      <c r="D7" s="58">
        <v>1292140</v>
      </c>
      <c r="E7" s="59">
        <v>1292140</v>
      </c>
      <c r="F7" s="59">
        <v>156766</v>
      </c>
      <c r="G7" s="59">
        <v>63090</v>
      </c>
      <c r="H7" s="59">
        <v>109159</v>
      </c>
      <c r="I7" s="59">
        <v>329015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329015</v>
      </c>
      <c r="W7" s="59">
        <v>323035</v>
      </c>
      <c r="X7" s="59">
        <v>5980</v>
      </c>
      <c r="Y7" s="60">
        <v>1.85</v>
      </c>
      <c r="Z7" s="61">
        <v>1292140</v>
      </c>
    </row>
    <row r="8" spans="1:26" ht="13.5">
      <c r="A8" s="57" t="s">
        <v>34</v>
      </c>
      <c r="B8" s="18">
        <v>193750734</v>
      </c>
      <c r="C8" s="18">
        <v>0</v>
      </c>
      <c r="D8" s="58">
        <v>194583882</v>
      </c>
      <c r="E8" s="59">
        <v>194583882</v>
      </c>
      <c r="F8" s="59">
        <v>81193000</v>
      </c>
      <c r="G8" s="59">
        <v>1750000</v>
      </c>
      <c r="H8" s="59">
        <v>0</v>
      </c>
      <c r="I8" s="59">
        <v>82943000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82943000</v>
      </c>
      <c r="W8" s="59">
        <v>48645971</v>
      </c>
      <c r="X8" s="59">
        <v>34297029</v>
      </c>
      <c r="Y8" s="60">
        <v>70.5</v>
      </c>
      <c r="Z8" s="61">
        <v>194583882</v>
      </c>
    </row>
    <row r="9" spans="1:26" ht="13.5">
      <c r="A9" s="57" t="s">
        <v>35</v>
      </c>
      <c r="B9" s="18">
        <v>123908829</v>
      </c>
      <c r="C9" s="18">
        <v>0</v>
      </c>
      <c r="D9" s="58">
        <v>211079269</v>
      </c>
      <c r="E9" s="59">
        <v>211079269</v>
      </c>
      <c r="F9" s="59">
        <v>16518831</v>
      </c>
      <c r="G9" s="59">
        <v>18914503</v>
      </c>
      <c r="H9" s="59">
        <v>21371810</v>
      </c>
      <c r="I9" s="59">
        <v>56805144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56805144</v>
      </c>
      <c r="W9" s="59">
        <v>52769817</v>
      </c>
      <c r="X9" s="59">
        <v>4035327</v>
      </c>
      <c r="Y9" s="60">
        <v>7.65</v>
      </c>
      <c r="Z9" s="61">
        <v>211079269</v>
      </c>
    </row>
    <row r="10" spans="1:26" ht="25.5">
      <c r="A10" s="62" t="s">
        <v>94</v>
      </c>
      <c r="B10" s="63">
        <f>SUM(B5:B9)</f>
        <v>1193857974</v>
      </c>
      <c r="C10" s="63">
        <f>SUM(C5:C9)</f>
        <v>0</v>
      </c>
      <c r="D10" s="64">
        <f aca="true" t="shared" si="0" ref="D10:Z10">SUM(D5:D9)</f>
        <v>1367315756</v>
      </c>
      <c r="E10" s="65">
        <f t="shared" si="0"/>
        <v>1367315756</v>
      </c>
      <c r="F10" s="65">
        <f t="shared" si="0"/>
        <v>178035076</v>
      </c>
      <c r="G10" s="65">
        <f t="shared" si="0"/>
        <v>98998728</v>
      </c>
      <c r="H10" s="65">
        <f t="shared" si="0"/>
        <v>111251306</v>
      </c>
      <c r="I10" s="65">
        <f t="shared" si="0"/>
        <v>388285110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388285110</v>
      </c>
      <c r="W10" s="65">
        <f t="shared" si="0"/>
        <v>341828940</v>
      </c>
      <c r="X10" s="65">
        <f t="shared" si="0"/>
        <v>46456170</v>
      </c>
      <c r="Y10" s="66">
        <f>+IF(W10&lt;&gt;0,(X10/W10)*100,0)</f>
        <v>13.59047305941972</v>
      </c>
      <c r="Z10" s="67">
        <f t="shared" si="0"/>
        <v>1367315756</v>
      </c>
    </row>
    <row r="11" spans="1:26" ht="13.5">
      <c r="A11" s="57" t="s">
        <v>36</v>
      </c>
      <c r="B11" s="18">
        <v>313275265</v>
      </c>
      <c r="C11" s="18">
        <v>0</v>
      </c>
      <c r="D11" s="58">
        <v>331392045</v>
      </c>
      <c r="E11" s="59">
        <v>331392045</v>
      </c>
      <c r="F11" s="59">
        <v>28105298</v>
      </c>
      <c r="G11" s="59">
        <v>27004244</v>
      </c>
      <c r="H11" s="59">
        <v>27508336</v>
      </c>
      <c r="I11" s="59">
        <v>82617878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82617878</v>
      </c>
      <c r="W11" s="59">
        <v>82848011</v>
      </c>
      <c r="X11" s="59">
        <v>-230133</v>
      </c>
      <c r="Y11" s="60">
        <v>-0.28</v>
      </c>
      <c r="Z11" s="61">
        <v>331392045</v>
      </c>
    </row>
    <row r="12" spans="1:26" ht="13.5">
      <c r="A12" s="57" t="s">
        <v>37</v>
      </c>
      <c r="B12" s="18">
        <v>15549600</v>
      </c>
      <c r="C12" s="18">
        <v>0</v>
      </c>
      <c r="D12" s="58">
        <v>17313002</v>
      </c>
      <c r="E12" s="59">
        <v>17313002</v>
      </c>
      <c r="F12" s="59">
        <v>1289837</v>
      </c>
      <c r="G12" s="59">
        <v>1284340</v>
      </c>
      <c r="H12" s="59">
        <v>1304534</v>
      </c>
      <c r="I12" s="59">
        <v>3878711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3878711</v>
      </c>
      <c r="W12" s="59">
        <v>4328251</v>
      </c>
      <c r="X12" s="59">
        <v>-449540</v>
      </c>
      <c r="Y12" s="60">
        <v>-10.39</v>
      </c>
      <c r="Z12" s="61">
        <v>17313002</v>
      </c>
    </row>
    <row r="13" spans="1:26" ht="13.5">
      <c r="A13" s="57" t="s">
        <v>95</v>
      </c>
      <c r="B13" s="18">
        <v>303633174</v>
      </c>
      <c r="C13" s="18">
        <v>0</v>
      </c>
      <c r="D13" s="58">
        <v>85308709</v>
      </c>
      <c r="E13" s="59">
        <v>85308709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21327177</v>
      </c>
      <c r="X13" s="59">
        <v>-21327177</v>
      </c>
      <c r="Y13" s="60">
        <v>-100</v>
      </c>
      <c r="Z13" s="61">
        <v>85308709</v>
      </c>
    </row>
    <row r="14" spans="1:26" ht="13.5">
      <c r="A14" s="57" t="s">
        <v>38</v>
      </c>
      <c r="B14" s="18">
        <v>4026946</v>
      </c>
      <c r="C14" s="18">
        <v>0</v>
      </c>
      <c r="D14" s="58">
        <v>9768167</v>
      </c>
      <c r="E14" s="59">
        <v>9768167</v>
      </c>
      <c r="F14" s="59">
        <v>402260</v>
      </c>
      <c r="G14" s="59">
        <v>911453</v>
      </c>
      <c r="H14" s="59">
        <v>1045881</v>
      </c>
      <c r="I14" s="59">
        <v>2359594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2359594</v>
      </c>
      <c r="W14" s="59">
        <v>2442042</v>
      </c>
      <c r="X14" s="59">
        <v>-82448</v>
      </c>
      <c r="Y14" s="60">
        <v>-3.38</v>
      </c>
      <c r="Z14" s="61">
        <v>9768167</v>
      </c>
    </row>
    <row r="15" spans="1:26" ht="13.5">
      <c r="A15" s="57" t="s">
        <v>39</v>
      </c>
      <c r="B15" s="18">
        <v>476456040</v>
      </c>
      <c r="C15" s="18">
        <v>0</v>
      </c>
      <c r="D15" s="58">
        <v>602553297</v>
      </c>
      <c r="E15" s="59">
        <v>602553297</v>
      </c>
      <c r="F15" s="59">
        <v>33481</v>
      </c>
      <c r="G15" s="59">
        <v>49710048</v>
      </c>
      <c r="H15" s="59">
        <v>67647689</v>
      </c>
      <c r="I15" s="59">
        <v>117391218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117391218</v>
      </c>
      <c r="W15" s="59">
        <v>150638324</v>
      </c>
      <c r="X15" s="59">
        <v>-33247106</v>
      </c>
      <c r="Y15" s="60">
        <v>-22.07</v>
      </c>
      <c r="Z15" s="61">
        <v>602553297</v>
      </c>
    </row>
    <row r="16" spans="1:26" ht="13.5">
      <c r="A16" s="68" t="s">
        <v>40</v>
      </c>
      <c r="B16" s="18">
        <v>31564185</v>
      </c>
      <c r="C16" s="18">
        <v>0</v>
      </c>
      <c r="D16" s="58">
        <v>308846746</v>
      </c>
      <c r="E16" s="59">
        <v>308846746</v>
      </c>
      <c r="F16" s="59">
        <v>40857</v>
      </c>
      <c r="G16" s="59">
        <v>71531</v>
      </c>
      <c r="H16" s="59">
        <v>1547073</v>
      </c>
      <c r="I16" s="59">
        <v>1659461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1659461</v>
      </c>
      <c r="W16" s="59">
        <v>77211687</v>
      </c>
      <c r="X16" s="59">
        <v>-75552226</v>
      </c>
      <c r="Y16" s="60">
        <v>-97.85</v>
      </c>
      <c r="Z16" s="61">
        <v>308846746</v>
      </c>
    </row>
    <row r="17" spans="1:26" ht="13.5">
      <c r="A17" s="57" t="s">
        <v>41</v>
      </c>
      <c r="B17" s="18">
        <v>45618991</v>
      </c>
      <c r="C17" s="18">
        <v>0</v>
      </c>
      <c r="D17" s="58">
        <v>252511033</v>
      </c>
      <c r="E17" s="59">
        <v>252511033</v>
      </c>
      <c r="F17" s="59">
        <v>5689805</v>
      </c>
      <c r="G17" s="59">
        <v>23523621</v>
      </c>
      <c r="H17" s="59">
        <v>32968255</v>
      </c>
      <c r="I17" s="59">
        <v>62181681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62181681</v>
      </c>
      <c r="W17" s="59">
        <v>63127758</v>
      </c>
      <c r="X17" s="59">
        <v>-946077</v>
      </c>
      <c r="Y17" s="60">
        <v>-1.5</v>
      </c>
      <c r="Z17" s="61">
        <v>252511033</v>
      </c>
    </row>
    <row r="18" spans="1:26" ht="13.5">
      <c r="A18" s="69" t="s">
        <v>42</v>
      </c>
      <c r="B18" s="70">
        <f>SUM(B11:B17)</f>
        <v>1190124201</v>
      </c>
      <c r="C18" s="70">
        <f>SUM(C11:C17)</f>
        <v>0</v>
      </c>
      <c r="D18" s="71">
        <f aca="true" t="shared" si="1" ref="D18:Z18">SUM(D11:D17)</f>
        <v>1607692999</v>
      </c>
      <c r="E18" s="72">
        <f t="shared" si="1"/>
        <v>1607692999</v>
      </c>
      <c r="F18" s="72">
        <f t="shared" si="1"/>
        <v>35561538</v>
      </c>
      <c r="G18" s="72">
        <f t="shared" si="1"/>
        <v>102505237</v>
      </c>
      <c r="H18" s="72">
        <f t="shared" si="1"/>
        <v>132021768</v>
      </c>
      <c r="I18" s="72">
        <f t="shared" si="1"/>
        <v>270088543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270088543</v>
      </c>
      <c r="W18" s="72">
        <f t="shared" si="1"/>
        <v>401923250</v>
      </c>
      <c r="X18" s="72">
        <f t="shared" si="1"/>
        <v>-131834707</v>
      </c>
      <c r="Y18" s="66">
        <f>+IF(W18&lt;&gt;0,(X18/W18)*100,0)</f>
        <v>-32.80096560723969</v>
      </c>
      <c r="Z18" s="73">
        <f t="shared" si="1"/>
        <v>1607692999</v>
      </c>
    </row>
    <row r="19" spans="1:26" ht="13.5">
      <c r="A19" s="69" t="s">
        <v>43</v>
      </c>
      <c r="B19" s="74">
        <f>+B10-B18</f>
        <v>3733773</v>
      </c>
      <c r="C19" s="74">
        <f>+C10-C18</f>
        <v>0</v>
      </c>
      <c r="D19" s="75">
        <f aca="true" t="shared" si="2" ref="D19:Z19">+D10-D18</f>
        <v>-240377243</v>
      </c>
      <c r="E19" s="76">
        <f t="shared" si="2"/>
        <v>-240377243</v>
      </c>
      <c r="F19" s="76">
        <f t="shared" si="2"/>
        <v>142473538</v>
      </c>
      <c r="G19" s="76">
        <f t="shared" si="2"/>
        <v>-3506509</v>
      </c>
      <c r="H19" s="76">
        <f t="shared" si="2"/>
        <v>-20770462</v>
      </c>
      <c r="I19" s="76">
        <f t="shared" si="2"/>
        <v>118196567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118196567</v>
      </c>
      <c r="W19" s="76">
        <f>IF(E10=E18,0,W10-W18)</f>
        <v>-60094310</v>
      </c>
      <c r="X19" s="76">
        <f t="shared" si="2"/>
        <v>178290877</v>
      </c>
      <c r="Y19" s="77">
        <f>+IF(W19&lt;&gt;0,(X19/W19)*100,0)</f>
        <v>-296.68512210224225</v>
      </c>
      <c r="Z19" s="78">
        <f t="shared" si="2"/>
        <v>-240377243</v>
      </c>
    </row>
    <row r="20" spans="1:26" ht="13.5">
      <c r="A20" s="57" t="s">
        <v>44</v>
      </c>
      <c r="B20" s="18">
        <v>107339730</v>
      </c>
      <c r="C20" s="18">
        <v>0</v>
      </c>
      <c r="D20" s="58">
        <v>227201000</v>
      </c>
      <c r="E20" s="59">
        <v>227201000</v>
      </c>
      <c r="F20" s="59">
        <v>650</v>
      </c>
      <c r="G20" s="59">
        <v>3665</v>
      </c>
      <c r="H20" s="59">
        <v>10873000</v>
      </c>
      <c r="I20" s="59">
        <v>10877315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10877315</v>
      </c>
      <c r="W20" s="59">
        <v>56800250</v>
      </c>
      <c r="X20" s="59">
        <v>-45922935</v>
      </c>
      <c r="Y20" s="60">
        <v>-80.85</v>
      </c>
      <c r="Z20" s="61">
        <v>227201000</v>
      </c>
    </row>
    <row r="21" spans="1:26" ht="13.5">
      <c r="A21" s="57" t="s">
        <v>96</v>
      </c>
      <c r="B21" s="79">
        <v>-10538952</v>
      </c>
      <c r="C21" s="79">
        <v>0</v>
      </c>
      <c r="D21" s="80">
        <v>0</v>
      </c>
      <c r="E21" s="81">
        <v>0</v>
      </c>
      <c r="F21" s="81">
        <v>-4660015</v>
      </c>
      <c r="G21" s="81">
        <v>0</v>
      </c>
      <c r="H21" s="81">
        <v>0</v>
      </c>
      <c r="I21" s="81">
        <v>-4660015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-4660015</v>
      </c>
      <c r="W21" s="81">
        <v>0</v>
      </c>
      <c r="X21" s="81">
        <v>-4660015</v>
      </c>
      <c r="Y21" s="82">
        <v>0</v>
      </c>
      <c r="Z21" s="83">
        <v>0</v>
      </c>
    </row>
    <row r="22" spans="1:26" ht="25.5">
      <c r="A22" s="84" t="s">
        <v>97</v>
      </c>
      <c r="B22" s="85">
        <f>SUM(B19:B21)</f>
        <v>100534551</v>
      </c>
      <c r="C22" s="85">
        <f>SUM(C19:C21)</f>
        <v>0</v>
      </c>
      <c r="D22" s="86">
        <f aca="true" t="shared" si="3" ref="D22:Z22">SUM(D19:D21)</f>
        <v>-13176243</v>
      </c>
      <c r="E22" s="87">
        <f t="shared" si="3"/>
        <v>-13176243</v>
      </c>
      <c r="F22" s="87">
        <f t="shared" si="3"/>
        <v>137814173</v>
      </c>
      <c r="G22" s="87">
        <f t="shared" si="3"/>
        <v>-3502844</v>
      </c>
      <c r="H22" s="87">
        <f t="shared" si="3"/>
        <v>-9897462</v>
      </c>
      <c r="I22" s="87">
        <f t="shared" si="3"/>
        <v>124413867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124413867</v>
      </c>
      <c r="W22" s="87">
        <f t="shared" si="3"/>
        <v>-3294060</v>
      </c>
      <c r="X22" s="87">
        <f t="shared" si="3"/>
        <v>127707927</v>
      </c>
      <c r="Y22" s="88">
        <f>+IF(W22&lt;&gt;0,(X22/W22)*100,0)</f>
        <v>-3876.915629952096</v>
      </c>
      <c r="Z22" s="89">
        <f t="shared" si="3"/>
        <v>-13176243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100534551</v>
      </c>
      <c r="C24" s="74">
        <f>SUM(C22:C23)</f>
        <v>0</v>
      </c>
      <c r="D24" s="75">
        <f aca="true" t="shared" si="4" ref="D24:Z24">SUM(D22:D23)</f>
        <v>-13176243</v>
      </c>
      <c r="E24" s="76">
        <f t="shared" si="4"/>
        <v>-13176243</v>
      </c>
      <c r="F24" s="76">
        <f t="shared" si="4"/>
        <v>137814173</v>
      </c>
      <c r="G24" s="76">
        <f t="shared" si="4"/>
        <v>-3502844</v>
      </c>
      <c r="H24" s="76">
        <f t="shared" si="4"/>
        <v>-9897462</v>
      </c>
      <c r="I24" s="76">
        <f t="shared" si="4"/>
        <v>124413867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124413867</v>
      </c>
      <c r="W24" s="76">
        <f t="shared" si="4"/>
        <v>-3294060</v>
      </c>
      <c r="X24" s="76">
        <f t="shared" si="4"/>
        <v>127707927</v>
      </c>
      <c r="Y24" s="77">
        <f>+IF(W24&lt;&gt;0,(X24/W24)*100,0)</f>
        <v>-3876.915629952096</v>
      </c>
      <c r="Z24" s="78">
        <f t="shared" si="4"/>
        <v>-13176243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130561930</v>
      </c>
      <c r="C27" s="21">
        <v>0</v>
      </c>
      <c r="D27" s="98">
        <v>254288095</v>
      </c>
      <c r="E27" s="99">
        <v>254288095</v>
      </c>
      <c r="F27" s="99">
        <v>16312918</v>
      </c>
      <c r="G27" s="99">
        <v>7509555</v>
      </c>
      <c r="H27" s="99">
        <v>13782325</v>
      </c>
      <c r="I27" s="99">
        <v>37604798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37604798</v>
      </c>
      <c r="W27" s="99">
        <v>63572024</v>
      </c>
      <c r="X27" s="99">
        <v>-25967226</v>
      </c>
      <c r="Y27" s="100">
        <v>-40.85</v>
      </c>
      <c r="Z27" s="101">
        <v>254288095</v>
      </c>
    </row>
    <row r="28" spans="1:26" ht="13.5">
      <c r="A28" s="102" t="s">
        <v>44</v>
      </c>
      <c r="B28" s="18">
        <v>112919598</v>
      </c>
      <c r="C28" s="18">
        <v>0</v>
      </c>
      <c r="D28" s="58">
        <v>0</v>
      </c>
      <c r="E28" s="59">
        <v>0</v>
      </c>
      <c r="F28" s="59">
        <v>16312918</v>
      </c>
      <c r="G28" s="59">
        <v>6131304</v>
      </c>
      <c r="H28" s="59">
        <v>13002774</v>
      </c>
      <c r="I28" s="59">
        <v>35446996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35446996</v>
      </c>
      <c r="W28" s="59">
        <v>0</v>
      </c>
      <c r="X28" s="59">
        <v>35446996</v>
      </c>
      <c r="Y28" s="60">
        <v>0</v>
      </c>
      <c r="Z28" s="61">
        <v>0</v>
      </c>
    </row>
    <row r="29" spans="1:26" ht="13.5">
      <c r="A29" s="57" t="s">
        <v>99</v>
      </c>
      <c r="B29" s="18">
        <v>0</v>
      </c>
      <c r="C29" s="18">
        <v>0</v>
      </c>
      <c r="D29" s="58">
        <v>254288095</v>
      </c>
      <c r="E29" s="59">
        <v>254288095</v>
      </c>
      <c r="F29" s="59">
        <v>0</v>
      </c>
      <c r="G29" s="59">
        <v>314480</v>
      </c>
      <c r="H29" s="59">
        <v>0</v>
      </c>
      <c r="I29" s="59">
        <v>314480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314480</v>
      </c>
      <c r="W29" s="59">
        <v>63572024</v>
      </c>
      <c r="X29" s="59">
        <v>-63257544</v>
      </c>
      <c r="Y29" s="60">
        <v>-99.51</v>
      </c>
      <c r="Z29" s="61">
        <v>254288095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17642332</v>
      </c>
      <c r="C31" s="18">
        <v>0</v>
      </c>
      <c r="D31" s="58">
        <v>0</v>
      </c>
      <c r="E31" s="59">
        <v>0</v>
      </c>
      <c r="F31" s="59">
        <v>0</v>
      </c>
      <c r="G31" s="59">
        <v>1063771</v>
      </c>
      <c r="H31" s="59">
        <v>779551</v>
      </c>
      <c r="I31" s="59">
        <v>1843322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1843322</v>
      </c>
      <c r="W31" s="59">
        <v>0</v>
      </c>
      <c r="X31" s="59">
        <v>1843322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130561930</v>
      </c>
      <c r="C32" s="21">
        <f>SUM(C28:C31)</f>
        <v>0</v>
      </c>
      <c r="D32" s="98">
        <f aca="true" t="shared" si="5" ref="D32:Z32">SUM(D28:D31)</f>
        <v>254288095</v>
      </c>
      <c r="E32" s="99">
        <f t="shared" si="5"/>
        <v>254288095</v>
      </c>
      <c r="F32" s="99">
        <f t="shared" si="5"/>
        <v>16312918</v>
      </c>
      <c r="G32" s="99">
        <f t="shared" si="5"/>
        <v>7509555</v>
      </c>
      <c r="H32" s="99">
        <f t="shared" si="5"/>
        <v>13782325</v>
      </c>
      <c r="I32" s="99">
        <f t="shared" si="5"/>
        <v>37604798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37604798</v>
      </c>
      <c r="W32" s="99">
        <f t="shared" si="5"/>
        <v>63572024</v>
      </c>
      <c r="X32" s="99">
        <f t="shared" si="5"/>
        <v>-25967226</v>
      </c>
      <c r="Y32" s="100">
        <f>+IF(W32&lt;&gt;0,(X32/W32)*100,0)</f>
        <v>-40.84693921338732</v>
      </c>
      <c r="Z32" s="101">
        <f t="shared" si="5"/>
        <v>254288095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171039557</v>
      </c>
      <c r="C35" s="18">
        <v>0</v>
      </c>
      <c r="D35" s="58">
        <v>315752731</v>
      </c>
      <c r="E35" s="59">
        <v>315752731</v>
      </c>
      <c r="F35" s="59">
        <v>711490426</v>
      </c>
      <c r="G35" s="59">
        <v>617739668</v>
      </c>
      <c r="H35" s="59">
        <v>614166002</v>
      </c>
      <c r="I35" s="59">
        <v>614166002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614166002</v>
      </c>
      <c r="W35" s="59">
        <v>78938183</v>
      </c>
      <c r="X35" s="59">
        <v>535227819</v>
      </c>
      <c r="Y35" s="60">
        <v>678.03</v>
      </c>
      <c r="Z35" s="61">
        <v>315752731</v>
      </c>
    </row>
    <row r="36" spans="1:26" ht="13.5">
      <c r="A36" s="57" t="s">
        <v>53</v>
      </c>
      <c r="B36" s="18">
        <v>3291420449</v>
      </c>
      <c r="C36" s="18">
        <v>0</v>
      </c>
      <c r="D36" s="58">
        <v>3161088310</v>
      </c>
      <c r="E36" s="59">
        <v>3161088310</v>
      </c>
      <c r="F36" s="59">
        <v>3260369770</v>
      </c>
      <c r="G36" s="59">
        <v>3270740708</v>
      </c>
      <c r="H36" s="59">
        <v>3292628513</v>
      </c>
      <c r="I36" s="59">
        <v>3292628513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3292628513</v>
      </c>
      <c r="W36" s="59">
        <v>790272078</v>
      </c>
      <c r="X36" s="59">
        <v>2502356435</v>
      </c>
      <c r="Y36" s="60">
        <v>316.64</v>
      </c>
      <c r="Z36" s="61">
        <v>3161088310</v>
      </c>
    </row>
    <row r="37" spans="1:26" ht="13.5">
      <c r="A37" s="57" t="s">
        <v>54</v>
      </c>
      <c r="B37" s="18">
        <v>268533006</v>
      </c>
      <c r="C37" s="18">
        <v>0</v>
      </c>
      <c r="D37" s="58">
        <v>288153644</v>
      </c>
      <c r="E37" s="59">
        <v>288153644</v>
      </c>
      <c r="F37" s="59">
        <v>453639246</v>
      </c>
      <c r="G37" s="59">
        <v>374724823</v>
      </c>
      <c r="H37" s="59">
        <v>404167324</v>
      </c>
      <c r="I37" s="59">
        <v>404167324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404167324</v>
      </c>
      <c r="W37" s="59">
        <v>72038411</v>
      </c>
      <c r="X37" s="59">
        <v>332128913</v>
      </c>
      <c r="Y37" s="60">
        <v>461.04</v>
      </c>
      <c r="Z37" s="61">
        <v>288153644</v>
      </c>
    </row>
    <row r="38" spans="1:26" ht="13.5">
      <c r="A38" s="57" t="s">
        <v>55</v>
      </c>
      <c r="B38" s="18">
        <v>147740000</v>
      </c>
      <c r="C38" s="18">
        <v>0</v>
      </c>
      <c r="D38" s="58">
        <v>169201504</v>
      </c>
      <c r="E38" s="59">
        <v>169201504</v>
      </c>
      <c r="F38" s="59">
        <v>173547364</v>
      </c>
      <c r="G38" s="59">
        <v>173743680</v>
      </c>
      <c r="H38" s="59">
        <v>171078767</v>
      </c>
      <c r="I38" s="59">
        <v>171078767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171078767</v>
      </c>
      <c r="W38" s="59">
        <v>42300376</v>
      </c>
      <c r="X38" s="59">
        <v>128778391</v>
      </c>
      <c r="Y38" s="60">
        <v>304.44</v>
      </c>
      <c r="Z38" s="61">
        <v>169201504</v>
      </c>
    </row>
    <row r="39" spans="1:26" ht="13.5">
      <c r="A39" s="57" t="s">
        <v>56</v>
      </c>
      <c r="B39" s="18">
        <v>3046187000</v>
      </c>
      <c r="C39" s="18">
        <v>0</v>
      </c>
      <c r="D39" s="58">
        <v>3019485891</v>
      </c>
      <c r="E39" s="59">
        <v>3019485891</v>
      </c>
      <c r="F39" s="59">
        <v>3344673586</v>
      </c>
      <c r="G39" s="59">
        <v>3340011873</v>
      </c>
      <c r="H39" s="59">
        <v>3331548424</v>
      </c>
      <c r="I39" s="59">
        <v>3331548424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3331548424</v>
      </c>
      <c r="W39" s="59">
        <v>754871473</v>
      </c>
      <c r="X39" s="59">
        <v>2576676951</v>
      </c>
      <c r="Y39" s="60">
        <v>341.34</v>
      </c>
      <c r="Z39" s="61">
        <v>3019485891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167999283</v>
      </c>
      <c r="C42" s="18">
        <v>0</v>
      </c>
      <c r="D42" s="58">
        <v>193056038</v>
      </c>
      <c r="E42" s="59">
        <v>193056038</v>
      </c>
      <c r="F42" s="59">
        <v>-46183330</v>
      </c>
      <c r="G42" s="59">
        <v>6044409</v>
      </c>
      <c r="H42" s="59">
        <v>-43730985</v>
      </c>
      <c r="I42" s="59">
        <v>-83869906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-83869906</v>
      </c>
      <c r="W42" s="59">
        <v>32215023</v>
      </c>
      <c r="X42" s="59">
        <v>-116084929</v>
      </c>
      <c r="Y42" s="60">
        <v>-360.34</v>
      </c>
      <c r="Z42" s="61">
        <v>193056038</v>
      </c>
    </row>
    <row r="43" spans="1:26" ht="13.5">
      <c r="A43" s="57" t="s">
        <v>59</v>
      </c>
      <c r="B43" s="18">
        <v>-146929689</v>
      </c>
      <c r="C43" s="18">
        <v>0</v>
      </c>
      <c r="D43" s="58">
        <v>34838004</v>
      </c>
      <c r="E43" s="59">
        <v>34838004</v>
      </c>
      <c r="F43" s="59">
        <v>-13130282</v>
      </c>
      <c r="G43" s="59">
        <v>-7744172</v>
      </c>
      <c r="H43" s="59">
        <v>-19785011</v>
      </c>
      <c r="I43" s="59">
        <v>-40659465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-40659465</v>
      </c>
      <c r="W43" s="59">
        <v>5000001</v>
      </c>
      <c r="X43" s="59">
        <v>-45659466</v>
      </c>
      <c r="Y43" s="60">
        <v>-913.19</v>
      </c>
      <c r="Z43" s="61">
        <v>34838004</v>
      </c>
    </row>
    <row r="44" spans="1:26" ht="13.5">
      <c r="A44" s="57" t="s">
        <v>60</v>
      </c>
      <c r="B44" s="18">
        <v>-3700409</v>
      </c>
      <c r="C44" s="18">
        <v>0</v>
      </c>
      <c r="D44" s="58">
        <v>-30053000</v>
      </c>
      <c r="E44" s="59">
        <v>-30053000</v>
      </c>
      <c r="F44" s="59">
        <v>-163527</v>
      </c>
      <c r="G44" s="59">
        <v>66435</v>
      </c>
      <c r="H44" s="59">
        <v>-2759498</v>
      </c>
      <c r="I44" s="59">
        <v>-2856590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-2856590</v>
      </c>
      <c r="W44" s="59">
        <v>-1853745</v>
      </c>
      <c r="X44" s="59">
        <v>-1002845</v>
      </c>
      <c r="Y44" s="60">
        <v>54.1</v>
      </c>
      <c r="Z44" s="61">
        <v>-30053000</v>
      </c>
    </row>
    <row r="45" spans="1:26" ht="13.5">
      <c r="A45" s="69" t="s">
        <v>61</v>
      </c>
      <c r="B45" s="21">
        <v>35257480</v>
      </c>
      <c r="C45" s="21">
        <v>0</v>
      </c>
      <c r="D45" s="98">
        <v>435056425</v>
      </c>
      <c r="E45" s="99">
        <v>435056425</v>
      </c>
      <c r="F45" s="99">
        <v>-23988064</v>
      </c>
      <c r="G45" s="99">
        <v>-25621392</v>
      </c>
      <c r="H45" s="99">
        <v>-91896886</v>
      </c>
      <c r="I45" s="99">
        <v>-91896886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-91896886</v>
      </c>
      <c r="W45" s="99">
        <v>272576662</v>
      </c>
      <c r="X45" s="99">
        <v>-364473548</v>
      </c>
      <c r="Y45" s="100">
        <v>-133.71</v>
      </c>
      <c r="Z45" s="101">
        <v>435056425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89</v>
      </c>
      <c r="W47" s="118" t="s">
        <v>90</v>
      </c>
      <c r="X47" s="118" t="s">
        <v>91</v>
      </c>
      <c r="Y47" s="118" t="s">
        <v>92</v>
      </c>
      <c r="Z47" s="120" t="s">
        <v>93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32297111</v>
      </c>
      <c r="C49" s="51">
        <v>0</v>
      </c>
      <c r="D49" s="128">
        <v>20339786</v>
      </c>
      <c r="E49" s="53">
        <v>29531728</v>
      </c>
      <c r="F49" s="53">
        <v>0</v>
      </c>
      <c r="G49" s="53">
        <v>0</v>
      </c>
      <c r="H49" s="53">
        <v>0</v>
      </c>
      <c r="I49" s="53">
        <v>13122351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15052670</v>
      </c>
      <c r="W49" s="53">
        <v>11049816</v>
      </c>
      <c r="X49" s="53">
        <v>63206562</v>
      </c>
      <c r="Y49" s="53">
        <v>521082251</v>
      </c>
      <c r="Z49" s="129">
        <v>705682275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34912352</v>
      </c>
      <c r="C51" s="51">
        <v>0</v>
      </c>
      <c r="D51" s="128">
        <v>78472060</v>
      </c>
      <c r="E51" s="53">
        <v>7531252</v>
      </c>
      <c r="F51" s="53">
        <v>0</v>
      </c>
      <c r="G51" s="53">
        <v>0</v>
      </c>
      <c r="H51" s="53">
        <v>0</v>
      </c>
      <c r="I51" s="53">
        <v>2134928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67723624</v>
      </c>
      <c r="Y51" s="53">
        <v>0</v>
      </c>
      <c r="Z51" s="129">
        <v>190774216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96.80814006542425</v>
      </c>
      <c r="C58" s="5">
        <f>IF(C67=0,0,+(C76/C67)*100)</f>
        <v>0</v>
      </c>
      <c r="D58" s="6">
        <f aca="true" t="shared" si="6" ref="D58:Z58">IF(D67=0,0,+(D76/D67)*100)</f>
        <v>230.90287986187593</v>
      </c>
      <c r="E58" s="7">
        <f t="shared" si="6"/>
        <v>230.90287986187593</v>
      </c>
      <c r="F58" s="7">
        <f t="shared" si="6"/>
        <v>70.45610182489058</v>
      </c>
      <c r="G58" s="7">
        <f t="shared" si="6"/>
        <v>77.70931361113352</v>
      </c>
      <c r="H58" s="7">
        <f t="shared" si="6"/>
        <v>67.38256204911879</v>
      </c>
      <c r="I58" s="7">
        <f t="shared" si="6"/>
        <v>71.6363206732107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71.6363206732107</v>
      </c>
      <c r="W58" s="7">
        <f t="shared" si="6"/>
        <v>91.72044460222041</v>
      </c>
      <c r="X58" s="7">
        <f t="shared" si="6"/>
        <v>0</v>
      </c>
      <c r="Y58" s="7">
        <f t="shared" si="6"/>
        <v>0</v>
      </c>
      <c r="Z58" s="8">
        <f t="shared" si="6"/>
        <v>230.90287986187593</v>
      </c>
    </row>
    <row r="59" spans="1:26" ht="13.5">
      <c r="A59" s="36" t="s">
        <v>31</v>
      </c>
      <c r="B59" s="9">
        <f aca="true" t="shared" si="7" ref="B59:Z66">IF(B68=0,0,+(B77/B68)*100)</f>
        <v>82.99815615982004</v>
      </c>
      <c r="C59" s="9">
        <f t="shared" si="7"/>
        <v>0</v>
      </c>
      <c r="D59" s="2">
        <f t="shared" si="7"/>
        <v>965.8559374473008</v>
      </c>
      <c r="E59" s="10">
        <f t="shared" si="7"/>
        <v>965.8559374473008</v>
      </c>
      <c r="F59" s="10">
        <f t="shared" si="7"/>
        <v>82.05204538998849</v>
      </c>
      <c r="G59" s="10">
        <f t="shared" si="7"/>
        <v>92.43119044534001</v>
      </c>
      <c r="H59" s="10">
        <f t="shared" si="7"/>
        <v>87.72661662908493</v>
      </c>
      <c r="I59" s="10">
        <f t="shared" si="7"/>
        <v>87.40008446013108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87.40008446013108</v>
      </c>
      <c r="W59" s="10">
        <f t="shared" si="7"/>
        <v>94.77999593903058</v>
      </c>
      <c r="X59" s="10">
        <f t="shared" si="7"/>
        <v>0</v>
      </c>
      <c r="Y59" s="10">
        <f t="shared" si="7"/>
        <v>0</v>
      </c>
      <c r="Z59" s="11">
        <f t="shared" si="7"/>
        <v>965.8559374473008</v>
      </c>
    </row>
    <row r="60" spans="1:26" ht="13.5">
      <c r="A60" s="37" t="s">
        <v>32</v>
      </c>
      <c r="B60" s="12">
        <f t="shared" si="7"/>
        <v>100.01158761738868</v>
      </c>
      <c r="C60" s="12">
        <f t="shared" si="7"/>
        <v>0</v>
      </c>
      <c r="D60" s="3">
        <f t="shared" si="7"/>
        <v>94.77999948103202</v>
      </c>
      <c r="E60" s="13">
        <f t="shared" si="7"/>
        <v>94.77999948103202</v>
      </c>
      <c r="F60" s="13">
        <f t="shared" si="7"/>
        <v>70.97204337957423</v>
      </c>
      <c r="G60" s="13">
        <f t="shared" si="7"/>
        <v>77.27971753317928</v>
      </c>
      <c r="H60" s="13">
        <f t="shared" si="7"/>
        <v>65.46961513995991</v>
      </c>
      <c r="I60" s="13">
        <f t="shared" si="7"/>
        <v>70.90475670169512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70.90475670169512</v>
      </c>
      <c r="W60" s="13">
        <f t="shared" si="7"/>
        <v>94.77999888951986</v>
      </c>
      <c r="X60" s="13">
        <f t="shared" si="7"/>
        <v>0</v>
      </c>
      <c r="Y60" s="13">
        <f t="shared" si="7"/>
        <v>0</v>
      </c>
      <c r="Z60" s="14">
        <f t="shared" si="7"/>
        <v>94.77999948103202</v>
      </c>
    </row>
    <row r="61" spans="1:26" ht="13.5">
      <c r="A61" s="38" t="s">
        <v>102</v>
      </c>
      <c r="B61" s="12">
        <f t="shared" si="7"/>
        <v>99.30492520857295</v>
      </c>
      <c r="C61" s="12">
        <f t="shared" si="7"/>
        <v>0</v>
      </c>
      <c r="D61" s="3">
        <f t="shared" si="7"/>
        <v>94.16514218014066</v>
      </c>
      <c r="E61" s="13">
        <f t="shared" si="7"/>
        <v>94.16514218014066</v>
      </c>
      <c r="F61" s="13">
        <f t="shared" si="7"/>
        <v>54.52135134361772</v>
      </c>
      <c r="G61" s="13">
        <f t="shared" si="7"/>
        <v>60.76771996219426</v>
      </c>
      <c r="H61" s="13">
        <f t="shared" si="7"/>
        <v>58.12357234151161</v>
      </c>
      <c r="I61" s="13">
        <f t="shared" si="7"/>
        <v>57.891232465198506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57.891232465198506</v>
      </c>
      <c r="W61" s="13">
        <f t="shared" si="7"/>
        <v>94.16514169144654</v>
      </c>
      <c r="X61" s="13">
        <f t="shared" si="7"/>
        <v>0</v>
      </c>
      <c r="Y61" s="13">
        <f t="shared" si="7"/>
        <v>0</v>
      </c>
      <c r="Z61" s="14">
        <f t="shared" si="7"/>
        <v>94.16514218014066</v>
      </c>
    </row>
    <row r="62" spans="1:26" ht="13.5">
      <c r="A62" s="38" t="s">
        <v>103</v>
      </c>
      <c r="B62" s="12">
        <f t="shared" si="7"/>
        <v>100.80136182877793</v>
      </c>
      <c r="C62" s="12">
        <f t="shared" si="7"/>
        <v>0</v>
      </c>
      <c r="D62" s="3">
        <f t="shared" si="7"/>
        <v>93.90895648813927</v>
      </c>
      <c r="E62" s="13">
        <f t="shared" si="7"/>
        <v>93.90895648813927</v>
      </c>
      <c r="F62" s="13">
        <f t="shared" si="7"/>
        <v>102.20601649134449</v>
      </c>
      <c r="G62" s="13">
        <f t="shared" si="7"/>
        <v>127.40282037311977</v>
      </c>
      <c r="H62" s="13">
        <f t="shared" si="7"/>
        <v>73.66459894123086</v>
      </c>
      <c r="I62" s="13">
        <f t="shared" si="7"/>
        <v>96.53118117555263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96.53118117555263</v>
      </c>
      <c r="W62" s="13">
        <f t="shared" si="7"/>
        <v>93.90895648813927</v>
      </c>
      <c r="X62" s="13">
        <f t="shared" si="7"/>
        <v>0</v>
      </c>
      <c r="Y62" s="13">
        <f t="shared" si="7"/>
        <v>0</v>
      </c>
      <c r="Z62" s="14">
        <f t="shared" si="7"/>
        <v>93.90895648813927</v>
      </c>
    </row>
    <row r="63" spans="1:26" ht="13.5">
      <c r="A63" s="38" t="s">
        <v>104</v>
      </c>
      <c r="B63" s="12">
        <f t="shared" si="7"/>
        <v>100.86436268294972</v>
      </c>
      <c r="C63" s="12">
        <f t="shared" si="7"/>
        <v>0</v>
      </c>
      <c r="D63" s="3">
        <f t="shared" si="7"/>
        <v>90.95492525650967</v>
      </c>
      <c r="E63" s="13">
        <f t="shared" si="7"/>
        <v>90.95492525650967</v>
      </c>
      <c r="F63" s="13">
        <f t="shared" si="7"/>
        <v>67.68893167504562</v>
      </c>
      <c r="G63" s="13">
        <f t="shared" si="7"/>
        <v>50.37585378839622</v>
      </c>
      <c r="H63" s="13">
        <f t="shared" si="7"/>
        <v>69.47379952542843</v>
      </c>
      <c r="I63" s="13">
        <f t="shared" si="7"/>
        <v>62.00532265901841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62.00532265901841</v>
      </c>
      <c r="W63" s="13">
        <f t="shared" si="7"/>
        <v>90.95492231994112</v>
      </c>
      <c r="X63" s="13">
        <f t="shared" si="7"/>
        <v>0</v>
      </c>
      <c r="Y63" s="13">
        <f t="shared" si="7"/>
        <v>0</v>
      </c>
      <c r="Z63" s="14">
        <f t="shared" si="7"/>
        <v>90.95492525650967</v>
      </c>
    </row>
    <row r="64" spans="1:26" ht="13.5">
      <c r="A64" s="38" t="s">
        <v>105</v>
      </c>
      <c r="B64" s="12">
        <f t="shared" si="7"/>
        <v>100.09021263710576</v>
      </c>
      <c r="C64" s="12">
        <f t="shared" si="7"/>
        <v>0</v>
      </c>
      <c r="D64" s="3">
        <f t="shared" si="7"/>
        <v>94.78000263831142</v>
      </c>
      <c r="E64" s="13">
        <f t="shared" si="7"/>
        <v>94.78000263831142</v>
      </c>
      <c r="F64" s="13">
        <f t="shared" si="7"/>
        <v>65.44665792451814</v>
      </c>
      <c r="G64" s="13">
        <f t="shared" si="7"/>
        <v>82.7228140980022</v>
      </c>
      <c r="H64" s="13">
        <f t="shared" si="7"/>
        <v>72.46114392226603</v>
      </c>
      <c r="I64" s="13">
        <f t="shared" si="7"/>
        <v>73.45010475052148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73.45010475052148</v>
      </c>
      <c r="W64" s="13">
        <f t="shared" si="7"/>
        <v>94.78000144334267</v>
      </c>
      <c r="X64" s="13">
        <f t="shared" si="7"/>
        <v>0</v>
      </c>
      <c r="Y64" s="13">
        <f t="shared" si="7"/>
        <v>0</v>
      </c>
      <c r="Z64" s="14">
        <f t="shared" si="7"/>
        <v>94.78000263831142</v>
      </c>
    </row>
    <row r="65" spans="1:26" ht="13.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379.11984</v>
      </c>
      <c r="E65" s="13">
        <f t="shared" si="7"/>
        <v>379.11984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379.11984</v>
      </c>
      <c r="X65" s="13">
        <f t="shared" si="7"/>
        <v>0</v>
      </c>
      <c r="Y65" s="13">
        <f t="shared" si="7"/>
        <v>0</v>
      </c>
      <c r="Z65" s="14">
        <f t="shared" si="7"/>
        <v>379.11984</v>
      </c>
    </row>
    <row r="66" spans="1:26" ht="13.5">
      <c r="A66" s="39" t="s">
        <v>107</v>
      </c>
      <c r="B66" s="15">
        <f t="shared" si="7"/>
        <v>101.75087942743326</v>
      </c>
      <c r="C66" s="15">
        <f t="shared" si="7"/>
        <v>0</v>
      </c>
      <c r="D66" s="4">
        <f t="shared" si="7"/>
        <v>10.0000111249555</v>
      </c>
      <c r="E66" s="16">
        <f t="shared" si="7"/>
        <v>10.0000111249555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10.0000111249555</v>
      </c>
      <c r="X66" s="16">
        <f t="shared" si="7"/>
        <v>0</v>
      </c>
      <c r="Y66" s="16">
        <f t="shared" si="7"/>
        <v>0</v>
      </c>
      <c r="Z66" s="17">
        <f t="shared" si="7"/>
        <v>10.0000111249555</v>
      </c>
    </row>
    <row r="67" spans="1:26" ht="13.5" hidden="1">
      <c r="A67" s="40" t="s">
        <v>108</v>
      </c>
      <c r="B67" s="23">
        <v>903115788</v>
      </c>
      <c r="C67" s="23"/>
      <c r="D67" s="24">
        <v>996315665</v>
      </c>
      <c r="E67" s="25">
        <v>996315665</v>
      </c>
      <c r="F67" s="25">
        <v>83264828</v>
      </c>
      <c r="G67" s="25">
        <v>80947292</v>
      </c>
      <c r="H67" s="25">
        <v>92464488</v>
      </c>
      <c r="I67" s="25">
        <v>256676608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256676608</v>
      </c>
      <c r="W67" s="25">
        <v>249078918</v>
      </c>
      <c r="X67" s="25"/>
      <c r="Y67" s="24"/>
      <c r="Z67" s="26">
        <v>996315665</v>
      </c>
    </row>
    <row r="68" spans="1:26" ht="13.5" hidden="1">
      <c r="A68" s="36" t="s">
        <v>31</v>
      </c>
      <c r="B68" s="18">
        <v>173240069</v>
      </c>
      <c r="C68" s="18"/>
      <c r="D68" s="19">
        <v>159193514</v>
      </c>
      <c r="E68" s="20">
        <v>159193514</v>
      </c>
      <c r="F68" s="20">
        <v>15968984</v>
      </c>
      <c r="G68" s="20">
        <v>15944806</v>
      </c>
      <c r="H68" s="20">
        <v>15872070</v>
      </c>
      <c r="I68" s="20">
        <v>47785860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47785860</v>
      </c>
      <c r="W68" s="20">
        <v>39798379</v>
      </c>
      <c r="X68" s="20"/>
      <c r="Y68" s="19"/>
      <c r="Z68" s="22">
        <v>159193514</v>
      </c>
    </row>
    <row r="69" spans="1:26" ht="13.5" hidden="1">
      <c r="A69" s="37" t="s">
        <v>32</v>
      </c>
      <c r="B69" s="18">
        <v>698642329</v>
      </c>
      <c r="C69" s="18"/>
      <c r="D69" s="19">
        <v>801166951</v>
      </c>
      <c r="E69" s="20">
        <v>801166951</v>
      </c>
      <c r="F69" s="20">
        <v>64197495</v>
      </c>
      <c r="G69" s="20">
        <v>62326329</v>
      </c>
      <c r="H69" s="20">
        <v>73898267</v>
      </c>
      <c r="I69" s="20">
        <v>200422091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200422091</v>
      </c>
      <c r="W69" s="20">
        <v>200291739</v>
      </c>
      <c r="X69" s="20"/>
      <c r="Y69" s="19"/>
      <c r="Z69" s="22">
        <v>801166951</v>
      </c>
    </row>
    <row r="70" spans="1:26" ht="13.5" hidden="1">
      <c r="A70" s="38" t="s">
        <v>102</v>
      </c>
      <c r="B70" s="18">
        <v>334268057</v>
      </c>
      <c r="C70" s="18"/>
      <c r="D70" s="19">
        <v>385374566</v>
      </c>
      <c r="E70" s="20">
        <v>385374566</v>
      </c>
      <c r="F70" s="20">
        <v>32990336</v>
      </c>
      <c r="G70" s="20">
        <v>35587195</v>
      </c>
      <c r="H70" s="20">
        <v>37907350</v>
      </c>
      <c r="I70" s="20">
        <v>106484881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106484881</v>
      </c>
      <c r="W70" s="20">
        <v>96343642</v>
      </c>
      <c r="X70" s="20"/>
      <c r="Y70" s="19"/>
      <c r="Z70" s="22">
        <v>385374566</v>
      </c>
    </row>
    <row r="71" spans="1:26" ht="13.5" hidden="1">
      <c r="A71" s="38" t="s">
        <v>103</v>
      </c>
      <c r="B71" s="18">
        <v>235354110</v>
      </c>
      <c r="C71" s="18"/>
      <c r="D71" s="19">
        <v>272030104</v>
      </c>
      <c r="E71" s="20">
        <v>272030104</v>
      </c>
      <c r="F71" s="20">
        <v>19119848</v>
      </c>
      <c r="G71" s="20">
        <v>13936383</v>
      </c>
      <c r="H71" s="20">
        <v>23560188</v>
      </c>
      <c r="I71" s="20">
        <v>56616419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56616419</v>
      </c>
      <c r="W71" s="20">
        <v>68007526</v>
      </c>
      <c r="X71" s="20"/>
      <c r="Y71" s="19"/>
      <c r="Z71" s="22">
        <v>272030104</v>
      </c>
    </row>
    <row r="72" spans="1:26" ht="13.5" hidden="1">
      <c r="A72" s="38" t="s">
        <v>104</v>
      </c>
      <c r="B72" s="18">
        <v>51926698</v>
      </c>
      <c r="C72" s="18"/>
      <c r="D72" s="19">
        <v>61946398</v>
      </c>
      <c r="E72" s="20">
        <v>61946398</v>
      </c>
      <c r="F72" s="20">
        <v>4627665</v>
      </c>
      <c r="G72" s="20">
        <v>5591403</v>
      </c>
      <c r="H72" s="20">
        <v>5184887</v>
      </c>
      <c r="I72" s="20">
        <v>15403955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15403955</v>
      </c>
      <c r="W72" s="20">
        <v>15486600</v>
      </c>
      <c r="X72" s="20"/>
      <c r="Y72" s="19"/>
      <c r="Z72" s="22">
        <v>61946398</v>
      </c>
    </row>
    <row r="73" spans="1:26" ht="13.5" hidden="1">
      <c r="A73" s="38" t="s">
        <v>105</v>
      </c>
      <c r="B73" s="18">
        <v>77093412</v>
      </c>
      <c r="C73" s="18"/>
      <c r="D73" s="19">
        <v>79315883</v>
      </c>
      <c r="E73" s="20">
        <v>79315883</v>
      </c>
      <c r="F73" s="20">
        <v>7459646</v>
      </c>
      <c r="G73" s="20">
        <v>7211348</v>
      </c>
      <c r="H73" s="20">
        <v>7245842</v>
      </c>
      <c r="I73" s="20">
        <v>21916836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21916836</v>
      </c>
      <c r="W73" s="20">
        <v>19828971</v>
      </c>
      <c r="X73" s="20"/>
      <c r="Y73" s="19"/>
      <c r="Z73" s="22">
        <v>79315883</v>
      </c>
    </row>
    <row r="74" spans="1:26" ht="13.5" hidden="1">
      <c r="A74" s="38" t="s">
        <v>106</v>
      </c>
      <c r="B74" s="18">
        <v>52</v>
      </c>
      <c r="C74" s="18"/>
      <c r="D74" s="19">
        <v>2500000</v>
      </c>
      <c r="E74" s="20">
        <v>2500000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>
        <v>625000</v>
      </c>
      <c r="X74" s="20"/>
      <c r="Y74" s="19"/>
      <c r="Z74" s="22">
        <v>2500000</v>
      </c>
    </row>
    <row r="75" spans="1:26" ht="13.5" hidden="1">
      <c r="A75" s="39" t="s">
        <v>107</v>
      </c>
      <c r="B75" s="27">
        <v>31233390</v>
      </c>
      <c r="C75" s="27"/>
      <c r="D75" s="28">
        <v>35955200</v>
      </c>
      <c r="E75" s="29">
        <v>35955200</v>
      </c>
      <c r="F75" s="29">
        <v>3098349</v>
      </c>
      <c r="G75" s="29">
        <v>2676157</v>
      </c>
      <c r="H75" s="29">
        <v>2694151</v>
      </c>
      <c r="I75" s="29">
        <v>8468657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8468657</v>
      </c>
      <c r="W75" s="29">
        <v>8988800</v>
      </c>
      <c r="X75" s="29"/>
      <c r="Y75" s="28"/>
      <c r="Z75" s="30">
        <v>35955200</v>
      </c>
    </row>
    <row r="76" spans="1:26" ht="13.5" hidden="1">
      <c r="A76" s="41" t="s">
        <v>109</v>
      </c>
      <c r="B76" s="31">
        <v>874289597</v>
      </c>
      <c r="C76" s="31"/>
      <c r="D76" s="32">
        <v>2300521563</v>
      </c>
      <c r="E76" s="33">
        <v>2300521563</v>
      </c>
      <c r="F76" s="33">
        <v>58665152</v>
      </c>
      <c r="G76" s="33">
        <v>62903585</v>
      </c>
      <c r="H76" s="33">
        <v>62304941</v>
      </c>
      <c r="I76" s="33">
        <v>183873678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183873678</v>
      </c>
      <c r="W76" s="33">
        <v>228456291</v>
      </c>
      <c r="X76" s="33"/>
      <c r="Y76" s="32"/>
      <c r="Z76" s="34">
        <v>2300521563</v>
      </c>
    </row>
    <row r="77" spans="1:26" ht="13.5" hidden="1">
      <c r="A77" s="36" t="s">
        <v>31</v>
      </c>
      <c r="B77" s="18">
        <v>143786063</v>
      </c>
      <c r="C77" s="18"/>
      <c r="D77" s="19">
        <v>1537580007</v>
      </c>
      <c r="E77" s="20">
        <v>1537580007</v>
      </c>
      <c r="F77" s="20">
        <v>13102878</v>
      </c>
      <c r="G77" s="20">
        <v>14737974</v>
      </c>
      <c r="H77" s="20">
        <v>13924030</v>
      </c>
      <c r="I77" s="20">
        <v>41764882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41764882</v>
      </c>
      <c r="W77" s="20">
        <v>37720902</v>
      </c>
      <c r="X77" s="20"/>
      <c r="Y77" s="19"/>
      <c r="Z77" s="22">
        <v>1537580007</v>
      </c>
    </row>
    <row r="78" spans="1:26" ht="13.5" hidden="1">
      <c r="A78" s="37" t="s">
        <v>32</v>
      </c>
      <c r="B78" s="18">
        <v>698723285</v>
      </c>
      <c r="C78" s="18"/>
      <c r="D78" s="19">
        <v>759346032</v>
      </c>
      <c r="E78" s="20">
        <v>759346032</v>
      </c>
      <c r="F78" s="20">
        <v>45562274</v>
      </c>
      <c r="G78" s="20">
        <v>48165611</v>
      </c>
      <c r="H78" s="20">
        <v>48380911</v>
      </c>
      <c r="I78" s="20">
        <v>142108796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142108796</v>
      </c>
      <c r="W78" s="20">
        <v>189836508</v>
      </c>
      <c r="X78" s="20"/>
      <c r="Y78" s="19"/>
      <c r="Z78" s="22">
        <v>759346032</v>
      </c>
    </row>
    <row r="79" spans="1:26" ht="13.5" hidden="1">
      <c r="A79" s="38" t="s">
        <v>102</v>
      </c>
      <c r="B79" s="18">
        <v>331944644</v>
      </c>
      <c r="C79" s="18"/>
      <c r="D79" s="19">
        <v>362888508</v>
      </c>
      <c r="E79" s="20">
        <v>362888508</v>
      </c>
      <c r="F79" s="20">
        <v>17986777</v>
      </c>
      <c r="G79" s="20">
        <v>21625527</v>
      </c>
      <c r="H79" s="20">
        <v>22033106</v>
      </c>
      <c r="I79" s="20">
        <v>61645410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61645410</v>
      </c>
      <c r="W79" s="20">
        <v>90722127</v>
      </c>
      <c r="X79" s="20"/>
      <c r="Y79" s="19"/>
      <c r="Z79" s="22">
        <v>362888508</v>
      </c>
    </row>
    <row r="80" spans="1:26" ht="13.5" hidden="1">
      <c r="A80" s="38" t="s">
        <v>103</v>
      </c>
      <c r="B80" s="18">
        <v>237240148</v>
      </c>
      <c r="C80" s="18"/>
      <c r="D80" s="19">
        <v>255460632</v>
      </c>
      <c r="E80" s="20">
        <v>255460632</v>
      </c>
      <c r="F80" s="20">
        <v>19541635</v>
      </c>
      <c r="G80" s="20">
        <v>17755345</v>
      </c>
      <c r="H80" s="20">
        <v>17355518</v>
      </c>
      <c r="I80" s="20">
        <v>54652498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54652498</v>
      </c>
      <c r="W80" s="20">
        <v>63865158</v>
      </c>
      <c r="X80" s="20"/>
      <c r="Y80" s="19"/>
      <c r="Z80" s="22">
        <v>255460632</v>
      </c>
    </row>
    <row r="81" spans="1:26" ht="13.5" hidden="1">
      <c r="A81" s="38" t="s">
        <v>104</v>
      </c>
      <c r="B81" s="18">
        <v>52375533</v>
      </c>
      <c r="C81" s="18"/>
      <c r="D81" s="19">
        <v>56343300</v>
      </c>
      <c r="E81" s="20">
        <v>56343300</v>
      </c>
      <c r="F81" s="20">
        <v>3132417</v>
      </c>
      <c r="G81" s="20">
        <v>2816717</v>
      </c>
      <c r="H81" s="20">
        <v>3602138</v>
      </c>
      <c r="I81" s="20">
        <v>9551272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9551272</v>
      </c>
      <c r="W81" s="20">
        <v>14085825</v>
      </c>
      <c r="X81" s="20"/>
      <c r="Y81" s="19"/>
      <c r="Z81" s="22">
        <v>56343300</v>
      </c>
    </row>
    <row r="82" spans="1:26" ht="13.5" hidden="1">
      <c r="A82" s="38" t="s">
        <v>105</v>
      </c>
      <c r="B82" s="18">
        <v>77162960</v>
      </c>
      <c r="C82" s="18"/>
      <c r="D82" s="19">
        <v>75175596</v>
      </c>
      <c r="E82" s="20">
        <v>75175596</v>
      </c>
      <c r="F82" s="20">
        <v>4882089</v>
      </c>
      <c r="G82" s="20">
        <v>5965430</v>
      </c>
      <c r="H82" s="20">
        <v>5250420</v>
      </c>
      <c r="I82" s="20">
        <v>16097939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16097939</v>
      </c>
      <c r="W82" s="20">
        <v>18793899</v>
      </c>
      <c r="X82" s="20"/>
      <c r="Y82" s="19"/>
      <c r="Z82" s="22">
        <v>75175596</v>
      </c>
    </row>
    <row r="83" spans="1:26" ht="13.5" hidden="1">
      <c r="A83" s="38" t="s">
        <v>106</v>
      </c>
      <c r="B83" s="18"/>
      <c r="C83" s="18"/>
      <c r="D83" s="19">
        <v>9477996</v>
      </c>
      <c r="E83" s="20">
        <v>9477996</v>
      </c>
      <c r="F83" s="20">
        <v>19356</v>
      </c>
      <c r="G83" s="20">
        <v>2592</v>
      </c>
      <c r="H83" s="20">
        <v>139729</v>
      </c>
      <c r="I83" s="20">
        <v>161677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161677</v>
      </c>
      <c r="W83" s="20">
        <v>2369499</v>
      </c>
      <c r="X83" s="20"/>
      <c r="Y83" s="19"/>
      <c r="Z83" s="22">
        <v>9477996</v>
      </c>
    </row>
    <row r="84" spans="1:26" ht="13.5" hidden="1">
      <c r="A84" s="39" t="s">
        <v>107</v>
      </c>
      <c r="B84" s="27">
        <v>31780249</v>
      </c>
      <c r="C84" s="27"/>
      <c r="D84" s="28">
        <v>3595524</v>
      </c>
      <c r="E84" s="29">
        <v>3595524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898881</v>
      </c>
      <c r="X84" s="29"/>
      <c r="Y84" s="28"/>
      <c r="Z84" s="30">
        <v>3595524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2013-11-04T08:12:36Z</dcterms:created>
  <dcterms:modified xsi:type="dcterms:W3CDTF">2013-11-25T08:18:04Z</dcterms:modified>
  <cp:category/>
  <cp:version/>
  <cp:contentType/>
  <cp:contentStatus/>
</cp:coreProperties>
</file>