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<sst xmlns="http://schemas.openxmlformats.org/spreadsheetml/2006/main" count="855" uniqueCount="302">
  <si>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Kou-Kamma(EC109)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</si>
  <si>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</si>
  <si>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</si>
  <si>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</si>
  <si>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</si>
  <si>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</si>
  <si>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</si>
  <si>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</si>
  <si>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</si>
  <si>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</si>
  <si>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</si>
  <si>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</si>
  <si>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</si>
  <si>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</si>
  <si>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</si>
  <si>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</si>
  <si>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</si>
  <si>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</si>
  <si>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</si>
  <si>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</si>
  <si>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</si>
  <si>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</si>
  <si>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</si>
  <si>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</si>
  <si>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</si>
  <si>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</si>
  <si>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</si>
  <si>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</si>
  <si>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</si>
  <si>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</si>
  <si>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</si>
  <si>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</si>
  <si>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</si>
  <si>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</si>
  <si>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</si>
  <si>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</si>
  <si>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</si>
  <si>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</si>
  <si>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</si>
  <si>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</si>
  <si>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</si>
  <si>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</si>
  <si>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</si>
  <si>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</si>
  <si>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</si>
  <si>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</si>
  <si>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</si>
  <si>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</si>
  <si>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</si>
  <si>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</si>
  <si>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</si>
  <si>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</si>
  <si>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</si>
  <si>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</si>
  <si>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</si>
  <si>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</si>
  <si>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</si>
  <si>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</si>
  <si>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</si>
  <si>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</si>
  <si>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</si>
  <si>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</si>
  <si>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</si>
  <si>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</si>
  <si>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</si>
  <si>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</si>
  <si>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</si>
  <si>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</si>
  <si>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</si>
  <si>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</si>
  <si>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</si>
  <si>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</si>
  <si>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</si>
  <si>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</si>
  <si>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</si>
  <si>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</si>
  <si>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</si>
  <si>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</si>
  <si>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</si>
  <si>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</si>
  <si>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</si>
  <si>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</si>
  <si>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</si>
  <si>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</si>
  <si>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</si>
  <si>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</si>
  <si>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</si>
  <si>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</si>
  <si>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</si>
  <si>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</si>
  <si>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</si>
  <si>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</si>
  <si>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</si>
  <si>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</si>
  <si>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</si>
  <si>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</si>
  <si>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</si>
  <si>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</si>
  <si>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</si>
  <si>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</si>
  <si>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</si>
  <si>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</si>
  <si>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</si>
  <si>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</si>
  <si>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</si>
  <si>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</si>
  <si>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</si>
  <si>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</si>
  <si>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</si>
  <si>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</si>
  <si>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</si>
  <si>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</si>
  <si>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</si>
  <si>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</si>
  <si>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</si>
  <si>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</si>
  <si>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</si>
  <si>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</si>
  <si>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</si>
  <si>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</si>
  <si>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</si>
  <si>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</si>
  <si>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</si>
  <si>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</si>
  <si>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</si>
  <si>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</si>
  <si>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</si>
  <si>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</si>
  <si>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</si>
  <si>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Kou-Kamma(EC109)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</si>
  <si>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</si>
  <si>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</si>
  <si>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</si>
  <si>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</si>
  <si>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</si>
  <si>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</si>
  <si>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</si>
  <si>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</si>
  <si>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</si>
  <si>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</si>
  <si>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Kou-Kamma(EC109)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</si>
  <si>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</si>
  <si>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</si>
  <si>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</si>
  <si>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</si>
  <si>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</si>
  <si>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</si>
  <si>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</si>
  <si>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</si>
  <si>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</si>
  <si>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</si>
  <si>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</si>
  <si>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</si>
  <si>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</si>
  <si>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</si>
  <si>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</si>
  <si>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</si>
  <si>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</si>
  <si>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</si>
  <si>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</si>
  <si>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</si>
  <si>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</si>
  <si>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</si>
  <si>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</si>
  <si>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</si>
  <si>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</si>
  <si>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</si>
  <si>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</si>
  <si>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</si>
  <si>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</si>
  <si>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</si>
  <si>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</si>
  <si>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</si>
  <si>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</si>
  <si>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</si>
  <si>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</si>
  <si>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</si>
  <si>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</si>
  <si>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</si>
  <si>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</si>
  <si>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</si>
  <si>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</si>
  <si>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</si>
  <si>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</si>
  <si>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</si>
  <si>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</si>
  <si>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</si>
  <si>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</si>
  <si>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</si>
  <si>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</si>
  <si>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</si>
  <si>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</si>
  <si>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</si>
  <si>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</si>
  <si>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</si>
  <si>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</si>
  <si>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</si>
  <si>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</si>
  <si>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</si>
  <si>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</si>
  <si>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</si>
  <si>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Kou-Kamma(EC109)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</si>
  <si>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</si>
  <si>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</si>
  <si>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</si>
  <si>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</si>
  <si>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</si>
  <si>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</si>
  <si>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</si>
  <si>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</si>
  <si>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</si>
  <si>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</si>
  <si>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</si>
  <si>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</si>
  <si>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</si>
  <si>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</si>
  <si>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</si>
  <si>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</si>
  <si>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</si>
  <si>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</si>
  <si>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</si>
  <si>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</si>
  <si>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</si>
  <si>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</si>
  <si>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</si>
  <si>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</si>
  <si>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Kou-Kamma(EC109)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</si>
  <si>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</si>
  <si>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</si>
  <si>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</si>
  <si>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</si>
  <si>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</si>
  <si>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</si>
  <si>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</si>
  <si>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</si>
  <si>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</si>
  <si>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</si>
  <si>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</si>
  <si>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</si>
  <si>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</si>
  <si>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</si>
  <si>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</si>
  <si>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</si>
  <si>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</si>
  <si>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</si>
  <si>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</si>
  <si>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</si>
  <si>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</si>
  <si>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</si>
  <si>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</si>
  <si>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</si>
  <si>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</si>
  <si>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</si>
  <si>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</si>
  <si>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</si>
  <si>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</si>
  <si>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</si>
  <si>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</si>
  <si>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</si>
  <si>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</si>
  <si>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</si>
  <si>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</si>
  <si>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Kou-Kamma(EC109)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</si>
  <si>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</si>
  <si>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</si>
  <si>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Kou-Kamma(EC109)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</si>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</sst>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13443080</v>
      </c>
      <c r="C5" s="19">
        <v>0</v>
      </c>
      <c r="D5" s="59">
        <v>0</v>
      </c>
      <c r="E5" s="60">
        <v>0</v>
      </c>
      <c r="F5" s="60">
        <v>13297820</v>
      </c>
      <c r="G5" s="60">
        <v>28</v>
      </c>
      <c r="H5" s="60">
        <v>28</v>
      </c>
      <c r="I5" s="60">
        <v>13297876</v>
      </c>
      <c r="J5" s="60">
        <v>28</v>
      </c>
      <c r="K5" s="60">
        <v>28</v>
      </c>
      <c r="L5" s="60">
        <v>28</v>
      </c>
      <c r="M5" s="60">
        <v>84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13297960</v>
      </c>
      <c r="W5" s="60">
        <v>0</v>
      </c>
      <c r="X5" s="60">
        <v>13297960</v>
      </c>
      <c r="Y5" s="61">
        <v>0</v>
      </c>
      <c r="Z5" s="62">
        <v>0</v>
      </c>
    </row>
    <row r="6" spans="1:26" ht="13.5">
      <c r="A6" s="58" t="s">
        <v>32</v>
      </c>
      <c r="B6" s="19">
        <v>17684104</v>
      </c>
      <c r="C6" s="19">
        <v>0</v>
      </c>
      <c r="D6" s="59">
        <v>0</v>
      </c>
      <c r="E6" s="60">
        <v>0</v>
      </c>
      <c r="F6" s="60">
        <v>2320693</v>
      </c>
      <c r="G6" s="60">
        <v>1742759</v>
      </c>
      <c r="H6" s="60">
        <v>1578968</v>
      </c>
      <c r="I6" s="60">
        <v>5642420</v>
      </c>
      <c r="J6" s="60">
        <v>1584018</v>
      </c>
      <c r="K6" s="60">
        <v>1680713</v>
      </c>
      <c r="L6" s="60">
        <v>1747426</v>
      </c>
      <c r="M6" s="60">
        <v>5012157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10654577</v>
      </c>
      <c r="W6" s="60">
        <v>0</v>
      </c>
      <c r="X6" s="60">
        <v>10654577</v>
      </c>
      <c r="Y6" s="61">
        <v>0</v>
      </c>
      <c r="Z6" s="62">
        <v>0</v>
      </c>
    </row>
    <row r="7" spans="1:26" ht="13.5">
      <c r="A7" s="58" t="s">
        <v>33</v>
      </c>
      <c r="B7" s="19">
        <v>597258</v>
      </c>
      <c r="C7" s="19">
        <v>0</v>
      </c>
      <c r="D7" s="59">
        <v>0</v>
      </c>
      <c r="E7" s="60">
        <v>0</v>
      </c>
      <c r="F7" s="60">
        <v>75883</v>
      </c>
      <c r="G7" s="60">
        <v>51488</v>
      </c>
      <c r="H7" s="60">
        <v>92721</v>
      </c>
      <c r="I7" s="60">
        <v>220092</v>
      </c>
      <c r="J7" s="60">
        <v>52094</v>
      </c>
      <c r="K7" s="60">
        <v>40666</v>
      </c>
      <c r="L7" s="60">
        <v>31701</v>
      </c>
      <c r="M7" s="60">
        <v>124461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344553</v>
      </c>
      <c r="W7" s="60">
        <v>0</v>
      </c>
      <c r="X7" s="60">
        <v>344553</v>
      </c>
      <c r="Y7" s="61">
        <v>0</v>
      </c>
      <c r="Z7" s="62">
        <v>0</v>
      </c>
    </row>
    <row r="8" spans="1:26" ht="13.5">
      <c r="A8" s="58" t="s">
        <v>34</v>
      </c>
      <c r="B8" s="19">
        <v>73478061</v>
      </c>
      <c r="C8" s="19">
        <v>0</v>
      </c>
      <c r="D8" s="59">
        <v>0</v>
      </c>
      <c r="E8" s="60">
        <v>0</v>
      </c>
      <c r="F8" s="60">
        <v>792575</v>
      </c>
      <c r="G8" s="60">
        <v>4631267</v>
      </c>
      <c r="H8" s="60">
        <v>5318907</v>
      </c>
      <c r="I8" s="60">
        <v>10742749</v>
      </c>
      <c r="J8" s="60">
        <v>4142506</v>
      </c>
      <c r="K8" s="60">
        <v>7059640</v>
      </c>
      <c r="L8" s="60">
        <v>2978901</v>
      </c>
      <c r="M8" s="60">
        <v>14181047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24923796</v>
      </c>
      <c r="W8" s="60">
        <v>0</v>
      </c>
      <c r="X8" s="60">
        <v>24923796</v>
      </c>
      <c r="Y8" s="61">
        <v>0</v>
      </c>
      <c r="Z8" s="62">
        <v>0</v>
      </c>
    </row>
    <row r="9" spans="1:26" ht="13.5">
      <c r="A9" s="58" t="s">
        <v>35</v>
      </c>
      <c r="B9" s="19">
        <v>5345723</v>
      </c>
      <c r="C9" s="19">
        <v>0</v>
      </c>
      <c r="D9" s="59">
        <v>0</v>
      </c>
      <c r="E9" s="60">
        <v>0</v>
      </c>
      <c r="F9" s="60">
        <v>309075</v>
      </c>
      <c r="G9" s="60">
        <v>218570</v>
      </c>
      <c r="H9" s="60">
        <v>286037</v>
      </c>
      <c r="I9" s="60">
        <v>813682</v>
      </c>
      <c r="J9" s="60">
        <v>267699</v>
      </c>
      <c r="K9" s="60">
        <v>188184</v>
      </c>
      <c r="L9" s="60">
        <v>201133</v>
      </c>
      <c r="M9" s="60">
        <v>657016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1470698</v>
      </c>
      <c r="W9" s="60">
        <v>0</v>
      </c>
      <c r="X9" s="60">
        <v>1470698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110548226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16796046</v>
      </c>
      <c r="G10" s="66">
        <f t="shared" si="0"/>
        <v>6644112</v>
      </c>
      <c r="H10" s="66">
        <f t="shared" si="0"/>
        <v>7276661</v>
      </c>
      <c r="I10" s="66">
        <f t="shared" si="0"/>
        <v>30716819</v>
      </c>
      <c r="J10" s="66">
        <f t="shared" si="0"/>
        <v>6046345</v>
      </c>
      <c r="K10" s="66">
        <f t="shared" si="0"/>
        <v>8969231</v>
      </c>
      <c r="L10" s="66">
        <f t="shared" si="0"/>
        <v>4959189</v>
      </c>
      <c r="M10" s="66">
        <f t="shared" si="0"/>
        <v>19974765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50691584</v>
      </c>
      <c r="W10" s="66">
        <f t="shared" si="0"/>
        <v>0</v>
      </c>
      <c r="X10" s="66">
        <f t="shared" si="0"/>
        <v>50691584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30692406</v>
      </c>
      <c r="C11" s="19">
        <v>0</v>
      </c>
      <c r="D11" s="59">
        <v>0</v>
      </c>
      <c r="E11" s="60">
        <v>0</v>
      </c>
      <c r="F11" s="60">
        <v>2677424</v>
      </c>
      <c r="G11" s="60">
        <v>2731842</v>
      </c>
      <c r="H11" s="60">
        <v>2581198</v>
      </c>
      <c r="I11" s="60">
        <v>7990464</v>
      </c>
      <c r="J11" s="60">
        <v>2712233</v>
      </c>
      <c r="K11" s="60">
        <v>2632880</v>
      </c>
      <c r="L11" s="60">
        <v>2621378</v>
      </c>
      <c r="M11" s="60">
        <v>7966491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15956955</v>
      </c>
      <c r="W11" s="60">
        <v>0</v>
      </c>
      <c r="X11" s="60">
        <v>15956955</v>
      </c>
      <c r="Y11" s="61">
        <v>0</v>
      </c>
      <c r="Z11" s="62">
        <v>0</v>
      </c>
    </row>
    <row r="12" spans="1:26" ht="13.5">
      <c r="A12" s="58" t="s">
        <v>38</v>
      </c>
      <c r="B12" s="19">
        <v>2538907</v>
      </c>
      <c r="C12" s="19">
        <v>0</v>
      </c>
      <c r="D12" s="59">
        <v>0</v>
      </c>
      <c r="E12" s="60">
        <v>0</v>
      </c>
      <c r="F12" s="60">
        <v>213473</v>
      </c>
      <c r="G12" s="60">
        <v>213473</v>
      </c>
      <c r="H12" s="60">
        <v>213473</v>
      </c>
      <c r="I12" s="60">
        <v>640419</v>
      </c>
      <c r="J12" s="60">
        <v>213473</v>
      </c>
      <c r="K12" s="60">
        <v>213473</v>
      </c>
      <c r="L12" s="60">
        <v>213473</v>
      </c>
      <c r="M12" s="60">
        <v>640419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1280838</v>
      </c>
      <c r="W12" s="60">
        <v>0</v>
      </c>
      <c r="X12" s="60">
        <v>1280838</v>
      </c>
      <c r="Y12" s="61">
        <v>0</v>
      </c>
      <c r="Z12" s="62">
        <v>0</v>
      </c>
    </row>
    <row r="13" spans="1:26" ht="13.5">
      <c r="A13" s="58" t="s">
        <v>278</v>
      </c>
      <c r="B13" s="19">
        <v>19853506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466314</v>
      </c>
      <c r="C14" s="19">
        <v>0</v>
      </c>
      <c r="D14" s="59">
        <v>0</v>
      </c>
      <c r="E14" s="60">
        <v>0</v>
      </c>
      <c r="F14" s="60">
        <v>785</v>
      </c>
      <c r="G14" s="60">
        <v>716</v>
      </c>
      <c r="H14" s="60">
        <v>43</v>
      </c>
      <c r="I14" s="60">
        <v>1544</v>
      </c>
      <c r="J14" s="60">
        <v>2397</v>
      </c>
      <c r="K14" s="60">
        <v>3244</v>
      </c>
      <c r="L14" s="60">
        <v>17937</v>
      </c>
      <c r="M14" s="60">
        <v>23578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25122</v>
      </c>
      <c r="W14" s="60">
        <v>0</v>
      </c>
      <c r="X14" s="60">
        <v>25122</v>
      </c>
      <c r="Y14" s="61">
        <v>0</v>
      </c>
      <c r="Z14" s="62">
        <v>0</v>
      </c>
    </row>
    <row r="15" spans="1:26" ht="13.5">
      <c r="A15" s="58" t="s">
        <v>41</v>
      </c>
      <c r="B15" s="19">
        <v>2579140</v>
      </c>
      <c r="C15" s="19">
        <v>0</v>
      </c>
      <c r="D15" s="59">
        <v>0</v>
      </c>
      <c r="E15" s="60">
        <v>0</v>
      </c>
      <c r="F15" s="60">
        <v>363853</v>
      </c>
      <c r="G15" s="60">
        <v>166044</v>
      </c>
      <c r="H15" s="60">
        <v>544434</v>
      </c>
      <c r="I15" s="60">
        <v>1074331</v>
      </c>
      <c r="J15" s="60">
        <v>315205</v>
      </c>
      <c r="K15" s="60">
        <v>238801</v>
      </c>
      <c r="L15" s="60">
        <v>293682</v>
      </c>
      <c r="M15" s="60">
        <v>847688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1922019</v>
      </c>
      <c r="W15" s="60">
        <v>0</v>
      </c>
      <c r="X15" s="60">
        <v>1922019</v>
      </c>
      <c r="Y15" s="61">
        <v>0</v>
      </c>
      <c r="Z15" s="62">
        <v>0</v>
      </c>
    </row>
    <row r="16" spans="1:26" ht="13.5">
      <c r="A16" s="69" t="s">
        <v>42</v>
      </c>
      <c r="B16" s="19">
        <v>39492262</v>
      </c>
      <c r="C16" s="19">
        <v>0</v>
      </c>
      <c r="D16" s="59">
        <v>0</v>
      </c>
      <c r="E16" s="60">
        <v>0</v>
      </c>
      <c r="F16" s="60">
        <v>5202493</v>
      </c>
      <c r="G16" s="60">
        <v>4413065</v>
      </c>
      <c r="H16" s="60">
        <v>5428632</v>
      </c>
      <c r="I16" s="60">
        <v>15044190</v>
      </c>
      <c r="J16" s="60">
        <v>4111045</v>
      </c>
      <c r="K16" s="60">
        <v>5251585</v>
      </c>
      <c r="L16" s="60">
        <v>2711608</v>
      </c>
      <c r="M16" s="60">
        <v>12074238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27118428</v>
      </c>
      <c r="W16" s="60">
        <v>0</v>
      </c>
      <c r="X16" s="60">
        <v>27118428</v>
      </c>
      <c r="Y16" s="61">
        <v>0</v>
      </c>
      <c r="Z16" s="62">
        <v>0</v>
      </c>
    </row>
    <row r="17" spans="1:26" ht="13.5">
      <c r="A17" s="58" t="s">
        <v>43</v>
      </c>
      <c r="B17" s="19">
        <v>43533740</v>
      </c>
      <c r="C17" s="19">
        <v>0</v>
      </c>
      <c r="D17" s="59">
        <v>0</v>
      </c>
      <c r="E17" s="60">
        <v>0</v>
      </c>
      <c r="F17" s="60">
        <v>840569</v>
      </c>
      <c r="G17" s="60">
        <v>1092834</v>
      </c>
      <c r="H17" s="60">
        <v>1569333</v>
      </c>
      <c r="I17" s="60">
        <v>3502736</v>
      </c>
      <c r="J17" s="60">
        <v>1363667</v>
      </c>
      <c r="K17" s="60">
        <v>2237413</v>
      </c>
      <c r="L17" s="60">
        <v>1470817</v>
      </c>
      <c r="M17" s="60">
        <v>5071897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8574633</v>
      </c>
      <c r="W17" s="60">
        <v>0</v>
      </c>
      <c r="X17" s="60">
        <v>8574633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139156275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9298597</v>
      </c>
      <c r="G18" s="73">
        <f t="shared" si="1"/>
        <v>8617974</v>
      </c>
      <c r="H18" s="73">
        <f t="shared" si="1"/>
        <v>10337113</v>
      </c>
      <c r="I18" s="73">
        <f t="shared" si="1"/>
        <v>28253684</v>
      </c>
      <c r="J18" s="73">
        <f t="shared" si="1"/>
        <v>8718020</v>
      </c>
      <c r="K18" s="73">
        <f t="shared" si="1"/>
        <v>10577396</v>
      </c>
      <c r="L18" s="73">
        <f t="shared" si="1"/>
        <v>7328895</v>
      </c>
      <c r="M18" s="73">
        <f t="shared" si="1"/>
        <v>26624311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54877995</v>
      </c>
      <c r="W18" s="73">
        <f t="shared" si="1"/>
        <v>0</v>
      </c>
      <c r="X18" s="73">
        <f t="shared" si="1"/>
        <v>54877995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-28608049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7497449</v>
      </c>
      <c r="G19" s="77">
        <f t="shared" si="2"/>
        <v>-1973862</v>
      </c>
      <c r="H19" s="77">
        <f t="shared" si="2"/>
        <v>-3060452</v>
      </c>
      <c r="I19" s="77">
        <f t="shared" si="2"/>
        <v>2463135</v>
      </c>
      <c r="J19" s="77">
        <f t="shared" si="2"/>
        <v>-2671675</v>
      </c>
      <c r="K19" s="77">
        <f t="shared" si="2"/>
        <v>-1608165</v>
      </c>
      <c r="L19" s="77">
        <f t="shared" si="2"/>
        <v>-2369706</v>
      </c>
      <c r="M19" s="77">
        <f t="shared" si="2"/>
        <v>-6649546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-4186411</v>
      </c>
      <c r="W19" s="77">
        <f>IF(E10=E18,0,W10-W18)</f>
        <v>0</v>
      </c>
      <c r="X19" s="77">
        <f t="shared" si="2"/>
        <v>-4186411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-28608049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7497449</v>
      </c>
      <c r="G22" s="88">
        <f t="shared" si="3"/>
        <v>-1973862</v>
      </c>
      <c r="H22" s="88">
        <f t="shared" si="3"/>
        <v>-3060452</v>
      </c>
      <c r="I22" s="88">
        <f t="shared" si="3"/>
        <v>2463135</v>
      </c>
      <c r="J22" s="88">
        <f t="shared" si="3"/>
        <v>-2671675</v>
      </c>
      <c r="K22" s="88">
        <f t="shared" si="3"/>
        <v>-1608165</v>
      </c>
      <c r="L22" s="88">
        <f t="shared" si="3"/>
        <v>-2369706</v>
      </c>
      <c r="M22" s="88">
        <f t="shared" si="3"/>
        <v>-6649546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-4186411</v>
      </c>
      <c r="W22" s="88">
        <f t="shared" si="3"/>
        <v>0</v>
      </c>
      <c r="X22" s="88">
        <f t="shared" si="3"/>
        <v>-4186411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-28608049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7497449</v>
      </c>
      <c r="G24" s="77">
        <f t="shared" si="4"/>
        <v>-1973862</v>
      </c>
      <c r="H24" s="77">
        <f t="shared" si="4"/>
        <v>-3060452</v>
      </c>
      <c r="I24" s="77">
        <f t="shared" si="4"/>
        <v>2463135</v>
      </c>
      <c r="J24" s="77">
        <f t="shared" si="4"/>
        <v>-2671675</v>
      </c>
      <c r="K24" s="77">
        <f t="shared" si="4"/>
        <v>-1608165</v>
      </c>
      <c r="L24" s="77">
        <f t="shared" si="4"/>
        <v>-2369706</v>
      </c>
      <c r="M24" s="77">
        <f t="shared" si="4"/>
        <v>-6649546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-4186411</v>
      </c>
      <c r="W24" s="77">
        <f t="shared" si="4"/>
        <v>0</v>
      </c>
      <c r="X24" s="77">
        <f t="shared" si="4"/>
        <v>-4186411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10973393</v>
      </c>
      <c r="C27" s="22">
        <v>0</v>
      </c>
      <c r="D27" s="99">
        <v>0</v>
      </c>
      <c r="E27" s="100">
        <v>0</v>
      </c>
      <c r="F27" s="100">
        <v>41936</v>
      </c>
      <c r="G27" s="100">
        <v>1183351</v>
      </c>
      <c r="H27" s="100">
        <v>1012400</v>
      </c>
      <c r="I27" s="100">
        <v>2237687</v>
      </c>
      <c r="J27" s="100">
        <v>591019</v>
      </c>
      <c r="K27" s="100">
        <v>1826268</v>
      </c>
      <c r="L27" s="100">
        <v>850198</v>
      </c>
      <c r="M27" s="100">
        <v>3267485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5505172</v>
      </c>
      <c r="W27" s="100">
        <v>0</v>
      </c>
      <c r="X27" s="100">
        <v>5505172</v>
      </c>
      <c r="Y27" s="101">
        <v>0</v>
      </c>
      <c r="Z27" s="102">
        <v>0</v>
      </c>
    </row>
    <row r="28" spans="1:26" ht="13.5">
      <c r="A28" s="103" t="s">
        <v>46</v>
      </c>
      <c r="B28" s="19">
        <v>10755653</v>
      </c>
      <c r="C28" s="19">
        <v>0</v>
      </c>
      <c r="D28" s="59">
        <v>0</v>
      </c>
      <c r="E28" s="60">
        <v>0</v>
      </c>
      <c r="F28" s="60">
        <v>0</v>
      </c>
      <c r="G28" s="60">
        <v>947265</v>
      </c>
      <c r="H28" s="60">
        <v>1012400</v>
      </c>
      <c r="I28" s="60">
        <v>1959665</v>
      </c>
      <c r="J28" s="60">
        <v>565244</v>
      </c>
      <c r="K28" s="60">
        <v>1758447</v>
      </c>
      <c r="L28" s="60">
        <v>811696</v>
      </c>
      <c r="M28" s="60">
        <v>3135387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5095052</v>
      </c>
      <c r="W28" s="60">
        <v>0</v>
      </c>
      <c r="X28" s="60">
        <v>5095052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217740</v>
      </c>
      <c r="C31" s="19">
        <v>0</v>
      </c>
      <c r="D31" s="59">
        <v>0</v>
      </c>
      <c r="E31" s="60">
        <v>0</v>
      </c>
      <c r="F31" s="60">
        <v>41936</v>
      </c>
      <c r="G31" s="60">
        <v>236086</v>
      </c>
      <c r="H31" s="60">
        <v>0</v>
      </c>
      <c r="I31" s="60">
        <v>278022</v>
      </c>
      <c r="J31" s="60">
        <v>25775</v>
      </c>
      <c r="K31" s="60">
        <v>67821</v>
      </c>
      <c r="L31" s="60">
        <v>38502</v>
      </c>
      <c r="M31" s="60">
        <v>132098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410120</v>
      </c>
      <c r="W31" s="60">
        <v>0</v>
      </c>
      <c r="X31" s="60">
        <v>410120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10973393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41936</v>
      </c>
      <c r="G32" s="100">
        <f t="shared" si="5"/>
        <v>1183351</v>
      </c>
      <c r="H32" s="100">
        <f t="shared" si="5"/>
        <v>1012400</v>
      </c>
      <c r="I32" s="100">
        <f t="shared" si="5"/>
        <v>2237687</v>
      </c>
      <c r="J32" s="100">
        <f t="shared" si="5"/>
        <v>591019</v>
      </c>
      <c r="K32" s="100">
        <f t="shared" si="5"/>
        <v>1826268</v>
      </c>
      <c r="L32" s="100">
        <f t="shared" si="5"/>
        <v>850198</v>
      </c>
      <c r="M32" s="100">
        <f t="shared" si="5"/>
        <v>3267485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5505172</v>
      </c>
      <c r="W32" s="100">
        <f t="shared" si="5"/>
        <v>0</v>
      </c>
      <c r="X32" s="100">
        <f t="shared" si="5"/>
        <v>5505172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21981483</v>
      </c>
      <c r="C35" s="19">
        <v>0</v>
      </c>
      <c r="D35" s="59">
        <v>29259498</v>
      </c>
      <c r="E35" s="60">
        <v>29259498</v>
      </c>
      <c r="F35" s="60">
        <v>27247109</v>
      </c>
      <c r="G35" s="60">
        <v>3671058</v>
      </c>
      <c r="H35" s="60">
        <v>-4752218</v>
      </c>
      <c r="I35" s="60">
        <v>-4752218</v>
      </c>
      <c r="J35" s="60">
        <v>-5538387</v>
      </c>
      <c r="K35" s="60">
        <v>7075308</v>
      </c>
      <c r="L35" s="60">
        <v>-195985</v>
      </c>
      <c r="M35" s="60">
        <v>-195985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-195985</v>
      </c>
      <c r="W35" s="60">
        <v>14629749</v>
      </c>
      <c r="X35" s="60">
        <v>-14825734</v>
      </c>
      <c r="Y35" s="61">
        <v>-101.34</v>
      </c>
      <c r="Z35" s="62">
        <v>29259498</v>
      </c>
    </row>
    <row r="36" spans="1:26" ht="13.5">
      <c r="A36" s="58" t="s">
        <v>57</v>
      </c>
      <c r="B36" s="19">
        <v>316430515</v>
      </c>
      <c r="C36" s="19">
        <v>0</v>
      </c>
      <c r="D36" s="59">
        <v>243341995</v>
      </c>
      <c r="E36" s="60">
        <v>243341995</v>
      </c>
      <c r="F36" s="60">
        <v>41936</v>
      </c>
      <c r="G36" s="60">
        <v>-1183350</v>
      </c>
      <c r="H36" s="60">
        <v>1012400</v>
      </c>
      <c r="I36" s="60">
        <v>1012400</v>
      </c>
      <c r="J36" s="60">
        <v>591019</v>
      </c>
      <c r="K36" s="60">
        <v>1796730</v>
      </c>
      <c r="L36" s="60">
        <v>849961</v>
      </c>
      <c r="M36" s="60">
        <v>849961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849961</v>
      </c>
      <c r="W36" s="60">
        <v>121670998</v>
      </c>
      <c r="X36" s="60">
        <v>-120821037</v>
      </c>
      <c r="Y36" s="61">
        <v>-99.3</v>
      </c>
      <c r="Z36" s="62">
        <v>243341995</v>
      </c>
    </row>
    <row r="37" spans="1:26" ht="13.5">
      <c r="A37" s="58" t="s">
        <v>58</v>
      </c>
      <c r="B37" s="19">
        <v>22644778</v>
      </c>
      <c r="C37" s="19">
        <v>0</v>
      </c>
      <c r="D37" s="59">
        <v>63237278</v>
      </c>
      <c r="E37" s="60">
        <v>63237278</v>
      </c>
      <c r="F37" s="60">
        <v>19934398</v>
      </c>
      <c r="G37" s="60">
        <v>513849</v>
      </c>
      <c r="H37" s="60">
        <v>-594815</v>
      </c>
      <c r="I37" s="60">
        <v>-594815</v>
      </c>
      <c r="J37" s="60">
        <v>-2214019</v>
      </c>
      <c r="K37" s="60">
        <v>10480464</v>
      </c>
      <c r="L37" s="60">
        <v>3023684</v>
      </c>
      <c r="M37" s="60">
        <v>3023684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3023684</v>
      </c>
      <c r="W37" s="60">
        <v>31618639</v>
      </c>
      <c r="X37" s="60">
        <v>-28594955</v>
      </c>
      <c r="Y37" s="61">
        <v>-90.44</v>
      </c>
      <c r="Z37" s="62">
        <v>63237278</v>
      </c>
    </row>
    <row r="38" spans="1:26" ht="13.5">
      <c r="A38" s="58" t="s">
        <v>59</v>
      </c>
      <c r="B38" s="19">
        <v>2864846</v>
      </c>
      <c r="C38" s="19">
        <v>0</v>
      </c>
      <c r="D38" s="59">
        <v>1224095</v>
      </c>
      <c r="E38" s="60">
        <v>1224095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612048</v>
      </c>
      <c r="X38" s="60">
        <v>-612048</v>
      </c>
      <c r="Y38" s="61">
        <v>-100</v>
      </c>
      <c r="Z38" s="62">
        <v>1224095</v>
      </c>
    </row>
    <row r="39" spans="1:26" ht="13.5">
      <c r="A39" s="58" t="s">
        <v>60</v>
      </c>
      <c r="B39" s="19">
        <v>312902374</v>
      </c>
      <c r="C39" s="19">
        <v>0</v>
      </c>
      <c r="D39" s="59">
        <v>208140120</v>
      </c>
      <c r="E39" s="60">
        <v>208140120</v>
      </c>
      <c r="F39" s="60">
        <v>7354647</v>
      </c>
      <c r="G39" s="60">
        <v>1973859</v>
      </c>
      <c r="H39" s="60">
        <v>-3145003</v>
      </c>
      <c r="I39" s="60">
        <v>-3145003</v>
      </c>
      <c r="J39" s="60">
        <v>-2733349</v>
      </c>
      <c r="K39" s="60">
        <v>-1608426</v>
      </c>
      <c r="L39" s="60">
        <v>-2369708</v>
      </c>
      <c r="M39" s="60">
        <v>-2369708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-2369708</v>
      </c>
      <c r="W39" s="60">
        <v>104070060</v>
      </c>
      <c r="X39" s="60">
        <v>-106439768</v>
      </c>
      <c r="Y39" s="61">
        <v>-102.28</v>
      </c>
      <c r="Z39" s="62">
        <v>208140120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11683045</v>
      </c>
      <c r="C42" s="19">
        <v>0</v>
      </c>
      <c r="D42" s="59">
        <v>0</v>
      </c>
      <c r="E42" s="60">
        <v>0</v>
      </c>
      <c r="F42" s="60">
        <v>18766284</v>
      </c>
      <c r="G42" s="60">
        <v>-2536227</v>
      </c>
      <c r="H42" s="60">
        <v>-3266649</v>
      </c>
      <c r="I42" s="60">
        <v>12963408</v>
      </c>
      <c r="J42" s="60">
        <v>-4909812</v>
      </c>
      <c r="K42" s="60">
        <v>8308496</v>
      </c>
      <c r="L42" s="60">
        <v>-343447</v>
      </c>
      <c r="M42" s="60">
        <v>3055237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16018645</v>
      </c>
      <c r="W42" s="60">
        <v>0</v>
      </c>
      <c r="X42" s="60">
        <v>16018645</v>
      </c>
      <c r="Y42" s="61">
        <v>0</v>
      </c>
      <c r="Z42" s="62">
        <v>0</v>
      </c>
    </row>
    <row r="43" spans="1:26" ht="13.5">
      <c r="A43" s="58" t="s">
        <v>63</v>
      </c>
      <c r="B43" s="19">
        <v>-11377252</v>
      </c>
      <c r="C43" s="19">
        <v>0</v>
      </c>
      <c r="D43" s="59">
        <v>0</v>
      </c>
      <c r="E43" s="60">
        <v>0</v>
      </c>
      <c r="F43" s="60">
        <v>-41935</v>
      </c>
      <c r="G43" s="60">
        <v>-1183350</v>
      </c>
      <c r="H43" s="60">
        <v>-1012400</v>
      </c>
      <c r="I43" s="60">
        <v>-2237685</v>
      </c>
      <c r="J43" s="60">
        <v>-591019</v>
      </c>
      <c r="K43" s="60">
        <v>-1826268</v>
      </c>
      <c r="L43" s="60">
        <v>-850198</v>
      </c>
      <c r="M43" s="60">
        <v>-3267485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-5505170</v>
      </c>
      <c r="W43" s="60">
        <v>0</v>
      </c>
      <c r="X43" s="60">
        <v>-5505170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5570902</v>
      </c>
      <c r="C45" s="22">
        <v>0</v>
      </c>
      <c r="D45" s="99">
        <v>0</v>
      </c>
      <c r="E45" s="100">
        <v>0</v>
      </c>
      <c r="F45" s="100">
        <v>24234598</v>
      </c>
      <c r="G45" s="100">
        <v>20515021</v>
      </c>
      <c r="H45" s="100">
        <v>16235972</v>
      </c>
      <c r="I45" s="100">
        <v>16235972</v>
      </c>
      <c r="J45" s="100">
        <v>10735141</v>
      </c>
      <c r="K45" s="100">
        <v>17217369</v>
      </c>
      <c r="L45" s="100">
        <v>16023724</v>
      </c>
      <c r="M45" s="100">
        <v>16023724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16023724</v>
      </c>
      <c r="W45" s="100">
        <v>0</v>
      </c>
      <c r="X45" s="100">
        <v>16023724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1374896</v>
      </c>
      <c r="C49" s="52">
        <v>0</v>
      </c>
      <c r="D49" s="129">
        <v>1212493</v>
      </c>
      <c r="E49" s="54">
        <v>3908783</v>
      </c>
      <c r="F49" s="54">
        <v>0</v>
      </c>
      <c r="G49" s="54">
        <v>0</v>
      </c>
      <c r="H49" s="54">
        <v>0</v>
      </c>
      <c r="I49" s="54">
        <v>3552</v>
      </c>
      <c r="J49" s="54">
        <v>0</v>
      </c>
      <c r="K49" s="54">
        <v>0</v>
      </c>
      <c r="L49" s="54">
        <v>0</v>
      </c>
      <c r="M49" s="54">
        <v>2441168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988539</v>
      </c>
      <c r="W49" s="54">
        <v>954176</v>
      </c>
      <c r="X49" s="54">
        <v>33254112</v>
      </c>
      <c r="Y49" s="54">
        <v>44137719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10782</v>
      </c>
      <c r="E51" s="54">
        <v>13850</v>
      </c>
      <c r="F51" s="54">
        <v>0</v>
      </c>
      <c r="G51" s="54">
        <v>0</v>
      </c>
      <c r="H51" s="54">
        <v>0</v>
      </c>
      <c r="I51" s="54">
        <v>1075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162284</v>
      </c>
      <c r="X51" s="54">
        <v>2220622</v>
      </c>
      <c r="Y51" s="54">
        <v>2408613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65.08493026545543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7.656439508677939</v>
      </c>
      <c r="G58" s="7">
        <f t="shared" si="6"/>
        <v>36.72841259431015</v>
      </c>
      <c r="H58" s="7">
        <f t="shared" si="6"/>
        <v>158.74650727424262</v>
      </c>
      <c r="I58" s="7">
        <f t="shared" si="6"/>
        <v>22.927418874551908</v>
      </c>
      <c r="J58" s="7">
        <f t="shared" si="6"/>
        <v>69.49570908925624</v>
      </c>
      <c r="K58" s="7">
        <f t="shared" si="6"/>
        <v>50.85352234520369</v>
      </c>
      <c r="L58" s="7">
        <f t="shared" si="6"/>
        <v>29.274075311853704</v>
      </c>
      <c r="M58" s="7">
        <f t="shared" si="6"/>
        <v>49.22171539636662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28.42968993221887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19.15485141797862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5.201882714610365</v>
      </c>
      <c r="G59" s="10">
        <f t="shared" si="7"/>
        <v>999100</v>
      </c>
      <c r="H59" s="10">
        <f t="shared" si="7"/>
        <v>7366989.285714285</v>
      </c>
      <c r="I59" s="10">
        <f t="shared" si="7"/>
        <v>22.817493560625774</v>
      </c>
      <c r="J59" s="10">
        <f t="shared" si="7"/>
        <v>2380225</v>
      </c>
      <c r="K59" s="10">
        <f t="shared" si="7"/>
        <v>1496032.142857143</v>
      </c>
      <c r="L59" s="10">
        <f t="shared" si="7"/>
        <v>821135.7142857143</v>
      </c>
      <c r="M59" s="10">
        <f t="shared" si="7"/>
        <v>1565797.6190476192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32.70811462810837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21.721313418017807</v>
      </c>
      <c r="G60" s="13">
        <f t="shared" si="7"/>
        <v>20.676984023608544</v>
      </c>
      <c r="H60" s="13">
        <f t="shared" si="7"/>
        <v>28.109752699231393</v>
      </c>
      <c r="I60" s="13">
        <f t="shared" si="7"/>
        <v>23.18648735826117</v>
      </c>
      <c r="J60" s="13">
        <f t="shared" si="7"/>
        <v>27.422731307346254</v>
      </c>
      <c r="K60" s="13">
        <f t="shared" si="7"/>
        <v>25.93107806032321</v>
      </c>
      <c r="L60" s="13">
        <f t="shared" si="7"/>
        <v>16.117020119879182</v>
      </c>
      <c r="M60" s="13">
        <f t="shared" si="7"/>
        <v>22.98094413243639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23.08979511809807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111.3433331120993</v>
      </c>
      <c r="G61" s="13">
        <f t="shared" si="7"/>
        <v>94.67457102971647</v>
      </c>
      <c r="H61" s="13">
        <f t="shared" si="7"/>
        <v>97.49994775594362</v>
      </c>
      <c r="I61" s="13">
        <f t="shared" si="7"/>
        <v>101.10029297090115</v>
      </c>
      <c r="J61" s="13">
        <f t="shared" si="7"/>
        <v>99.40897613199303</v>
      </c>
      <c r="K61" s="13">
        <f t="shared" si="7"/>
        <v>97.03763430287059</v>
      </c>
      <c r="L61" s="13">
        <f t="shared" si="7"/>
        <v>98.29154410714796</v>
      </c>
      <c r="M61" s="13">
        <f t="shared" si="7"/>
        <v>98.22562083862306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99.68876341759294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32.0284568393014</v>
      </c>
      <c r="G62" s="13">
        <f t="shared" si="7"/>
        <v>16.761522339580285</v>
      </c>
      <c r="H62" s="13">
        <f t="shared" si="7"/>
        <v>20.56414705770184</v>
      </c>
      <c r="I62" s="13">
        <f t="shared" si="7"/>
        <v>22.81876721362349</v>
      </c>
      <c r="J62" s="13">
        <f t="shared" si="7"/>
        <v>28.348359851338774</v>
      </c>
      <c r="K62" s="13">
        <f t="shared" si="7"/>
        <v>23.17393946473113</v>
      </c>
      <c r="L62" s="13">
        <f t="shared" si="7"/>
        <v>10.168088426758755</v>
      </c>
      <c r="M62" s="13">
        <f t="shared" si="7"/>
        <v>19.840422792329306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21.31720825651634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5.062963041138105</v>
      </c>
      <c r="G63" s="13">
        <f t="shared" si="7"/>
        <v>8.377774439478724</v>
      </c>
      <c r="H63" s="13">
        <f t="shared" si="7"/>
        <v>20.520992101981435</v>
      </c>
      <c r="I63" s="13">
        <f t="shared" si="7"/>
        <v>9.479206312845228</v>
      </c>
      <c r="J63" s="13">
        <f t="shared" si="7"/>
        <v>9.917197174583379</v>
      </c>
      <c r="K63" s="13">
        <f t="shared" si="7"/>
        <v>8.476299624735322</v>
      </c>
      <c r="L63" s="13">
        <f t="shared" si="7"/>
        <v>6.740851661554618</v>
      </c>
      <c r="M63" s="13">
        <f t="shared" si="7"/>
        <v>8.369525027486976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9.010797462838328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19.072522793539132</v>
      </c>
      <c r="G64" s="13">
        <f t="shared" si="7"/>
        <v>11.31839413808061</v>
      </c>
      <c r="H64" s="13">
        <f t="shared" si="7"/>
        <v>21.95791825714552</v>
      </c>
      <c r="I64" s="13">
        <f t="shared" si="7"/>
        <v>17.534261790453392</v>
      </c>
      <c r="J64" s="13">
        <f t="shared" si="7"/>
        <v>18.282927388224845</v>
      </c>
      <c r="K64" s="13">
        <f t="shared" si="7"/>
        <v>28.047466870886815</v>
      </c>
      <c r="L64" s="13">
        <f t="shared" si="7"/>
        <v>9.475581495150632</v>
      </c>
      <c r="M64" s="13">
        <f t="shared" si="7"/>
        <v>18.600021232764778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18.053515791406856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31127184</v>
      </c>
      <c r="C67" s="24"/>
      <c r="D67" s="25"/>
      <c r="E67" s="26"/>
      <c r="F67" s="26">
        <v>15618513</v>
      </c>
      <c r="G67" s="26">
        <v>1742787</v>
      </c>
      <c r="H67" s="26">
        <v>1578996</v>
      </c>
      <c r="I67" s="26">
        <v>18940296</v>
      </c>
      <c r="J67" s="26">
        <v>1584046</v>
      </c>
      <c r="K67" s="26">
        <v>1680741</v>
      </c>
      <c r="L67" s="26">
        <v>1747454</v>
      </c>
      <c r="M67" s="26">
        <v>5012241</v>
      </c>
      <c r="N67" s="26"/>
      <c r="O67" s="26"/>
      <c r="P67" s="26"/>
      <c r="Q67" s="26"/>
      <c r="R67" s="26"/>
      <c r="S67" s="26"/>
      <c r="T67" s="26"/>
      <c r="U67" s="26"/>
      <c r="V67" s="26">
        <v>23952537</v>
      </c>
      <c r="W67" s="26"/>
      <c r="X67" s="26"/>
      <c r="Y67" s="25"/>
      <c r="Z67" s="27"/>
    </row>
    <row r="68" spans="1:26" ht="13.5" hidden="1">
      <c r="A68" s="37" t="s">
        <v>31</v>
      </c>
      <c r="B68" s="19">
        <v>13443080</v>
      </c>
      <c r="C68" s="19"/>
      <c r="D68" s="20"/>
      <c r="E68" s="21"/>
      <c r="F68" s="21">
        <v>13297820</v>
      </c>
      <c r="G68" s="21">
        <v>28</v>
      </c>
      <c r="H68" s="21">
        <v>28</v>
      </c>
      <c r="I68" s="21">
        <v>13297876</v>
      </c>
      <c r="J68" s="21">
        <v>28</v>
      </c>
      <c r="K68" s="21">
        <v>28</v>
      </c>
      <c r="L68" s="21">
        <v>28</v>
      </c>
      <c r="M68" s="21">
        <v>84</v>
      </c>
      <c r="N68" s="21"/>
      <c r="O68" s="21"/>
      <c r="P68" s="21"/>
      <c r="Q68" s="21"/>
      <c r="R68" s="21"/>
      <c r="S68" s="21"/>
      <c r="T68" s="21"/>
      <c r="U68" s="21"/>
      <c r="V68" s="21">
        <v>13297960</v>
      </c>
      <c r="W68" s="21"/>
      <c r="X68" s="21"/>
      <c r="Y68" s="20"/>
      <c r="Z68" s="23"/>
    </row>
    <row r="69" spans="1:26" ht="13.5" hidden="1">
      <c r="A69" s="38" t="s">
        <v>32</v>
      </c>
      <c r="B69" s="19">
        <v>17684104</v>
      </c>
      <c r="C69" s="19"/>
      <c r="D69" s="20"/>
      <c r="E69" s="21"/>
      <c r="F69" s="21">
        <v>2320693</v>
      </c>
      <c r="G69" s="21">
        <v>1742759</v>
      </c>
      <c r="H69" s="21">
        <v>1578968</v>
      </c>
      <c r="I69" s="21">
        <v>5642420</v>
      </c>
      <c r="J69" s="21">
        <v>1584018</v>
      </c>
      <c r="K69" s="21">
        <v>1680713</v>
      </c>
      <c r="L69" s="21">
        <v>1747426</v>
      </c>
      <c r="M69" s="21">
        <v>5012157</v>
      </c>
      <c r="N69" s="21"/>
      <c r="O69" s="21"/>
      <c r="P69" s="21"/>
      <c r="Q69" s="21"/>
      <c r="R69" s="21"/>
      <c r="S69" s="21"/>
      <c r="T69" s="21"/>
      <c r="U69" s="21"/>
      <c r="V69" s="21">
        <v>10654577</v>
      </c>
      <c r="W69" s="21"/>
      <c r="X69" s="21"/>
      <c r="Y69" s="20"/>
      <c r="Z69" s="23"/>
    </row>
    <row r="70" spans="1:26" ht="13.5" hidden="1">
      <c r="A70" s="39" t="s">
        <v>103</v>
      </c>
      <c r="B70" s="19">
        <v>1676520</v>
      </c>
      <c r="C70" s="19"/>
      <c r="D70" s="20"/>
      <c r="E70" s="21"/>
      <c r="F70" s="21">
        <v>150670</v>
      </c>
      <c r="G70" s="21">
        <v>159743</v>
      </c>
      <c r="H70" s="21">
        <v>143557</v>
      </c>
      <c r="I70" s="21">
        <v>453970</v>
      </c>
      <c r="J70" s="21">
        <v>145341</v>
      </c>
      <c r="K70" s="21">
        <v>152547</v>
      </c>
      <c r="L70" s="21">
        <v>140068</v>
      </c>
      <c r="M70" s="21">
        <v>437956</v>
      </c>
      <c r="N70" s="21"/>
      <c r="O70" s="21"/>
      <c r="P70" s="21"/>
      <c r="Q70" s="21"/>
      <c r="R70" s="21"/>
      <c r="S70" s="21"/>
      <c r="T70" s="21"/>
      <c r="U70" s="21"/>
      <c r="V70" s="21">
        <v>891926</v>
      </c>
      <c r="W70" s="21"/>
      <c r="X70" s="21"/>
      <c r="Y70" s="20"/>
      <c r="Z70" s="23"/>
    </row>
    <row r="71" spans="1:26" ht="13.5" hidden="1">
      <c r="A71" s="39" t="s">
        <v>104</v>
      </c>
      <c r="B71" s="19">
        <v>6871955</v>
      </c>
      <c r="C71" s="19"/>
      <c r="D71" s="20"/>
      <c r="E71" s="21"/>
      <c r="F71" s="21">
        <v>661493</v>
      </c>
      <c r="G71" s="21">
        <v>771523</v>
      </c>
      <c r="H71" s="21">
        <v>629304</v>
      </c>
      <c r="I71" s="21">
        <v>2062320</v>
      </c>
      <c r="J71" s="21">
        <v>631772</v>
      </c>
      <c r="K71" s="21">
        <v>676333</v>
      </c>
      <c r="L71" s="21">
        <v>788811</v>
      </c>
      <c r="M71" s="21">
        <v>2096916</v>
      </c>
      <c r="N71" s="21"/>
      <c r="O71" s="21"/>
      <c r="P71" s="21"/>
      <c r="Q71" s="21"/>
      <c r="R71" s="21"/>
      <c r="S71" s="21"/>
      <c r="T71" s="21"/>
      <c r="U71" s="21"/>
      <c r="V71" s="21">
        <v>4159236</v>
      </c>
      <c r="W71" s="21"/>
      <c r="X71" s="21"/>
      <c r="Y71" s="20"/>
      <c r="Z71" s="23"/>
    </row>
    <row r="72" spans="1:26" ht="13.5" hidden="1">
      <c r="A72" s="39" t="s">
        <v>105</v>
      </c>
      <c r="B72" s="19">
        <v>6183233</v>
      </c>
      <c r="C72" s="19"/>
      <c r="D72" s="20"/>
      <c r="E72" s="21"/>
      <c r="F72" s="21">
        <v>1184425</v>
      </c>
      <c r="G72" s="21">
        <v>532540</v>
      </c>
      <c r="H72" s="21">
        <v>526841</v>
      </c>
      <c r="I72" s="21">
        <v>2243806</v>
      </c>
      <c r="J72" s="21">
        <v>527639</v>
      </c>
      <c r="K72" s="21">
        <v>572396</v>
      </c>
      <c r="L72" s="21">
        <v>538923</v>
      </c>
      <c r="M72" s="21">
        <v>1638958</v>
      </c>
      <c r="N72" s="21"/>
      <c r="O72" s="21"/>
      <c r="P72" s="21"/>
      <c r="Q72" s="21"/>
      <c r="R72" s="21"/>
      <c r="S72" s="21"/>
      <c r="T72" s="21"/>
      <c r="U72" s="21"/>
      <c r="V72" s="21">
        <v>3882764</v>
      </c>
      <c r="W72" s="21"/>
      <c r="X72" s="21"/>
      <c r="Y72" s="20"/>
      <c r="Z72" s="23"/>
    </row>
    <row r="73" spans="1:26" ht="13.5" hidden="1">
      <c r="A73" s="39" t="s">
        <v>106</v>
      </c>
      <c r="B73" s="19">
        <v>2952396</v>
      </c>
      <c r="C73" s="19"/>
      <c r="D73" s="20"/>
      <c r="E73" s="21"/>
      <c r="F73" s="21">
        <v>324105</v>
      </c>
      <c r="G73" s="21">
        <v>278953</v>
      </c>
      <c r="H73" s="21">
        <v>279266</v>
      </c>
      <c r="I73" s="21">
        <v>882324</v>
      </c>
      <c r="J73" s="21">
        <v>279266</v>
      </c>
      <c r="K73" s="21">
        <v>279437</v>
      </c>
      <c r="L73" s="21">
        <v>279624</v>
      </c>
      <c r="M73" s="21">
        <v>838327</v>
      </c>
      <c r="N73" s="21"/>
      <c r="O73" s="21"/>
      <c r="P73" s="21"/>
      <c r="Q73" s="21"/>
      <c r="R73" s="21"/>
      <c r="S73" s="21"/>
      <c r="T73" s="21"/>
      <c r="U73" s="21"/>
      <c r="V73" s="21">
        <v>1720651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20259106</v>
      </c>
      <c r="C76" s="32"/>
      <c r="D76" s="33"/>
      <c r="E76" s="34"/>
      <c r="F76" s="34">
        <v>1195822</v>
      </c>
      <c r="G76" s="34">
        <v>640098</v>
      </c>
      <c r="H76" s="34">
        <v>2506601</v>
      </c>
      <c r="I76" s="34">
        <v>4342521</v>
      </c>
      <c r="J76" s="34">
        <v>1100844</v>
      </c>
      <c r="K76" s="34">
        <v>854716</v>
      </c>
      <c r="L76" s="34">
        <v>511551</v>
      </c>
      <c r="M76" s="34">
        <v>2467111</v>
      </c>
      <c r="N76" s="34"/>
      <c r="O76" s="34"/>
      <c r="P76" s="34"/>
      <c r="Q76" s="34"/>
      <c r="R76" s="34"/>
      <c r="S76" s="34"/>
      <c r="T76" s="34"/>
      <c r="U76" s="34"/>
      <c r="V76" s="34">
        <v>6809632</v>
      </c>
      <c r="W76" s="34"/>
      <c r="X76" s="34"/>
      <c r="Y76" s="33"/>
      <c r="Z76" s="35"/>
    </row>
    <row r="77" spans="1:26" ht="13.5" hidden="1">
      <c r="A77" s="37" t="s">
        <v>31</v>
      </c>
      <c r="B77" s="19">
        <v>2575002</v>
      </c>
      <c r="C77" s="19"/>
      <c r="D77" s="20"/>
      <c r="E77" s="21"/>
      <c r="F77" s="21">
        <v>691737</v>
      </c>
      <c r="G77" s="21">
        <v>279748</v>
      </c>
      <c r="H77" s="21">
        <v>2062757</v>
      </c>
      <c r="I77" s="21">
        <v>3034242</v>
      </c>
      <c r="J77" s="21">
        <v>666463</v>
      </c>
      <c r="K77" s="21">
        <v>418889</v>
      </c>
      <c r="L77" s="21">
        <v>229918</v>
      </c>
      <c r="M77" s="21">
        <v>1315270</v>
      </c>
      <c r="N77" s="21"/>
      <c r="O77" s="21"/>
      <c r="P77" s="21"/>
      <c r="Q77" s="21"/>
      <c r="R77" s="21"/>
      <c r="S77" s="21"/>
      <c r="T77" s="21"/>
      <c r="U77" s="21"/>
      <c r="V77" s="21">
        <v>4349512</v>
      </c>
      <c r="W77" s="21"/>
      <c r="X77" s="21"/>
      <c r="Y77" s="20"/>
      <c r="Z77" s="23"/>
    </row>
    <row r="78" spans="1:26" ht="13.5" hidden="1">
      <c r="A78" s="38" t="s">
        <v>32</v>
      </c>
      <c r="B78" s="19">
        <v>17684104</v>
      </c>
      <c r="C78" s="19"/>
      <c r="D78" s="20"/>
      <c r="E78" s="21"/>
      <c r="F78" s="21">
        <v>504085</v>
      </c>
      <c r="G78" s="21">
        <v>360350</v>
      </c>
      <c r="H78" s="21">
        <v>443844</v>
      </c>
      <c r="I78" s="21">
        <v>1308279</v>
      </c>
      <c r="J78" s="21">
        <v>434381</v>
      </c>
      <c r="K78" s="21">
        <v>435827</v>
      </c>
      <c r="L78" s="21">
        <v>281633</v>
      </c>
      <c r="M78" s="21">
        <v>1151841</v>
      </c>
      <c r="N78" s="21"/>
      <c r="O78" s="21"/>
      <c r="P78" s="21"/>
      <c r="Q78" s="21"/>
      <c r="R78" s="21"/>
      <c r="S78" s="21"/>
      <c r="T78" s="21"/>
      <c r="U78" s="21"/>
      <c r="V78" s="21">
        <v>2460120</v>
      </c>
      <c r="W78" s="21"/>
      <c r="X78" s="21"/>
      <c r="Y78" s="20"/>
      <c r="Z78" s="23"/>
    </row>
    <row r="79" spans="1:26" ht="13.5" hidden="1">
      <c r="A79" s="39" t="s">
        <v>103</v>
      </c>
      <c r="B79" s="19">
        <v>1676520</v>
      </c>
      <c r="C79" s="19"/>
      <c r="D79" s="20"/>
      <c r="E79" s="21"/>
      <c r="F79" s="21">
        <v>167761</v>
      </c>
      <c r="G79" s="21">
        <v>151236</v>
      </c>
      <c r="H79" s="21">
        <v>139968</v>
      </c>
      <c r="I79" s="21">
        <v>458965</v>
      </c>
      <c r="J79" s="21">
        <v>144482</v>
      </c>
      <c r="K79" s="21">
        <v>148028</v>
      </c>
      <c r="L79" s="21">
        <v>137675</v>
      </c>
      <c r="M79" s="21">
        <v>430185</v>
      </c>
      <c r="N79" s="21"/>
      <c r="O79" s="21"/>
      <c r="P79" s="21"/>
      <c r="Q79" s="21"/>
      <c r="R79" s="21"/>
      <c r="S79" s="21"/>
      <c r="T79" s="21"/>
      <c r="U79" s="21"/>
      <c r="V79" s="21">
        <v>889150</v>
      </c>
      <c r="W79" s="21"/>
      <c r="X79" s="21"/>
      <c r="Y79" s="20"/>
      <c r="Z79" s="23"/>
    </row>
    <row r="80" spans="1:26" ht="13.5" hidden="1">
      <c r="A80" s="39" t="s">
        <v>104</v>
      </c>
      <c r="B80" s="19">
        <v>6871955</v>
      </c>
      <c r="C80" s="19"/>
      <c r="D80" s="20"/>
      <c r="E80" s="21"/>
      <c r="F80" s="21">
        <v>211866</v>
      </c>
      <c r="G80" s="21">
        <v>129319</v>
      </c>
      <c r="H80" s="21">
        <v>129411</v>
      </c>
      <c r="I80" s="21">
        <v>470596</v>
      </c>
      <c r="J80" s="21">
        <v>179097</v>
      </c>
      <c r="K80" s="21">
        <v>156733</v>
      </c>
      <c r="L80" s="21">
        <v>80207</v>
      </c>
      <c r="M80" s="21">
        <v>416037</v>
      </c>
      <c r="N80" s="21"/>
      <c r="O80" s="21"/>
      <c r="P80" s="21"/>
      <c r="Q80" s="21"/>
      <c r="R80" s="21"/>
      <c r="S80" s="21"/>
      <c r="T80" s="21"/>
      <c r="U80" s="21"/>
      <c r="V80" s="21">
        <v>886633</v>
      </c>
      <c r="W80" s="21"/>
      <c r="X80" s="21"/>
      <c r="Y80" s="20"/>
      <c r="Z80" s="23"/>
    </row>
    <row r="81" spans="1:26" ht="13.5" hidden="1">
      <c r="A81" s="39" t="s">
        <v>105</v>
      </c>
      <c r="B81" s="19">
        <v>6183233</v>
      </c>
      <c r="C81" s="19"/>
      <c r="D81" s="20"/>
      <c r="E81" s="21"/>
      <c r="F81" s="21">
        <v>59967</v>
      </c>
      <c r="G81" s="21">
        <v>44615</v>
      </c>
      <c r="H81" s="21">
        <v>108113</v>
      </c>
      <c r="I81" s="21">
        <v>212695</v>
      </c>
      <c r="J81" s="21">
        <v>52327</v>
      </c>
      <c r="K81" s="21">
        <v>48518</v>
      </c>
      <c r="L81" s="21">
        <v>36328</v>
      </c>
      <c r="M81" s="21">
        <v>137173</v>
      </c>
      <c r="N81" s="21"/>
      <c r="O81" s="21"/>
      <c r="P81" s="21"/>
      <c r="Q81" s="21"/>
      <c r="R81" s="21"/>
      <c r="S81" s="21"/>
      <c r="T81" s="21"/>
      <c r="U81" s="21"/>
      <c r="V81" s="21">
        <v>349868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2952396</v>
      </c>
      <c r="C82" s="19"/>
      <c r="D82" s="20"/>
      <c r="E82" s="21"/>
      <c r="F82" s="21">
        <v>61815</v>
      </c>
      <c r="G82" s="21">
        <v>31573</v>
      </c>
      <c r="H82" s="21">
        <v>61321</v>
      </c>
      <c r="I82" s="21">
        <v>154709</v>
      </c>
      <c r="J82" s="21">
        <v>51058</v>
      </c>
      <c r="K82" s="21">
        <v>78375</v>
      </c>
      <c r="L82" s="21">
        <v>26496</v>
      </c>
      <c r="M82" s="21">
        <v>155929</v>
      </c>
      <c r="N82" s="21"/>
      <c r="O82" s="21"/>
      <c r="P82" s="21"/>
      <c r="Q82" s="21"/>
      <c r="R82" s="21"/>
      <c r="S82" s="21"/>
      <c r="T82" s="21"/>
      <c r="U82" s="21"/>
      <c r="V82" s="21">
        <v>310638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>
        <v>2676</v>
      </c>
      <c r="G83" s="21">
        <v>3607</v>
      </c>
      <c r="H83" s="21">
        <v>5031</v>
      </c>
      <c r="I83" s="21">
        <v>11314</v>
      </c>
      <c r="J83" s="21">
        <v>7417</v>
      </c>
      <c r="K83" s="21">
        <v>4173</v>
      </c>
      <c r="L83" s="21">
        <v>927</v>
      </c>
      <c r="M83" s="21">
        <v>12517</v>
      </c>
      <c r="N83" s="21"/>
      <c r="O83" s="21"/>
      <c r="P83" s="21"/>
      <c r="Q83" s="21"/>
      <c r="R83" s="21"/>
      <c r="S83" s="21"/>
      <c r="T83" s="21"/>
      <c r="U83" s="21"/>
      <c r="V83" s="21">
        <v>23831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42475362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13493576</v>
      </c>
      <c r="H5" s="100">
        <f t="shared" si="0"/>
        <v>418910</v>
      </c>
      <c r="I5" s="100">
        <f t="shared" si="0"/>
        <v>224829</v>
      </c>
      <c r="J5" s="100">
        <f t="shared" si="0"/>
        <v>14137315</v>
      </c>
      <c r="K5" s="100">
        <f t="shared" si="0"/>
        <v>325396</v>
      </c>
      <c r="L5" s="100">
        <f t="shared" si="0"/>
        <v>423424</v>
      </c>
      <c r="M5" s="100">
        <f t="shared" si="0"/>
        <v>195780</v>
      </c>
      <c r="N5" s="100">
        <f t="shared" si="0"/>
        <v>944600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15081915</v>
      </c>
      <c r="X5" s="100">
        <f t="shared" si="0"/>
        <v>0</v>
      </c>
      <c r="Y5" s="100">
        <f t="shared" si="0"/>
        <v>15081915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22317747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5170622</v>
      </c>
      <c r="D7" s="157"/>
      <c r="E7" s="158"/>
      <c r="F7" s="159"/>
      <c r="G7" s="159">
        <v>13489351</v>
      </c>
      <c r="H7" s="159">
        <v>414937</v>
      </c>
      <c r="I7" s="159">
        <v>220986</v>
      </c>
      <c r="J7" s="159">
        <v>14125274</v>
      </c>
      <c r="K7" s="159">
        <v>321513</v>
      </c>
      <c r="L7" s="159">
        <v>419007</v>
      </c>
      <c r="M7" s="159">
        <v>191712</v>
      </c>
      <c r="N7" s="159">
        <v>932232</v>
      </c>
      <c r="O7" s="159"/>
      <c r="P7" s="159"/>
      <c r="Q7" s="159"/>
      <c r="R7" s="159"/>
      <c r="S7" s="159"/>
      <c r="T7" s="159"/>
      <c r="U7" s="159"/>
      <c r="V7" s="159"/>
      <c r="W7" s="159">
        <v>15057506</v>
      </c>
      <c r="X7" s="159"/>
      <c r="Y7" s="159">
        <v>15057506</v>
      </c>
      <c r="Z7" s="141">
        <v>0</v>
      </c>
      <c r="AA7" s="157"/>
    </row>
    <row r="8" spans="1:27" ht="13.5">
      <c r="A8" s="138" t="s">
        <v>77</v>
      </c>
      <c r="B8" s="136"/>
      <c r="C8" s="155">
        <v>14986993</v>
      </c>
      <c r="D8" s="155"/>
      <c r="E8" s="156"/>
      <c r="F8" s="60"/>
      <c r="G8" s="60">
        <v>4225</v>
      </c>
      <c r="H8" s="60">
        <v>3973</v>
      </c>
      <c r="I8" s="60">
        <v>3843</v>
      </c>
      <c r="J8" s="60">
        <v>12041</v>
      </c>
      <c r="K8" s="60">
        <v>3883</v>
      </c>
      <c r="L8" s="60">
        <v>4417</v>
      </c>
      <c r="M8" s="60">
        <v>4068</v>
      </c>
      <c r="N8" s="60">
        <v>12368</v>
      </c>
      <c r="O8" s="60"/>
      <c r="P8" s="60"/>
      <c r="Q8" s="60"/>
      <c r="R8" s="60"/>
      <c r="S8" s="60"/>
      <c r="T8" s="60"/>
      <c r="U8" s="60"/>
      <c r="V8" s="60"/>
      <c r="W8" s="60">
        <v>24409</v>
      </c>
      <c r="X8" s="60"/>
      <c r="Y8" s="60">
        <v>24409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29439965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699247</v>
      </c>
      <c r="H9" s="100">
        <f t="shared" si="1"/>
        <v>3199195</v>
      </c>
      <c r="I9" s="100">
        <f t="shared" si="1"/>
        <v>4096328</v>
      </c>
      <c r="J9" s="100">
        <f t="shared" si="1"/>
        <v>7994770</v>
      </c>
      <c r="K9" s="100">
        <f t="shared" si="1"/>
        <v>3284104</v>
      </c>
      <c r="L9" s="100">
        <f t="shared" si="1"/>
        <v>4734252</v>
      </c>
      <c r="M9" s="100">
        <f t="shared" si="1"/>
        <v>1950124</v>
      </c>
      <c r="N9" s="100">
        <f t="shared" si="1"/>
        <v>9968480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17963250</v>
      </c>
      <c r="X9" s="100">
        <f t="shared" si="1"/>
        <v>0</v>
      </c>
      <c r="Y9" s="100">
        <f t="shared" si="1"/>
        <v>17963250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3993855</v>
      </c>
      <c r="D10" s="155"/>
      <c r="E10" s="156"/>
      <c r="F10" s="60"/>
      <c r="G10" s="60">
        <v>25047</v>
      </c>
      <c r="H10" s="60">
        <v>462318</v>
      </c>
      <c r="I10" s="60">
        <v>15721</v>
      </c>
      <c r="J10" s="60">
        <v>503086</v>
      </c>
      <c r="K10" s="60">
        <v>11531</v>
      </c>
      <c r="L10" s="60">
        <v>393596</v>
      </c>
      <c r="M10" s="60">
        <v>-47483</v>
      </c>
      <c r="N10" s="60">
        <v>357644</v>
      </c>
      <c r="O10" s="60"/>
      <c r="P10" s="60"/>
      <c r="Q10" s="60"/>
      <c r="R10" s="60"/>
      <c r="S10" s="60"/>
      <c r="T10" s="60"/>
      <c r="U10" s="60"/>
      <c r="V10" s="60"/>
      <c r="W10" s="60">
        <v>860730</v>
      </c>
      <c r="X10" s="60"/>
      <c r="Y10" s="60">
        <v>860730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485531</v>
      </c>
      <c r="D12" s="155"/>
      <c r="E12" s="156"/>
      <c r="F12" s="60"/>
      <c r="G12" s="60">
        <v>44000</v>
      </c>
      <c r="H12" s="60">
        <v>33900</v>
      </c>
      <c r="I12" s="60">
        <v>57950</v>
      </c>
      <c r="J12" s="60">
        <v>135850</v>
      </c>
      <c r="K12" s="60">
        <v>42450</v>
      </c>
      <c r="L12" s="60">
        <v>38275</v>
      </c>
      <c r="M12" s="60">
        <v>48760</v>
      </c>
      <c r="N12" s="60">
        <v>129485</v>
      </c>
      <c r="O12" s="60"/>
      <c r="P12" s="60"/>
      <c r="Q12" s="60"/>
      <c r="R12" s="60"/>
      <c r="S12" s="60"/>
      <c r="T12" s="60"/>
      <c r="U12" s="60"/>
      <c r="V12" s="60"/>
      <c r="W12" s="60">
        <v>265335</v>
      </c>
      <c r="X12" s="60"/>
      <c r="Y12" s="60">
        <v>265335</v>
      </c>
      <c r="Z12" s="140">
        <v>0</v>
      </c>
      <c r="AA12" s="155"/>
    </row>
    <row r="13" spans="1:27" ht="13.5">
      <c r="A13" s="138" t="s">
        <v>82</v>
      </c>
      <c r="B13" s="136"/>
      <c r="C13" s="155">
        <v>24960579</v>
      </c>
      <c r="D13" s="155"/>
      <c r="E13" s="156"/>
      <c r="F13" s="60"/>
      <c r="G13" s="60">
        <v>630200</v>
      </c>
      <c r="H13" s="60">
        <v>2702977</v>
      </c>
      <c r="I13" s="60">
        <v>4022657</v>
      </c>
      <c r="J13" s="60">
        <v>7355834</v>
      </c>
      <c r="K13" s="60">
        <v>3230123</v>
      </c>
      <c r="L13" s="60">
        <v>4302381</v>
      </c>
      <c r="M13" s="60">
        <v>1948847</v>
      </c>
      <c r="N13" s="60">
        <v>9481351</v>
      </c>
      <c r="O13" s="60"/>
      <c r="P13" s="60"/>
      <c r="Q13" s="60"/>
      <c r="R13" s="60"/>
      <c r="S13" s="60"/>
      <c r="T13" s="60"/>
      <c r="U13" s="60"/>
      <c r="V13" s="60"/>
      <c r="W13" s="60">
        <v>16837185</v>
      </c>
      <c r="X13" s="60"/>
      <c r="Y13" s="60">
        <v>16837185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8921426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281742</v>
      </c>
      <c r="H15" s="100">
        <f t="shared" si="2"/>
        <v>200033</v>
      </c>
      <c r="I15" s="100">
        <f t="shared" si="2"/>
        <v>1151307</v>
      </c>
      <c r="J15" s="100">
        <f t="shared" si="2"/>
        <v>1633082</v>
      </c>
      <c r="K15" s="100">
        <f t="shared" si="2"/>
        <v>202805</v>
      </c>
      <c r="L15" s="100">
        <f t="shared" si="2"/>
        <v>125988</v>
      </c>
      <c r="M15" s="100">
        <f t="shared" si="2"/>
        <v>140325</v>
      </c>
      <c r="N15" s="100">
        <f t="shared" si="2"/>
        <v>469118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2102200</v>
      </c>
      <c r="X15" s="100">
        <f t="shared" si="2"/>
        <v>0</v>
      </c>
      <c r="Y15" s="100">
        <f t="shared" si="2"/>
        <v>2102200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504819</v>
      </c>
      <c r="D16" s="155"/>
      <c r="E16" s="156"/>
      <c r="F16" s="60"/>
      <c r="G16" s="60">
        <v>56666</v>
      </c>
      <c r="H16" s="60">
        <v>73579</v>
      </c>
      <c r="I16" s="60">
        <v>36858</v>
      </c>
      <c r="J16" s="60">
        <v>167103</v>
      </c>
      <c r="K16" s="60">
        <v>10797</v>
      </c>
      <c r="L16" s="60">
        <v>1040</v>
      </c>
      <c r="M16" s="60">
        <v>381</v>
      </c>
      <c r="N16" s="60">
        <v>12218</v>
      </c>
      <c r="O16" s="60"/>
      <c r="P16" s="60"/>
      <c r="Q16" s="60"/>
      <c r="R16" s="60"/>
      <c r="S16" s="60"/>
      <c r="T16" s="60"/>
      <c r="U16" s="60"/>
      <c r="V16" s="60"/>
      <c r="W16" s="60">
        <v>179321</v>
      </c>
      <c r="X16" s="60"/>
      <c r="Y16" s="60">
        <v>179321</v>
      </c>
      <c r="Z16" s="140">
        <v>0</v>
      </c>
      <c r="AA16" s="155"/>
    </row>
    <row r="17" spans="1:27" ht="13.5">
      <c r="A17" s="138" t="s">
        <v>86</v>
      </c>
      <c r="B17" s="136"/>
      <c r="C17" s="155">
        <v>8416607</v>
      </c>
      <c r="D17" s="155"/>
      <c r="E17" s="156"/>
      <c r="F17" s="60"/>
      <c r="G17" s="60">
        <v>225076</v>
      </c>
      <c r="H17" s="60">
        <v>126454</v>
      </c>
      <c r="I17" s="60">
        <v>1114449</v>
      </c>
      <c r="J17" s="60">
        <v>1465979</v>
      </c>
      <c r="K17" s="60">
        <v>192008</v>
      </c>
      <c r="L17" s="60">
        <v>124948</v>
      </c>
      <c r="M17" s="60">
        <v>139944</v>
      </c>
      <c r="N17" s="60">
        <v>456900</v>
      </c>
      <c r="O17" s="60"/>
      <c r="P17" s="60"/>
      <c r="Q17" s="60"/>
      <c r="R17" s="60"/>
      <c r="S17" s="60"/>
      <c r="T17" s="60"/>
      <c r="U17" s="60"/>
      <c r="V17" s="60"/>
      <c r="W17" s="60">
        <v>1922879</v>
      </c>
      <c r="X17" s="60"/>
      <c r="Y17" s="60">
        <v>1922879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29711473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2321481</v>
      </c>
      <c r="H19" s="100">
        <f t="shared" si="3"/>
        <v>2825974</v>
      </c>
      <c r="I19" s="100">
        <f t="shared" si="3"/>
        <v>1804197</v>
      </c>
      <c r="J19" s="100">
        <f t="shared" si="3"/>
        <v>6951652</v>
      </c>
      <c r="K19" s="100">
        <f t="shared" si="3"/>
        <v>2234040</v>
      </c>
      <c r="L19" s="100">
        <f t="shared" si="3"/>
        <v>3685567</v>
      </c>
      <c r="M19" s="100">
        <f t="shared" si="3"/>
        <v>2672960</v>
      </c>
      <c r="N19" s="100">
        <f t="shared" si="3"/>
        <v>8592567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15544219</v>
      </c>
      <c r="X19" s="100">
        <f t="shared" si="3"/>
        <v>0</v>
      </c>
      <c r="Y19" s="100">
        <f t="shared" si="3"/>
        <v>15544219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>
        <v>4128768</v>
      </c>
      <c r="D20" s="155"/>
      <c r="E20" s="156"/>
      <c r="F20" s="60"/>
      <c r="G20" s="60">
        <v>151370</v>
      </c>
      <c r="H20" s="60">
        <v>160643</v>
      </c>
      <c r="I20" s="60">
        <v>144828</v>
      </c>
      <c r="J20" s="60">
        <v>456841</v>
      </c>
      <c r="K20" s="60">
        <v>146952</v>
      </c>
      <c r="L20" s="60">
        <v>152547</v>
      </c>
      <c r="M20" s="60">
        <v>140268</v>
      </c>
      <c r="N20" s="60">
        <v>439767</v>
      </c>
      <c r="O20" s="60"/>
      <c r="P20" s="60"/>
      <c r="Q20" s="60"/>
      <c r="R20" s="60"/>
      <c r="S20" s="60"/>
      <c r="T20" s="60"/>
      <c r="U20" s="60"/>
      <c r="V20" s="60"/>
      <c r="W20" s="60">
        <v>896608</v>
      </c>
      <c r="X20" s="60"/>
      <c r="Y20" s="60">
        <v>896608</v>
      </c>
      <c r="Z20" s="140">
        <v>0</v>
      </c>
      <c r="AA20" s="155"/>
    </row>
    <row r="21" spans="1:27" ht="13.5">
      <c r="A21" s="138" t="s">
        <v>90</v>
      </c>
      <c r="B21" s="136"/>
      <c r="C21" s="155">
        <v>15144364</v>
      </c>
      <c r="D21" s="155"/>
      <c r="E21" s="156"/>
      <c r="F21" s="60"/>
      <c r="G21" s="60">
        <v>661493</v>
      </c>
      <c r="H21" s="60">
        <v>1851405</v>
      </c>
      <c r="I21" s="60">
        <v>850782</v>
      </c>
      <c r="J21" s="60">
        <v>3363680</v>
      </c>
      <c r="K21" s="60">
        <v>1280008</v>
      </c>
      <c r="L21" s="60">
        <v>2680963</v>
      </c>
      <c r="M21" s="60">
        <v>1714145</v>
      </c>
      <c r="N21" s="60">
        <v>5675116</v>
      </c>
      <c r="O21" s="60"/>
      <c r="P21" s="60"/>
      <c r="Q21" s="60"/>
      <c r="R21" s="60"/>
      <c r="S21" s="60"/>
      <c r="T21" s="60"/>
      <c r="U21" s="60"/>
      <c r="V21" s="60"/>
      <c r="W21" s="60">
        <v>9038796</v>
      </c>
      <c r="X21" s="60"/>
      <c r="Y21" s="60">
        <v>9038796</v>
      </c>
      <c r="Z21" s="140">
        <v>0</v>
      </c>
      <c r="AA21" s="155"/>
    </row>
    <row r="22" spans="1:27" ht="13.5">
      <c r="A22" s="138" t="s">
        <v>91</v>
      </c>
      <c r="B22" s="136"/>
      <c r="C22" s="157">
        <v>7091853</v>
      </c>
      <c r="D22" s="157"/>
      <c r="E22" s="158"/>
      <c r="F22" s="159"/>
      <c r="G22" s="159">
        <v>1184425</v>
      </c>
      <c r="H22" s="159">
        <v>534710</v>
      </c>
      <c r="I22" s="159">
        <v>529321</v>
      </c>
      <c r="J22" s="159">
        <v>2248456</v>
      </c>
      <c r="K22" s="159">
        <v>527639</v>
      </c>
      <c r="L22" s="159">
        <v>572396</v>
      </c>
      <c r="M22" s="159">
        <v>538923</v>
      </c>
      <c r="N22" s="159">
        <v>1638958</v>
      </c>
      <c r="O22" s="159"/>
      <c r="P22" s="159"/>
      <c r="Q22" s="159"/>
      <c r="R22" s="159"/>
      <c r="S22" s="159"/>
      <c r="T22" s="159"/>
      <c r="U22" s="159"/>
      <c r="V22" s="159"/>
      <c r="W22" s="159">
        <v>3887414</v>
      </c>
      <c r="X22" s="159"/>
      <c r="Y22" s="159">
        <v>3887414</v>
      </c>
      <c r="Z22" s="141">
        <v>0</v>
      </c>
      <c r="AA22" s="157"/>
    </row>
    <row r="23" spans="1:27" ht="13.5">
      <c r="A23" s="138" t="s">
        <v>92</v>
      </c>
      <c r="B23" s="136"/>
      <c r="C23" s="155">
        <v>3346488</v>
      </c>
      <c r="D23" s="155"/>
      <c r="E23" s="156"/>
      <c r="F23" s="60"/>
      <c r="G23" s="60">
        <v>324193</v>
      </c>
      <c r="H23" s="60">
        <v>279216</v>
      </c>
      <c r="I23" s="60">
        <v>279266</v>
      </c>
      <c r="J23" s="60">
        <v>882675</v>
      </c>
      <c r="K23" s="60">
        <v>279441</v>
      </c>
      <c r="L23" s="60">
        <v>279661</v>
      </c>
      <c r="M23" s="60">
        <v>279624</v>
      </c>
      <c r="N23" s="60">
        <v>838726</v>
      </c>
      <c r="O23" s="60"/>
      <c r="P23" s="60"/>
      <c r="Q23" s="60"/>
      <c r="R23" s="60"/>
      <c r="S23" s="60"/>
      <c r="T23" s="60"/>
      <c r="U23" s="60"/>
      <c r="V23" s="60"/>
      <c r="W23" s="60">
        <v>1721401</v>
      </c>
      <c r="X23" s="60"/>
      <c r="Y23" s="60">
        <v>1721401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110548226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16796046</v>
      </c>
      <c r="H25" s="73">
        <f t="shared" si="4"/>
        <v>6644112</v>
      </c>
      <c r="I25" s="73">
        <f t="shared" si="4"/>
        <v>7276661</v>
      </c>
      <c r="J25" s="73">
        <f t="shared" si="4"/>
        <v>30716819</v>
      </c>
      <c r="K25" s="73">
        <f t="shared" si="4"/>
        <v>6046345</v>
      </c>
      <c r="L25" s="73">
        <f t="shared" si="4"/>
        <v>8969231</v>
      </c>
      <c r="M25" s="73">
        <f t="shared" si="4"/>
        <v>4959189</v>
      </c>
      <c r="N25" s="73">
        <f t="shared" si="4"/>
        <v>19974765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50691584</v>
      </c>
      <c r="X25" s="73">
        <f t="shared" si="4"/>
        <v>0</v>
      </c>
      <c r="Y25" s="73">
        <f t="shared" si="4"/>
        <v>50691584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40207446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5377155</v>
      </c>
      <c r="H28" s="100">
        <f t="shared" si="5"/>
        <v>2455300</v>
      </c>
      <c r="I28" s="100">
        <f t="shared" si="5"/>
        <v>2141089</v>
      </c>
      <c r="J28" s="100">
        <f t="shared" si="5"/>
        <v>9973544</v>
      </c>
      <c r="K28" s="100">
        <f t="shared" si="5"/>
        <v>2133790</v>
      </c>
      <c r="L28" s="100">
        <f t="shared" si="5"/>
        <v>3059419</v>
      </c>
      <c r="M28" s="100">
        <f t="shared" si="5"/>
        <v>2104884</v>
      </c>
      <c r="N28" s="100">
        <f t="shared" si="5"/>
        <v>7298093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17271637</v>
      </c>
      <c r="X28" s="100">
        <f t="shared" si="5"/>
        <v>0</v>
      </c>
      <c r="Y28" s="100">
        <f t="shared" si="5"/>
        <v>17271637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>
        <v>6683284</v>
      </c>
      <c r="D29" s="155"/>
      <c r="E29" s="156"/>
      <c r="F29" s="60"/>
      <c r="G29" s="60">
        <v>3775995</v>
      </c>
      <c r="H29" s="60">
        <v>536397</v>
      </c>
      <c r="I29" s="60">
        <v>636647</v>
      </c>
      <c r="J29" s="60">
        <v>4949039</v>
      </c>
      <c r="K29" s="60">
        <v>559725</v>
      </c>
      <c r="L29" s="60">
        <v>689178</v>
      </c>
      <c r="M29" s="60">
        <v>525455</v>
      </c>
      <c r="N29" s="60">
        <v>1774358</v>
      </c>
      <c r="O29" s="60"/>
      <c r="P29" s="60"/>
      <c r="Q29" s="60"/>
      <c r="R29" s="60"/>
      <c r="S29" s="60"/>
      <c r="T29" s="60"/>
      <c r="U29" s="60"/>
      <c r="V29" s="60"/>
      <c r="W29" s="60">
        <v>6723397</v>
      </c>
      <c r="X29" s="60"/>
      <c r="Y29" s="60">
        <v>6723397</v>
      </c>
      <c r="Z29" s="140">
        <v>0</v>
      </c>
      <c r="AA29" s="155"/>
    </row>
    <row r="30" spans="1:27" ht="13.5">
      <c r="A30" s="138" t="s">
        <v>76</v>
      </c>
      <c r="B30" s="136"/>
      <c r="C30" s="157">
        <v>12292421</v>
      </c>
      <c r="D30" s="157"/>
      <c r="E30" s="158"/>
      <c r="F30" s="159"/>
      <c r="G30" s="159">
        <v>1133283</v>
      </c>
      <c r="H30" s="159">
        <v>779047</v>
      </c>
      <c r="I30" s="159">
        <v>617255</v>
      </c>
      <c r="J30" s="159">
        <v>2529585</v>
      </c>
      <c r="K30" s="159">
        <v>775039</v>
      </c>
      <c r="L30" s="159">
        <v>937120</v>
      </c>
      <c r="M30" s="159">
        <v>675503</v>
      </c>
      <c r="N30" s="159">
        <v>2387662</v>
      </c>
      <c r="O30" s="159"/>
      <c r="P30" s="159"/>
      <c r="Q30" s="159"/>
      <c r="R30" s="159"/>
      <c r="S30" s="159"/>
      <c r="T30" s="159"/>
      <c r="U30" s="159"/>
      <c r="V30" s="159"/>
      <c r="W30" s="159">
        <v>4917247</v>
      </c>
      <c r="X30" s="159"/>
      <c r="Y30" s="159">
        <v>4917247</v>
      </c>
      <c r="Z30" s="141">
        <v>0</v>
      </c>
      <c r="AA30" s="157"/>
    </row>
    <row r="31" spans="1:27" ht="13.5">
      <c r="A31" s="138" t="s">
        <v>77</v>
      </c>
      <c r="B31" s="136"/>
      <c r="C31" s="155">
        <v>21231741</v>
      </c>
      <c r="D31" s="155"/>
      <c r="E31" s="156"/>
      <c r="F31" s="60"/>
      <c r="G31" s="60">
        <v>467877</v>
      </c>
      <c r="H31" s="60">
        <v>1139856</v>
      </c>
      <c r="I31" s="60">
        <v>887187</v>
      </c>
      <c r="J31" s="60">
        <v>2494920</v>
      </c>
      <c r="K31" s="60">
        <v>799026</v>
      </c>
      <c r="L31" s="60">
        <v>1433121</v>
      </c>
      <c r="M31" s="60">
        <v>903926</v>
      </c>
      <c r="N31" s="60">
        <v>3136073</v>
      </c>
      <c r="O31" s="60"/>
      <c r="P31" s="60"/>
      <c r="Q31" s="60"/>
      <c r="R31" s="60"/>
      <c r="S31" s="60"/>
      <c r="T31" s="60"/>
      <c r="U31" s="60"/>
      <c r="V31" s="60"/>
      <c r="W31" s="60">
        <v>5630993</v>
      </c>
      <c r="X31" s="60"/>
      <c r="Y31" s="60">
        <v>5630993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33121849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1192757</v>
      </c>
      <c r="H32" s="100">
        <f t="shared" si="6"/>
        <v>4008923</v>
      </c>
      <c r="I32" s="100">
        <f t="shared" si="6"/>
        <v>5237018</v>
      </c>
      <c r="J32" s="100">
        <f t="shared" si="6"/>
        <v>10438698</v>
      </c>
      <c r="K32" s="100">
        <f t="shared" si="6"/>
        <v>4030249</v>
      </c>
      <c r="L32" s="100">
        <f t="shared" si="6"/>
        <v>5029506</v>
      </c>
      <c r="M32" s="100">
        <f t="shared" si="6"/>
        <v>2553619</v>
      </c>
      <c r="N32" s="100">
        <f t="shared" si="6"/>
        <v>11613374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22052072</v>
      </c>
      <c r="X32" s="100">
        <f t="shared" si="6"/>
        <v>0</v>
      </c>
      <c r="Y32" s="100">
        <f t="shared" si="6"/>
        <v>22052072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4931298</v>
      </c>
      <c r="D33" s="155"/>
      <c r="E33" s="156"/>
      <c r="F33" s="60"/>
      <c r="G33" s="60">
        <v>225375</v>
      </c>
      <c r="H33" s="60">
        <v>953969</v>
      </c>
      <c r="I33" s="60">
        <v>902500</v>
      </c>
      <c r="J33" s="60">
        <v>2081844</v>
      </c>
      <c r="K33" s="60">
        <v>298425</v>
      </c>
      <c r="L33" s="60">
        <v>347074</v>
      </c>
      <c r="M33" s="60">
        <v>273728</v>
      </c>
      <c r="N33" s="60">
        <v>919227</v>
      </c>
      <c r="O33" s="60"/>
      <c r="P33" s="60"/>
      <c r="Q33" s="60"/>
      <c r="R33" s="60"/>
      <c r="S33" s="60"/>
      <c r="T33" s="60"/>
      <c r="U33" s="60"/>
      <c r="V33" s="60"/>
      <c r="W33" s="60">
        <v>3001071</v>
      </c>
      <c r="X33" s="60"/>
      <c r="Y33" s="60">
        <v>3001071</v>
      </c>
      <c r="Z33" s="140">
        <v>0</v>
      </c>
      <c r="AA33" s="155"/>
    </row>
    <row r="34" spans="1:27" ht="13.5">
      <c r="A34" s="138" t="s">
        <v>80</v>
      </c>
      <c r="B34" s="136"/>
      <c r="C34" s="155">
        <v>68896</v>
      </c>
      <c r="D34" s="155"/>
      <c r="E34" s="156"/>
      <c r="F34" s="60"/>
      <c r="G34" s="60">
        <v>6970</v>
      </c>
      <c r="H34" s="60">
        <v>11844</v>
      </c>
      <c r="I34" s="60">
        <v>2657</v>
      </c>
      <c r="J34" s="60">
        <v>21471</v>
      </c>
      <c r="K34" s="60">
        <v>6317</v>
      </c>
      <c r="L34" s="60">
        <v>4930</v>
      </c>
      <c r="M34" s="60">
        <v>3725</v>
      </c>
      <c r="N34" s="60">
        <v>14972</v>
      </c>
      <c r="O34" s="60"/>
      <c r="P34" s="60"/>
      <c r="Q34" s="60"/>
      <c r="R34" s="60"/>
      <c r="S34" s="60"/>
      <c r="T34" s="60"/>
      <c r="U34" s="60"/>
      <c r="V34" s="60"/>
      <c r="W34" s="60">
        <v>36443</v>
      </c>
      <c r="X34" s="60"/>
      <c r="Y34" s="60">
        <v>36443</v>
      </c>
      <c r="Z34" s="140">
        <v>0</v>
      </c>
      <c r="AA34" s="155"/>
    </row>
    <row r="35" spans="1:27" ht="13.5">
      <c r="A35" s="138" t="s">
        <v>81</v>
      </c>
      <c r="B35" s="136"/>
      <c r="C35" s="155">
        <v>3465963</v>
      </c>
      <c r="D35" s="155"/>
      <c r="E35" s="156"/>
      <c r="F35" s="60"/>
      <c r="G35" s="60">
        <v>306318</v>
      </c>
      <c r="H35" s="60">
        <v>316239</v>
      </c>
      <c r="I35" s="60">
        <v>285310</v>
      </c>
      <c r="J35" s="60">
        <v>907867</v>
      </c>
      <c r="K35" s="60">
        <v>456917</v>
      </c>
      <c r="L35" s="60">
        <v>350701</v>
      </c>
      <c r="M35" s="60">
        <v>302899</v>
      </c>
      <c r="N35" s="60">
        <v>1110517</v>
      </c>
      <c r="O35" s="60"/>
      <c r="P35" s="60"/>
      <c r="Q35" s="60"/>
      <c r="R35" s="60"/>
      <c r="S35" s="60"/>
      <c r="T35" s="60"/>
      <c r="U35" s="60"/>
      <c r="V35" s="60"/>
      <c r="W35" s="60">
        <v>2018384</v>
      </c>
      <c r="X35" s="60"/>
      <c r="Y35" s="60">
        <v>2018384</v>
      </c>
      <c r="Z35" s="140">
        <v>0</v>
      </c>
      <c r="AA35" s="155"/>
    </row>
    <row r="36" spans="1:27" ht="13.5">
      <c r="A36" s="138" t="s">
        <v>82</v>
      </c>
      <c r="B36" s="136"/>
      <c r="C36" s="155">
        <v>24655087</v>
      </c>
      <c r="D36" s="155"/>
      <c r="E36" s="156"/>
      <c r="F36" s="60"/>
      <c r="G36" s="60">
        <v>654094</v>
      </c>
      <c r="H36" s="60">
        <v>2726871</v>
      </c>
      <c r="I36" s="60">
        <v>4046551</v>
      </c>
      <c r="J36" s="60">
        <v>7427516</v>
      </c>
      <c r="K36" s="60">
        <v>3268590</v>
      </c>
      <c r="L36" s="60">
        <v>4326801</v>
      </c>
      <c r="M36" s="60">
        <v>1973267</v>
      </c>
      <c r="N36" s="60">
        <v>9568658</v>
      </c>
      <c r="O36" s="60"/>
      <c r="P36" s="60"/>
      <c r="Q36" s="60"/>
      <c r="R36" s="60"/>
      <c r="S36" s="60"/>
      <c r="T36" s="60"/>
      <c r="U36" s="60"/>
      <c r="V36" s="60"/>
      <c r="W36" s="60">
        <v>16996174</v>
      </c>
      <c r="X36" s="60"/>
      <c r="Y36" s="60">
        <v>16996174</v>
      </c>
      <c r="Z36" s="140">
        <v>0</v>
      </c>
      <c r="AA36" s="155"/>
    </row>
    <row r="37" spans="1:27" ht="13.5">
      <c r="A37" s="138" t="s">
        <v>83</v>
      </c>
      <c r="B37" s="136"/>
      <c r="C37" s="157">
        <v>605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7432883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575032</v>
      </c>
      <c r="H38" s="100">
        <f t="shared" si="7"/>
        <v>521523</v>
      </c>
      <c r="I38" s="100">
        <f t="shared" si="7"/>
        <v>477914</v>
      </c>
      <c r="J38" s="100">
        <f t="shared" si="7"/>
        <v>1574469</v>
      </c>
      <c r="K38" s="100">
        <f t="shared" si="7"/>
        <v>505317</v>
      </c>
      <c r="L38" s="100">
        <f t="shared" si="7"/>
        <v>436332</v>
      </c>
      <c r="M38" s="100">
        <f t="shared" si="7"/>
        <v>411084</v>
      </c>
      <c r="N38" s="100">
        <f t="shared" si="7"/>
        <v>1352733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2927202</v>
      </c>
      <c r="X38" s="100">
        <f t="shared" si="7"/>
        <v>0</v>
      </c>
      <c r="Y38" s="100">
        <f t="shared" si="7"/>
        <v>2927202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1670373</v>
      </c>
      <c r="D39" s="155"/>
      <c r="E39" s="156"/>
      <c r="F39" s="60"/>
      <c r="G39" s="60">
        <v>226694</v>
      </c>
      <c r="H39" s="60">
        <v>207261</v>
      </c>
      <c r="I39" s="60">
        <v>149089</v>
      </c>
      <c r="J39" s="60">
        <v>583044</v>
      </c>
      <c r="K39" s="60">
        <v>168822</v>
      </c>
      <c r="L39" s="60">
        <v>146603</v>
      </c>
      <c r="M39" s="60">
        <v>134269</v>
      </c>
      <c r="N39" s="60">
        <v>449694</v>
      </c>
      <c r="O39" s="60"/>
      <c r="P39" s="60"/>
      <c r="Q39" s="60"/>
      <c r="R39" s="60"/>
      <c r="S39" s="60"/>
      <c r="T39" s="60"/>
      <c r="U39" s="60"/>
      <c r="V39" s="60"/>
      <c r="W39" s="60">
        <v>1032738</v>
      </c>
      <c r="X39" s="60"/>
      <c r="Y39" s="60">
        <v>1032738</v>
      </c>
      <c r="Z39" s="140">
        <v>0</v>
      </c>
      <c r="AA39" s="155"/>
    </row>
    <row r="40" spans="1:27" ht="13.5">
      <c r="A40" s="138" t="s">
        <v>86</v>
      </c>
      <c r="B40" s="136"/>
      <c r="C40" s="155">
        <v>5762510</v>
      </c>
      <c r="D40" s="155"/>
      <c r="E40" s="156"/>
      <c r="F40" s="60"/>
      <c r="G40" s="60">
        <v>348338</v>
      </c>
      <c r="H40" s="60">
        <v>314262</v>
      </c>
      <c r="I40" s="60">
        <v>328825</v>
      </c>
      <c r="J40" s="60">
        <v>991425</v>
      </c>
      <c r="K40" s="60">
        <v>336495</v>
      </c>
      <c r="L40" s="60">
        <v>289729</v>
      </c>
      <c r="M40" s="60">
        <v>276815</v>
      </c>
      <c r="N40" s="60">
        <v>903039</v>
      </c>
      <c r="O40" s="60"/>
      <c r="P40" s="60"/>
      <c r="Q40" s="60"/>
      <c r="R40" s="60"/>
      <c r="S40" s="60"/>
      <c r="T40" s="60"/>
      <c r="U40" s="60"/>
      <c r="V40" s="60"/>
      <c r="W40" s="60">
        <v>1894464</v>
      </c>
      <c r="X40" s="60"/>
      <c r="Y40" s="60">
        <v>1894464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58394097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2153653</v>
      </c>
      <c r="H42" s="100">
        <f t="shared" si="8"/>
        <v>1632228</v>
      </c>
      <c r="I42" s="100">
        <f t="shared" si="8"/>
        <v>2481092</v>
      </c>
      <c r="J42" s="100">
        <f t="shared" si="8"/>
        <v>6266973</v>
      </c>
      <c r="K42" s="100">
        <f t="shared" si="8"/>
        <v>2048664</v>
      </c>
      <c r="L42" s="100">
        <f t="shared" si="8"/>
        <v>2052139</v>
      </c>
      <c r="M42" s="100">
        <f t="shared" si="8"/>
        <v>2259308</v>
      </c>
      <c r="N42" s="100">
        <f t="shared" si="8"/>
        <v>6360111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12627084</v>
      </c>
      <c r="X42" s="100">
        <f t="shared" si="8"/>
        <v>0</v>
      </c>
      <c r="Y42" s="100">
        <f t="shared" si="8"/>
        <v>12627084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>
        <v>5075172</v>
      </c>
      <c r="D43" s="155"/>
      <c r="E43" s="156"/>
      <c r="F43" s="60"/>
      <c r="G43" s="60">
        <v>493630</v>
      </c>
      <c r="H43" s="60">
        <v>239223</v>
      </c>
      <c r="I43" s="60">
        <v>639557</v>
      </c>
      <c r="J43" s="60">
        <v>1372410</v>
      </c>
      <c r="K43" s="60">
        <v>464954</v>
      </c>
      <c r="L43" s="60">
        <v>309134</v>
      </c>
      <c r="M43" s="60">
        <v>514416</v>
      </c>
      <c r="N43" s="60">
        <v>1288504</v>
      </c>
      <c r="O43" s="60"/>
      <c r="P43" s="60"/>
      <c r="Q43" s="60"/>
      <c r="R43" s="60"/>
      <c r="S43" s="60"/>
      <c r="T43" s="60"/>
      <c r="U43" s="60"/>
      <c r="V43" s="60"/>
      <c r="W43" s="60">
        <v>2660914</v>
      </c>
      <c r="X43" s="60"/>
      <c r="Y43" s="60">
        <v>2660914</v>
      </c>
      <c r="Z43" s="140">
        <v>0</v>
      </c>
      <c r="AA43" s="155"/>
    </row>
    <row r="44" spans="1:27" ht="13.5">
      <c r="A44" s="138" t="s">
        <v>90</v>
      </c>
      <c r="B44" s="136"/>
      <c r="C44" s="155">
        <v>31832149</v>
      </c>
      <c r="D44" s="155"/>
      <c r="E44" s="156"/>
      <c r="F44" s="60"/>
      <c r="G44" s="60">
        <v>733451</v>
      </c>
      <c r="H44" s="60">
        <v>619724</v>
      </c>
      <c r="I44" s="60">
        <v>885878</v>
      </c>
      <c r="J44" s="60">
        <v>2239053</v>
      </c>
      <c r="K44" s="60">
        <v>654626</v>
      </c>
      <c r="L44" s="60">
        <v>941523</v>
      </c>
      <c r="M44" s="60">
        <v>932335</v>
      </c>
      <c r="N44" s="60">
        <v>2528484</v>
      </c>
      <c r="O44" s="60"/>
      <c r="P44" s="60"/>
      <c r="Q44" s="60"/>
      <c r="R44" s="60"/>
      <c r="S44" s="60"/>
      <c r="T44" s="60"/>
      <c r="U44" s="60"/>
      <c r="V44" s="60"/>
      <c r="W44" s="60">
        <v>4767537</v>
      </c>
      <c r="X44" s="60"/>
      <c r="Y44" s="60">
        <v>4767537</v>
      </c>
      <c r="Z44" s="140">
        <v>0</v>
      </c>
      <c r="AA44" s="155"/>
    </row>
    <row r="45" spans="1:27" ht="13.5">
      <c r="A45" s="138" t="s">
        <v>91</v>
      </c>
      <c r="B45" s="136"/>
      <c r="C45" s="157">
        <v>14304073</v>
      </c>
      <c r="D45" s="157"/>
      <c r="E45" s="158"/>
      <c r="F45" s="159"/>
      <c r="G45" s="159">
        <v>503575</v>
      </c>
      <c r="H45" s="159">
        <v>422862</v>
      </c>
      <c r="I45" s="159">
        <v>487683</v>
      </c>
      <c r="J45" s="159">
        <v>1414120</v>
      </c>
      <c r="K45" s="159">
        <v>482097</v>
      </c>
      <c r="L45" s="159">
        <v>435506</v>
      </c>
      <c r="M45" s="159">
        <v>461984</v>
      </c>
      <c r="N45" s="159">
        <v>1379587</v>
      </c>
      <c r="O45" s="159"/>
      <c r="P45" s="159"/>
      <c r="Q45" s="159"/>
      <c r="R45" s="159"/>
      <c r="S45" s="159"/>
      <c r="T45" s="159"/>
      <c r="U45" s="159"/>
      <c r="V45" s="159"/>
      <c r="W45" s="159">
        <v>2793707</v>
      </c>
      <c r="X45" s="159"/>
      <c r="Y45" s="159">
        <v>2793707</v>
      </c>
      <c r="Z45" s="141">
        <v>0</v>
      </c>
      <c r="AA45" s="157"/>
    </row>
    <row r="46" spans="1:27" ht="13.5">
      <c r="A46" s="138" t="s">
        <v>92</v>
      </c>
      <c r="B46" s="136"/>
      <c r="C46" s="155">
        <v>7182703</v>
      </c>
      <c r="D46" s="155"/>
      <c r="E46" s="156"/>
      <c r="F46" s="60"/>
      <c r="G46" s="60">
        <v>422997</v>
      </c>
      <c r="H46" s="60">
        <v>350419</v>
      </c>
      <c r="I46" s="60">
        <v>467974</v>
      </c>
      <c r="J46" s="60">
        <v>1241390</v>
      </c>
      <c r="K46" s="60">
        <v>446987</v>
      </c>
      <c r="L46" s="60">
        <v>365976</v>
      </c>
      <c r="M46" s="60">
        <v>350573</v>
      </c>
      <c r="N46" s="60">
        <v>1163536</v>
      </c>
      <c r="O46" s="60"/>
      <c r="P46" s="60"/>
      <c r="Q46" s="60"/>
      <c r="R46" s="60"/>
      <c r="S46" s="60"/>
      <c r="T46" s="60"/>
      <c r="U46" s="60"/>
      <c r="V46" s="60"/>
      <c r="W46" s="60">
        <v>2404926</v>
      </c>
      <c r="X46" s="60"/>
      <c r="Y46" s="60">
        <v>2404926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139156275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9298597</v>
      </c>
      <c r="H48" s="73">
        <f t="shared" si="9"/>
        <v>8617974</v>
      </c>
      <c r="I48" s="73">
        <f t="shared" si="9"/>
        <v>10337113</v>
      </c>
      <c r="J48" s="73">
        <f t="shared" si="9"/>
        <v>28253684</v>
      </c>
      <c r="K48" s="73">
        <f t="shared" si="9"/>
        <v>8718020</v>
      </c>
      <c r="L48" s="73">
        <f t="shared" si="9"/>
        <v>10577396</v>
      </c>
      <c r="M48" s="73">
        <f t="shared" si="9"/>
        <v>7328895</v>
      </c>
      <c r="N48" s="73">
        <f t="shared" si="9"/>
        <v>26624311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54877995</v>
      </c>
      <c r="X48" s="73">
        <f t="shared" si="9"/>
        <v>0</v>
      </c>
      <c r="Y48" s="73">
        <f t="shared" si="9"/>
        <v>54877995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-28608049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7497449</v>
      </c>
      <c r="H49" s="173">
        <f t="shared" si="10"/>
        <v>-1973862</v>
      </c>
      <c r="I49" s="173">
        <f t="shared" si="10"/>
        <v>-3060452</v>
      </c>
      <c r="J49" s="173">
        <f t="shared" si="10"/>
        <v>2463135</v>
      </c>
      <c r="K49" s="173">
        <f t="shared" si="10"/>
        <v>-2671675</v>
      </c>
      <c r="L49" s="173">
        <f t="shared" si="10"/>
        <v>-1608165</v>
      </c>
      <c r="M49" s="173">
        <f t="shared" si="10"/>
        <v>-2369706</v>
      </c>
      <c r="N49" s="173">
        <f t="shared" si="10"/>
        <v>-6649546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-4186411</v>
      </c>
      <c r="X49" s="173">
        <f>IF(F25=F48,0,X25-X48)</f>
        <v>0</v>
      </c>
      <c r="Y49" s="173">
        <f t="shared" si="10"/>
        <v>-4186411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13443080</v>
      </c>
      <c r="D5" s="155">
        <v>0</v>
      </c>
      <c r="E5" s="156">
        <v>0</v>
      </c>
      <c r="F5" s="60">
        <v>0</v>
      </c>
      <c r="G5" s="60">
        <v>13297820</v>
      </c>
      <c r="H5" s="60">
        <v>28</v>
      </c>
      <c r="I5" s="60">
        <v>28</v>
      </c>
      <c r="J5" s="60">
        <v>13297876</v>
      </c>
      <c r="K5" s="60">
        <v>28</v>
      </c>
      <c r="L5" s="60">
        <v>28</v>
      </c>
      <c r="M5" s="60">
        <v>28</v>
      </c>
      <c r="N5" s="60">
        <v>84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13297960</v>
      </c>
      <c r="X5" s="60">
        <v>0</v>
      </c>
      <c r="Y5" s="60">
        <v>13297960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1676520</v>
      </c>
      <c r="D7" s="155">
        <v>0</v>
      </c>
      <c r="E7" s="156">
        <v>0</v>
      </c>
      <c r="F7" s="60">
        <v>0</v>
      </c>
      <c r="G7" s="60">
        <v>150670</v>
      </c>
      <c r="H7" s="60">
        <v>159743</v>
      </c>
      <c r="I7" s="60">
        <v>143557</v>
      </c>
      <c r="J7" s="60">
        <v>453970</v>
      </c>
      <c r="K7" s="60">
        <v>145341</v>
      </c>
      <c r="L7" s="60">
        <v>152547</v>
      </c>
      <c r="M7" s="60">
        <v>140068</v>
      </c>
      <c r="N7" s="60">
        <v>437956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891926</v>
      </c>
      <c r="X7" s="60">
        <v>0</v>
      </c>
      <c r="Y7" s="60">
        <v>891926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6871955</v>
      </c>
      <c r="D8" s="155">
        <v>0</v>
      </c>
      <c r="E8" s="156">
        <v>0</v>
      </c>
      <c r="F8" s="60">
        <v>0</v>
      </c>
      <c r="G8" s="60">
        <v>661493</v>
      </c>
      <c r="H8" s="60">
        <v>771523</v>
      </c>
      <c r="I8" s="60">
        <v>629304</v>
      </c>
      <c r="J8" s="60">
        <v>2062320</v>
      </c>
      <c r="K8" s="60">
        <v>631772</v>
      </c>
      <c r="L8" s="60">
        <v>676333</v>
      </c>
      <c r="M8" s="60">
        <v>788811</v>
      </c>
      <c r="N8" s="60">
        <v>2096916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4159236</v>
      </c>
      <c r="X8" s="60">
        <v>0</v>
      </c>
      <c r="Y8" s="60">
        <v>4159236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6183233</v>
      </c>
      <c r="D9" s="155">
        <v>0</v>
      </c>
      <c r="E9" s="156">
        <v>0</v>
      </c>
      <c r="F9" s="60">
        <v>0</v>
      </c>
      <c r="G9" s="60">
        <v>1184425</v>
      </c>
      <c r="H9" s="60">
        <v>532540</v>
      </c>
      <c r="I9" s="60">
        <v>526841</v>
      </c>
      <c r="J9" s="60">
        <v>2243806</v>
      </c>
      <c r="K9" s="60">
        <v>527639</v>
      </c>
      <c r="L9" s="60">
        <v>572396</v>
      </c>
      <c r="M9" s="60">
        <v>538923</v>
      </c>
      <c r="N9" s="60">
        <v>1638958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3882764</v>
      </c>
      <c r="X9" s="60">
        <v>0</v>
      </c>
      <c r="Y9" s="60">
        <v>3882764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2952396</v>
      </c>
      <c r="D10" s="155">
        <v>0</v>
      </c>
      <c r="E10" s="156">
        <v>0</v>
      </c>
      <c r="F10" s="54">
        <v>0</v>
      </c>
      <c r="G10" s="54">
        <v>324105</v>
      </c>
      <c r="H10" s="54">
        <v>278953</v>
      </c>
      <c r="I10" s="54">
        <v>279266</v>
      </c>
      <c r="J10" s="54">
        <v>882324</v>
      </c>
      <c r="K10" s="54">
        <v>279266</v>
      </c>
      <c r="L10" s="54">
        <v>279437</v>
      </c>
      <c r="M10" s="54">
        <v>279624</v>
      </c>
      <c r="N10" s="54">
        <v>838327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1720651</v>
      </c>
      <c r="X10" s="54">
        <v>0</v>
      </c>
      <c r="Y10" s="54">
        <v>1720651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130775</v>
      </c>
      <c r="D12" s="155">
        <v>0</v>
      </c>
      <c r="E12" s="156">
        <v>0</v>
      </c>
      <c r="F12" s="60">
        <v>0</v>
      </c>
      <c r="G12" s="60">
        <v>11742</v>
      </c>
      <c r="H12" s="60">
        <v>9848</v>
      </c>
      <c r="I12" s="60">
        <v>12284</v>
      </c>
      <c r="J12" s="60">
        <v>33874</v>
      </c>
      <c r="K12" s="60">
        <v>9854</v>
      </c>
      <c r="L12" s="60">
        <v>16962</v>
      </c>
      <c r="M12" s="60">
        <v>7683</v>
      </c>
      <c r="N12" s="60">
        <v>34499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68373</v>
      </c>
      <c r="X12" s="60">
        <v>0</v>
      </c>
      <c r="Y12" s="60">
        <v>68373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597258</v>
      </c>
      <c r="D13" s="155">
        <v>0</v>
      </c>
      <c r="E13" s="156">
        <v>0</v>
      </c>
      <c r="F13" s="60">
        <v>0</v>
      </c>
      <c r="G13" s="60">
        <v>75883</v>
      </c>
      <c r="H13" s="60">
        <v>51488</v>
      </c>
      <c r="I13" s="60">
        <v>92721</v>
      </c>
      <c r="J13" s="60">
        <v>220092</v>
      </c>
      <c r="K13" s="60">
        <v>52094</v>
      </c>
      <c r="L13" s="60">
        <v>40666</v>
      </c>
      <c r="M13" s="60">
        <v>31701</v>
      </c>
      <c r="N13" s="60">
        <v>124461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344553</v>
      </c>
      <c r="X13" s="60">
        <v>0</v>
      </c>
      <c r="Y13" s="60">
        <v>344553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485531</v>
      </c>
      <c r="D16" s="155">
        <v>0</v>
      </c>
      <c r="E16" s="156">
        <v>0</v>
      </c>
      <c r="F16" s="60">
        <v>0</v>
      </c>
      <c r="G16" s="60">
        <v>44000</v>
      </c>
      <c r="H16" s="60">
        <v>33900</v>
      </c>
      <c r="I16" s="60">
        <v>57950</v>
      </c>
      <c r="J16" s="60">
        <v>135850</v>
      </c>
      <c r="K16" s="60">
        <v>42450</v>
      </c>
      <c r="L16" s="60">
        <v>38275</v>
      </c>
      <c r="M16" s="60">
        <v>48760</v>
      </c>
      <c r="N16" s="60">
        <v>129485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265335</v>
      </c>
      <c r="X16" s="60">
        <v>0</v>
      </c>
      <c r="Y16" s="60">
        <v>265335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263</v>
      </c>
      <c r="H17" s="60">
        <v>44</v>
      </c>
      <c r="I17" s="60">
        <v>395</v>
      </c>
      <c r="J17" s="60">
        <v>702</v>
      </c>
      <c r="K17" s="60">
        <v>175</v>
      </c>
      <c r="L17" s="60">
        <v>132</v>
      </c>
      <c r="M17" s="60">
        <v>84</v>
      </c>
      <c r="N17" s="60">
        <v>391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1093</v>
      </c>
      <c r="X17" s="60">
        <v>0</v>
      </c>
      <c r="Y17" s="60">
        <v>1093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1361505</v>
      </c>
      <c r="D18" s="155">
        <v>0</v>
      </c>
      <c r="E18" s="156">
        <v>0</v>
      </c>
      <c r="F18" s="60">
        <v>0</v>
      </c>
      <c r="G18" s="60">
        <v>225076</v>
      </c>
      <c r="H18" s="60">
        <v>126454</v>
      </c>
      <c r="I18" s="60">
        <v>181791</v>
      </c>
      <c r="J18" s="60">
        <v>533321</v>
      </c>
      <c r="K18" s="60">
        <v>192008</v>
      </c>
      <c r="L18" s="60">
        <v>124948</v>
      </c>
      <c r="M18" s="60">
        <v>139944</v>
      </c>
      <c r="N18" s="60">
        <v>456900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990221</v>
      </c>
      <c r="X18" s="60">
        <v>0</v>
      </c>
      <c r="Y18" s="60">
        <v>990221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73478061</v>
      </c>
      <c r="D19" s="155">
        <v>0</v>
      </c>
      <c r="E19" s="156">
        <v>0</v>
      </c>
      <c r="F19" s="60">
        <v>0</v>
      </c>
      <c r="G19" s="60">
        <v>792575</v>
      </c>
      <c r="H19" s="60">
        <v>4631267</v>
      </c>
      <c r="I19" s="60">
        <v>5318907</v>
      </c>
      <c r="J19" s="60">
        <v>10742749</v>
      </c>
      <c r="K19" s="60">
        <v>4142506</v>
      </c>
      <c r="L19" s="60">
        <v>7059640</v>
      </c>
      <c r="M19" s="60">
        <v>2978901</v>
      </c>
      <c r="N19" s="60">
        <v>14181047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24923796</v>
      </c>
      <c r="X19" s="60">
        <v>0</v>
      </c>
      <c r="Y19" s="60">
        <v>24923796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3367912</v>
      </c>
      <c r="D20" s="155">
        <v>0</v>
      </c>
      <c r="E20" s="156">
        <v>0</v>
      </c>
      <c r="F20" s="54">
        <v>0</v>
      </c>
      <c r="G20" s="54">
        <v>27994</v>
      </c>
      <c r="H20" s="54">
        <v>48324</v>
      </c>
      <c r="I20" s="54">
        <v>33617</v>
      </c>
      <c r="J20" s="54">
        <v>109935</v>
      </c>
      <c r="K20" s="54">
        <v>23212</v>
      </c>
      <c r="L20" s="54">
        <v>7867</v>
      </c>
      <c r="M20" s="54">
        <v>4662</v>
      </c>
      <c r="N20" s="54">
        <v>35741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145676</v>
      </c>
      <c r="X20" s="54">
        <v>0</v>
      </c>
      <c r="Y20" s="54">
        <v>145676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110548226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16796046</v>
      </c>
      <c r="H22" s="190">
        <f t="shared" si="0"/>
        <v>6644112</v>
      </c>
      <c r="I22" s="190">
        <f t="shared" si="0"/>
        <v>7276661</v>
      </c>
      <c r="J22" s="190">
        <f t="shared" si="0"/>
        <v>30716819</v>
      </c>
      <c r="K22" s="190">
        <f t="shared" si="0"/>
        <v>6046345</v>
      </c>
      <c r="L22" s="190">
        <f t="shared" si="0"/>
        <v>8969231</v>
      </c>
      <c r="M22" s="190">
        <f t="shared" si="0"/>
        <v>4959189</v>
      </c>
      <c r="N22" s="190">
        <f t="shared" si="0"/>
        <v>19974765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50691584</v>
      </c>
      <c r="X22" s="190">
        <f t="shared" si="0"/>
        <v>0</v>
      </c>
      <c r="Y22" s="190">
        <f t="shared" si="0"/>
        <v>50691584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30692406</v>
      </c>
      <c r="D25" s="155">
        <v>0</v>
      </c>
      <c r="E25" s="156">
        <v>0</v>
      </c>
      <c r="F25" s="60">
        <v>0</v>
      </c>
      <c r="G25" s="60">
        <v>2677424</v>
      </c>
      <c r="H25" s="60">
        <v>2731842</v>
      </c>
      <c r="I25" s="60">
        <v>2581198</v>
      </c>
      <c r="J25" s="60">
        <v>7990464</v>
      </c>
      <c r="K25" s="60">
        <v>2712233</v>
      </c>
      <c r="L25" s="60">
        <v>2632880</v>
      </c>
      <c r="M25" s="60">
        <v>2621378</v>
      </c>
      <c r="N25" s="60">
        <v>7966491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15956955</v>
      </c>
      <c r="X25" s="60">
        <v>0</v>
      </c>
      <c r="Y25" s="60">
        <v>15956955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2538907</v>
      </c>
      <c r="D26" s="155">
        <v>0</v>
      </c>
      <c r="E26" s="156">
        <v>0</v>
      </c>
      <c r="F26" s="60">
        <v>0</v>
      </c>
      <c r="G26" s="60">
        <v>213473</v>
      </c>
      <c r="H26" s="60">
        <v>213473</v>
      </c>
      <c r="I26" s="60">
        <v>213473</v>
      </c>
      <c r="J26" s="60">
        <v>640419</v>
      </c>
      <c r="K26" s="60">
        <v>213473</v>
      </c>
      <c r="L26" s="60">
        <v>213473</v>
      </c>
      <c r="M26" s="60">
        <v>213473</v>
      </c>
      <c r="N26" s="60">
        <v>640419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1280838</v>
      </c>
      <c r="X26" s="60">
        <v>0</v>
      </c>
      <c r="Y26" s="60">
        <v>1280838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19001455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19853506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466314</v>
      </c>
      <c r="D29" s="155">
        <v>0</v>
      </c>
      <c r="E29" s="156">
        <v>0</v>
      </c>
      <c r="F29" s="60">
        <v>0</v>
      </c>
      <c r="G29" s="60">
        <v>785</v>
      </c>
      <c r="H29" s="60">
        <v>716</v>
      </c>
      <c r="I29" s="60">
        <v>43</v>
      </c>
      <c r="J29" s="60">
        <v>1544</v>
      </c>
      <c r="K29" s="60">
        <v>2397</v>
      </c>
      <c r="L29" s="60">
        <v>3244</v>
      </c>
      <c r="M29" s="60">
        <v>17937</v>
      </c>
      <c r="N29" s="60">
        <v>23578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25122</v>
      </c>
      <c r="X29" s="60">
        <v>0</v>
      </c>
      <c r="Y29" s="60">
        <v>25122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2579140</v>
      </c>
      <c r="D30" s="155">
        <v>0</v>
      </c>
      <c r="E30" s="156">
        <v>0</v>
      </c>
      <c r="F30" s="60">
        <v>0</v>
      </c>
      <c r="G30" s="60">
        <v>328363</v>
      </c>
      <c r="H30" s="60">
        <v>134871</v>
      </c>
      <c r="I30" s="60">
        <v>366257</v>
      </c>
      <c r="J30" s="60">
        <v>829491</v>
      </c>
      <c r="K30" s="60">
        <v>208223</v>
      </c>
      <c r="L30" s="60">
        <v>194449</v>
      </c>
      <c r="M30" s="60">
        <v>195419</v>
      </c>
      <c r="N30" s="60">
        <v>598091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1427582</v>
      </c>
      <c r="X30" s="60">
        <v>0</v>
      </c>
      <c r="Y30" s="60">
        <v>1427582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35490</v>
      </c>
      <c r="H31" s="60">
        <v>31173</v>
      </c>
      <c r="I31" s="60">
        <v>178177</v>
      </c>
      <c r="J31" s="60">
        <v>244840</v>
      </c>
      <c r="K31" s="60">
        <v>106982</v>
      </c>
      <c r="L31" s="60">
        <v>44352</v>
      </c>
      <c r="M31" s="60">
        <v>98263</v>
      </c>
      <c r="N31" s="60">
        <v>249597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494437</v>
      </c>
      <c r="X31" s="60">
        <v>0</v>
      </c>
      <c r="Y31" s="60">
        <v>494437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2890558</v>
      </c>
      <c r="D32" s="155">
        <v>0</v>
      </c>
      <c r="E32" s="156">
        <v>0</v>
      </c>
      <c r="F32" s="60">
        <v>0</v>
      </c>
      <c r="G32" s="60">
        <v>127522</v>
      </c>
      <c r="H32" s="60">
        <v>226137</v>
      </c>
      <c r="I32" s="60">
        <v>291901</v>
      </c>
      <c r="J32" s="60">
        <v>645560</v>
      </c>
      <c r="K32" s="60">
        <v>245080</v>
      </c>
      <c r="L32" s="60">
        <v>310603</v>
      </c>
      <c r="M32" s="60">
        <v>206478</v>
      </c>
      <c r="N32" s="60">
        <v>762161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1407721</v>
      </c>
      <c r="X32" s="60">
        <v>0</v>
      </c>
      <c r="Y32" s="60">
        <v>1407721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39492262</v>
      </c>
      <c r="D33" s="155">
        <v>0</v>
      </c>
      <c r="E33" s="156">
        <v>0</v>
      </c>
      <c r="F33" s="60">
        <v>0</v>
      </c>
      <c r="G33" s="60">
        <v>5202493</v>
      </c>
      <c r="H33" s="60">
        <v>4413065</v>
      </c>
      <c r="I33" s="60">
        <v>5428632</v>
      </c>
      <c r="J33" s="60">
        <v>15044190</v>
      </c>
      <c r="K33" s="60">
        <v>4111045</v>
      </c>
      <c r="L33" s="60">
        <v>5251585</v>
      </c>
      <c r="M33" s="60">
        <v>2711608</v>
      </c>
      <c r="N33" s="60">
        <v>12074238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27118428</v>
      </c>
      <c r="X33" s="60">
        <v>0</v>
      </c>
      <c r="Y33" s="60">
        <v>27118428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21177591</v>
      </c>
      <c r="D34" s="155">
        <v>0</v>
      </c>
      <c r="E34" s="156">
        <v>0</v>
      </c>
      <c r="F34" s="60">
        <v>0</v>
      </c>
      <c r="G34" s="60">
        <v>713047</v>
      </c>
      <c r="H34" s="60">
        <v>866697</v>
      </c>
      <c r="I34" s="60">
        <v>1277432</v>
      </c>
      <c r="J34" s="60">
        <v>2857176</v>
      </c>
      <c r="K34" s="60">
        <v>1118587</v>
      </c>
      <c r="L34" s="60">
        <v>1926810</v>
      </c>
      <c r="M34" s="60">
        <v>1264339</v>
      </c>
      <c r="N34" s="60">
        <v>4309736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7166912</v>
      </c>
      <c r="X34" s="60">
        <v>0</v>
      </c>
      <c r="Y34" s="60">
        <v>7166912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464136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139156275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9298597</v>
      </c>
      <c r="H36" s="190">
        <f t="shared" si="1"/>
        <v>8617974</v>
      </c>
      <c r="I36" s="190">
        <f t="shared" si="1"/>
        <v>10337113</v>
      </c>
      <c r="J36" s="190">
        <f t="shared" si="1"/>
        <v>28253684</v>
      </c>
      <c r="K36" s="190">
        <f t="shared" si="1"/>
        <v>8718020</v>
      </c>
      <c r="L36" s="190">
        <f t="shared" si="1"/>
        <v>10577396</v>
      </c>
      <c r="M36" s="190">
        <f t="shared" si="1"/>
        <v>7328895</v>
      </c>
      <c r="N36" s="190">
        <f t="shared" si="1"/>
        <v>26624311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54877995</v>
      </c>
      <c r="X36" s="190">
        <f t="shared" si="1"/>
        <v>0</v>
      </c>
      <c r="Y36" s="190">
        <f t="shared" si="1"/>
        <v>54877995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-28608049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7497449</v>
      </c>
      <c r="H38" s="106">
        <f t="shared" si="2"/>
        <v>-1973862</v>
      </c>
      <c r="I38" s="106">
        <f t="shared" si="2"/>
        <v>-3060452</v>
      </c>
      <c r="J38" s="106">
        <f t="shared" si="2"/>
        <v>2463135</v>
      </c>
      <c r="K38" s="106">
        <f t="shared" si="2"/>
        <v>-2671675</v>
      </c>
      <c r="L38" s="106">
        <f t="shared" si="2"/>
        <v>-1608165</v>
      </c>
      <c r="M38" s="106">
        <f t="shared" si="2"/>
        <v>-2369706</v>
      </c>
      <c r="N38" s="106">
        <f t="shared" si="2"/>
        <v>-6649546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-4186411</v>
      </c>
      <c r="X38" s="106">
        <f>IF(F22=F36,0,X22-X36)</f>
        <v>0</v>
      </c>
      <c r="Y38" s="106">
        <f t="shared" si="2"/>
        <v>-4186411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-28608049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7497449</v>
      </c>
      <c r="H42" s="88">
        <f t="shared" si="3"/>
        <v>-1973862</v>
      </c>
      <c r="I42" s="88">
        <f t="shared" si="3"/>
        <v>-3060452</v>
      </c>
      <c r="J42" s="88">
        <f t="shared" si="3"/>
        <v>2463135</v>
      </c>
      <c r="K42" s="88">
        <f t="shared" si="3"/>
        <v>-2671675</v>
      </c>
      <c r="L42" s="88">
        <f t="shared" si="3"/>
        <v>-1608165</v>
      </c>
      <c r="M42" s="88">
        <f t="shared" si="3"/>
        <v>-2369706</v>
      </c>
      <c r="N42" s="88">
        <f t="shared" si="3"/>
        <v>-6649546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-4186411</v>
      </c>
      <c r="X42" s="88">
        <f t="shared" si="3"/>
        <v>0</v>
      </c>
      <c r="Y42" s="88">
        <f t="shared" si="3"/>
        <v>-4186411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-28608049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7497449</v>
      </c>
      <c r="H44" s="77">
        <f t="shared" si="4"/>
        <v>-1973862</v>
      </c>
      <c r="I44" s="77">
        <f t="shared" si="4"/>
        <v>-3060452</v>
      </c>
      <c r="J44" s="77">
        <f t="shared" si="4"/>
        <v>2463135</v>
      </c>
      <c r="K44" s="77">
        <f t="shared" si="4"/>
        <v>-2671675</v>
      </c>
      <c r="L44" s="77">
        <f t="shared" si="4"/>
        <v>-1608165</v>
      </c>
      <c r="M44" s="77">
        <f t="shared" si="4"/>
        <v>-2369706</v>
      </c>
      <c r="N44" s="77">
        <f t="shared" si="4"/>
        <v>-6649546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-4186411</v>
      </c>
      <c r="X44" s="77">
        <f t="shared" si="4"/>
        <v>0</v>
      </c>
      <c r="Y44" s="77">
        <f t="shared" si="4"/>
        <v>-4186411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-28608049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7497449</v>
      </c>
      <c r="H46" s="88">
        <f t="shared" si="5"/>
        <v>-1973862</v>
      </c>
      <c r="I46" s="88">
        <f t="shared" si="5"/>
        <v>-3060452</v>
      </c>
      <c r="J46" s="88">
        <f t="shared" si="5"/>
        <v>2463135</v>
      </c>
      <c r="K46" s="88">
        <f t="shared" si="5"/>
        <v>-2671675</v>
      </c>
      <c r="L46" s="88">
        <f t="shared" si="5"/>
        <v>-1608165</v>
      </c>
      <c r="M46" s="88">
        <f t="shared" si="5"/>
        <v>-2369706</v>
      </c>
      <c r="N46" s="88">
        <f t="shared" si="5"/>
        <v>-6649546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-4186411</v>
      </c>
      <c r="X46" s="88">
        <f t="shared" si="5"/>
        <v>0</v>
      </c>
      <c r="Y46" s="88">
        <f t="shared" si="5"/>
        <v>-4186411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-28608049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7497449</v>
      </c>
      <c r="H48" s="220">
        <f t="shared" si="6"/>
        <v>-1973862</v>
      </c>
      <c r="I48" s="220">
        <f t="shared" si="6"/>
        <v>-3060452</v>
      </c>
      <c r="J48" s="220">
        <f t="shared" si="6"/>
        <v>2463135</v>
      </c>
      <c r="K48" s="220">
        <f t="shared" si="6"/>
        <v>-2671675</v>
      </c>
      <c r="L48" s="220">
        <f t="shared" si="6"/>
        <v>-1608165</v>
      </c>
      <c r="M48" s="219">
        <f t="shared" si="6"/>
        <v>-2369706</v>
      </c>
      <c r="N48" s="219">
        <f t="shared" si="6"/>
        <v>-6649546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-4186411</v>
      </c>
      <c r="X48" s="220">
        <f t="shared" si="6"/>
        <v>0</v>
      </c>
      <c r="Y48" s="220">
        <f t="shared" si="6"/>
        <v>-4186411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179701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14273</v>
      </c>
      <c r="H5" s="100">
        <f t="shared" si="0"/>
        <v>9180</v>
      </c>
      <c r="I5" s="100">
        <f t="shared" si="0"/>
        <v>0</v>
      </c>
      <c r="J5" s="100">
        <f t="shared" si="0"/>
        <v>23453</v>
      </c>
      <c r="K5" s="100">
        <f t="shared" si="0"/>
        <v>4440</v>
      </c>
      <c r="L5" s="100">
        <f t="shared" si="0"/>
        <v>1929</v>
      </c>
      <c r="M5" s="100">
        <f t="shared" si="0"/>
        <v>14654</v>
      </c>
      <c r="N5" s="100">
        <f t="shared" si="0"/>
        <v>21023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44476</v>
      </c>
      <c r="X5" s="100">
        <f t="shared" si="0"/>
        <v>0</v>
      </c>
      <c r="Y5" s="100">
        <f t="shared" si="0"/>
        <v>44476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38894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39745</v>
      </c>
      <c r="D7" s="157"/>
      <c r="E7" s="158"/>
      <c r="F7" s="159"/>
      <c r="G7" s="159">
        <v>6463</v>
      </c>
      <c r="H7" s="159"/>
      <c r="I7" s="159"/>
      <c r="J7" s="159">
        <v>6463</v>
      </c>
      <c r="K7" s="159"/>
      <c r="L7" s="159">
        <v>1929</v>
      </c>
      <c r="M7" s="159"/>
      <c r="N7" s="159">
        <v>1929</v>
      </c>
      <c r="O7" s="159"/>
      <c r="P7" s="159"/>
      <c r="Q7" s="159"/>
      <c r="R7" s="159"/>
      <c r="S7" s="159"/>
      <c r="T7" s="159"/>
      <c r="U7" s="159"/>
      <c r="V7" s="159"/>
      <c r="W7" s="159">
        <v>8392</v>
      </c>
      <c r="X7" s="159"/>
      <c r="Y7" s="159">
        <v>8392</v>
      </c>
      <c r="Z7" s="141"/>
      <c r="AA7" s="225"/>
    </row>
    <row r="8" spans="1:27" ht="13.5">
      <c r="A8" s="138" t="s">
        <v>77</v>
      </c>
      <c r="B8" s="136"/>
      <c r="C8" s="155">
        <v>101062</v>
      </c>
      <c r="D8" s="155"/>
      <c r="E8" s="156"/>
      <c r="F8" s="60"/>
      <c r="G8" s="60">
        <v>7810</v>
      </c>
      <c r="H8" s="60">
        <v>9180</v>
      </c>
      <c r="I8" s="60"/>
      <c r="J8" s="60">
        <v>16990</v>
      </c>
      <c r="K8" s="60">
        <v>4440</v>
      </c>
      <c r="L8" s="60"/>
      <c r="M8" s="60">
        <v>14654</v>
      </c>
      <c r="N8" s="60">
        <v>19094</v>
      </c>
      <c r="O8" s="60"/>
      <c r="P8" s="60"/>
      <c r="Q8" s="60"/>
      <c r="R8" s="60"/>
      <c r="S8" s="60"/>
      <c r="T8" s="60"/>
      <c r="U8" s="60"/>
      <c r="V8" s="60"/>
      <c r="W8" s="60">
        <v>36084</v>
      </c>
      <c r="X8" s="60"/>
      <c r="Y8" s="60">
        <v>36084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727769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226906</v>
      </c>
      <c r="I9" s="100">
        <f t="shared" si="1"/>
        <v>0</v>
      </c>
      <c r="J9" s="100">
        <f t="shared" si="1"/>
        <v>226906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226906</v>
      </c>
      <c r="X9" s="100">
        <f t="shared" si="1"/>
        <v>0</v>
      </c>
      <c r="Y9" s="100">
        <f t="shared" si="1"/>
        <v>226906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707309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20460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>
        <v>226906</v>
      </c>
      <c r="I12" s="60"/>
      <c r="J12" s="60">
        <v>226906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226906</v>
      </c>
      <c r="X12" s="60"/>
      <c r="Y12" s="60">
        <v>226906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581808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818121</v>
      </c>
      <c r="J15" s="100">
        <f t="shared" si="2"/>
        <v>818121</v>
      </c>
      <c r="K15" s="100">
        <f t="shared" si="2"/>
        <v>21335</v>
      </c>
      <c r="L15" s="100">
        <f t="shared" si="2"/>
        <v>65892</v>
      </c>
      <c r="M15" s="100">
        <f t="shared" si="2"/>
        <v>0</v>
      </c>
      <c r="N15" s="100">
        <f t="shared" si="2"/>
        <v>87227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905348</v>
      </c>
      <c r="X15" s="100">
        <f t="shared" si="2"/>
        <v>0</v>
      </c>
      <c r="Y15" s="100">
        <f t="shared" si="2"/>
        <v>905348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581808</v>
      </c>
      <c r="D17" s="155"/>
      <c r="E17" s="156"/>
      <c r="F17" s="60"/>
      <c r="G17" s="60"/>
      <c r="H17" s="60"/>
      <c r="I17" s="60">
        <v>818121</v>
      </c>
      <c r="J17" s="60">
        <v>818121</v>
      </c>
      <c r="K17" s="60">
        <v>21335</v>
      </c>
      <c r="L17" s="60">
        <v>65892</v>
      </c>
      <c r="M17" s="60"/>
      <c r="N17" s="60">
        <v>87227</v>
      </c>
      <c r="O17" s="60"/>
      <c r="P17" s="60"/>
      <c r="Q17" s="60"/>
      <c r="R17" s="60"/>
      <c r="S17" s="60"/>
      <c r="T17" s="60"/>
      <c r="U17" s="60"/>
      <c r="V17" s="60"/>
      <c r="W17" s="60">
        <v>905348</v>
      </c>
      <c r="X17" s="60"/>
      <c r="Y17" s="60">
        <v>905348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9484115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27663</v>
      </c>
      <c r="H19" s="100">
        <f t="shared" si="3"/>
        <v>947265</v>
      </c>
      <c r="I19" s="100">
        <f t="shared" si="3"/>
        <v>194279</v>
      </c>
      <c r="J19" s="100">
        <f t="shared" si="3"/>
        <v>1169207</v>
      </c>
      <c r="K19" s="100">
        <f t="shared" si="3"/>
        <v>565244</v>
      </c>
      <c r="L19" s="100">
        <f t="shared" si="3"/>
        <v>1758447</v>
      </c>
      <c r="M19" s="100">
        <f t="shared" si="3"/>
        <v>835544</v>
      </c>
      <c r="N19" s="100">
        <f t="shared" si="3"/>
        <v>3159235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4328442</v>
      </c>
      <c r="X19" s="100">
        <f t="shared" si="3"/>
        <v>0</v>
      </c>
      <c r="Y19" s="100">
        <f t="shared" si="3"/>
        <v>4328442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9483348</v>
      </c>
      <c r="D21" s="155"/>
      <c r="E21" s="156"/>
      <c r="F21" s="60"/>
      <c r="G21" s="60"/>
      <c r="H21" s="60">
        <v>947265</v>
      </c>
      <c r="I21" s="60">
        <v>194279</v>
      </c>
      <c r="J21" s="60">
        <v>1141544</v>
      </c>
      <c r="K21" s="60">
        <v>565244</v>
      </c>
      <c r="L21" s="60">
        <v>1758447</v>
      </c>
      <c r="M21" s="60">
        <v>811696</v>
      </c>
      <c r="N21" s="60">
        <v>3135387</v>
      </c>
      <c r="O21" s="60"/>
      <c r="P21" s="60"/>
      <c r="Q21" s="60"/>
      <c r="R21" s="60"/>
      <c r="S21" s="60"/>
      <c r="T21" s="60"/>
      <c r="U21" s="60"/>
      <c r="V21" s="60"/>
      <c r="W21" s="60">
        <v>4276931</v>
      </c>
      <c r="X21" s="60"/>
      <c r="Y21" s="60">
        <v>4276931</v>
      </c>
      <c r="Z21" s="140"/>
      <c r="AA21" s="62"/>
    </row>
    <row r="22" spans="1:27" ht="13.5">
      <c r="A22" s="138" t="s">
        <v>91</v>
      </c>
      <c r="B22" s="136"/>
      <c r="C22" s="157">
        <v>767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27663</v>
      </c>
      <c r="H23" s="60"/>
      <c r="I23" s="60"/>
      <c r="J23" s="60">
        <v>27663</v>
      </c>
      <c r="K23" s="60"/>
      <c r="L23" s="60"/>
      <c r="M23" s="60">
        <v>23848</v>
      </c>
      <c r="N23" s="60">
        <v>23848</v>
      </c>
      <c r="O23" s="60"/>
      <c r="P23" s="60"/>
      <c r="Q23" s="60"/>
      <c r="R23" s="60"/>
      <c r="S23" s="60"/>
      <c r="T23" s="60"/>
      <c r="U23" s="60"/>
      <c r="V23" s="60"/>
      <c r="W23" s="60">
        <v>51511</v>
      </c>
      <c r="X23" s="60"/>
      <c r="Y23" s="60">
        <v>51511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10973393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41936</v>
      </c>
      <c r="H25" s="219">
        <f t="shared" si="4"/>
        <v>1183351</v>
      </c>
      <c r="I25" s="219">
        <f t="shared" si="4"/>
        <v>1012400</v>
      </c>
      <c r="J25" s="219">
        <f t="shared" si="4"/>
        <v>2237687</v>
      </c>
      <c r="K25" s="219">
        <f t="shared" si="4"/>
        <v>591019</v>
      </c>
      <c r="L25" s="219">
        <f t="shared" si="4"/>
        <v>1826268</v>
      </c>
      <c r="M25" s="219">
        <f t="shared" si="4"/>
        <v>850198</v>
      </c>
      <c r="N25" s="219">
        <f t="shared" si="4"/>
        <v>3267485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5505172</v>
      </c>
      <c r="X25" s="219">
        <f t="shared" si="4"/>
        <v>0</v>
      </c>
      <c r="Y25" s="219">
        <f t="shared" si="4"/>
        <v>5505172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10076038</v>
      </c>
      <c r="D28" s="155"/>
      <c r="E28" s="156"/>
      <c r="F28" s="60"/>
      <c r="G28" s="60"/>
      <c r="H28" s="60">
        <v>947265</v>
      </c>
      <c r="I28" s="60">
        <v>194279</v>
      </c>
      <c r="J28" s="60">
        <v>1141544</v>
      </c>
      <c r="K28" s="60">
        <v>565244</v>
      </c>
      <c r="L28" s="60">
        <v>1758447</v>
      </c>
      <c r="M28" s="60">
        <v>811696</v>
      </c>
      <c r="N28" s="60">
        <v>3135387</v>
      </c>
      <c r="O28" s="60"/>
      <c r="P28" s="60"/>
      <c r="Q28" s="60"/>
      <c r="R28" s="60"/>
      <c r="S28" s="60"/>
      <c r="T28" s="60"/>
      <c r="U28" s="60"/>
      <c r="V28" s="60"/>
      <c r="W28" s="60">
        <v>4276931</v>
      </c>
      <c r="X28" s="60"/>
      <c r="Y28" s="60">
        <v>4276931</v>
      </c>
      <c r="Z28" s="140"/>
      <c r="AA28" s="155"/>
    </row>
    <row r="29" spans="1:27" ht="13.5">
      <c r="A29" s="234" t="s">
        <v>134</v>
      </c>
      <c r="B29" s="136"/>
      <c r="C29" s="155">
        <v>679615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>
        <v>818121</v>
      </c>
      <c r="J30" s="159">
        <v>818121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818121</v>
      </c>
      <c r="X30" s="159"/>
      <c r="Y30" s="159">
        <v>818121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10755653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947265</v>
      </c>
      <c r="I32" s="77">
        <f t="shared" si="5"/>
        <v>1012400</v>
      </c>
      <c r="J32" s="77">
        <f t="shared" si="5"/>
        <v>1959665</v>
      </c>
      <c r="K32" s="77">
        <f t="shared" si="5"/>
        <v>565244</v>
      </c>
      <c r="L32" s="77">
        <f t="shared" si="5"/>
        <v>1758447</v>
      </c>
      <c r="M32" s="77">
        <f t="shared" si="5"/>
        <v>811696</v>
      </c>
      <c r="N32" s="77">
        <f t="shared" si="5"/>
        <v>3135387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5095052</v>
      </c>
      <c r="X32" s="77">
        <f t="shared" si="5"/>
        <v>0</v>
      </c>
      <c r="Y32" s="77">
        <f t="shared" si="5"/>
        <v>5095052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217740</v>
      </c>
      <c r="D35" s="155"/>
      <c r="E35" s="156"/>
      <c r="F35" s="60"/>
      <c r="G35" s="60">
        <v>41936</v>
      </c>
      <c r="H35" s="60">
        <v>236086</v>
      </c>
      <c r="I35" s="60"/>
      <c r="J35" s="60">
        <v>278022</v>
      </c>
      <c r="K35" s="60">
        <v>25775</v>
      </c>
      <c r="L35" s="60">
        <v>67821</v>
      </c>
      <c r="M35" s="60">
        <v>38502</v>
      </c>
      <c r="N35" s="60">
        <v>132098</v>
      </c>
      <c r="O35" s="60"/>
      <c r="P35" s="60"/>
      <c r="Q35" s="60"/>
      <c r="R35" s="60"/>
      <c r="S35" s="60"/>
      <c r="T35" s="60"/>
      <c r="U35" s="60"/>
      <c r="V35" s="60"/>
      <c r="W35" s="60">
        <v>410120</v>
      </c>
      <c r="X35" s="60"/>
      <c r="Y35" s="60">
        <v>410120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10973393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41936</v>
      </c>
      <c r="H36" s="220">
        <f t="shared" si="6"/>
        <v>1183351</v>
      </c>
      <c r="I36" s="220">
        <f t="shared" si="6"/>
        <v>1012400</v>
      </c>
      <c r="J36" s="220">
        <f t="shared" si="6"/>
        <v>2237687</v>
      </c>
      <c r="K36" s="220">
        <f t="shared" si="6"/>
        <v>591019</v>
      </c>
      <c r="L36" s="220">
        <f t="shared" si="6"/>
        <v>1826268</v>
      </c>
      <c r="M36" s="220">
        <f t="shared" si="6"/>
        <v>850198</v>
      </c>
      <c r="N36" s="220">
        <f t="shared" si="6"/>
        <v>3267485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5505172</v>
      </c>
      <c r="X36" s="220">
        <f t="shared" si="6"/>
        <v>0</v>
      </c>
      <c r="Y36" s="220">
        <f t="shared" si="6"/>
        <v>5505172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5570902</v>
      </c>
      <c r="D6" s="155"/>
      <c r="E6" s="59">
        <v>115278</v>
      </c>
      <c r="F6" s="60">
        <v>115278</v>
      </c>
      <c r="G6" s="60">
        <v>17288785</v>
      </c>
      <c r="H6" s="60">
        <v>4550830</v>
      </c>
      <c r="I6" s="60">
        <v>-4250989</v>
      </c>
      <c r="J6" s="60">
        <v>-4250989</v>
      </c>
      <c r="K6" s="60">
        <v>-5549155</v>
      </c>
      <c r="L6" s="60">
        <v>6491553</v>
      </c>
      <c r="M6" s="60">
        <v>-1242055</v>
      </c>
      <c r="N6" s="60">
        <v>-1242055</v>
      </c>
      <c r="O6" s="60"/>
      <c r="P6" s="60"/>
      <c r="Q6" s="60"/>
      <c r="R6" s="60"/>
      <c r="S6" s="60"/>
      <c r="T6" s="60"/>
      <c r="U6" s="60"/>
      <c r="V6" s="60"/>
      <c r="W6" s="60">
        <v>-1242055</v>
      </c>
      <c r="X6" s="60">
        <v>57639</v>
      </c>
      <c r="Y6" s="60">
        <v>-1299694</v>
      </c>
      <c r="Z6" s="140">
        <v>-2254.89</v>
      </c>
      <c r="AA6" s="62">
        <v>115278</v>
      </c>
    </row>
    <row r="7" spans="1:27" ht="13.5">
      <c r="A7" s="249" t="s">
        <v>144</v>
      </c>
      <c r="B7" s="182"/>
      <c r="C7" s="155"/>
      <c r="D7" s="155"/>
      <c r="E7" s="59">
        <v>9144220</v>
      </c>
      <c r="F7" s="60">
        <v>9144220</v>
      </c>
      <c r="G7" s="60">
        <v>1391308</v>
      </c>
      <c r="H7" s="60">
        <v>-875193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4572110</v>
      </c>
      <c r="Y7" s="60">
        <v>-4572110</v>
      </c>
      <c r="Z7" s="140">
        <v>-100</v>
      </c>
      <c r="AA7" s="62">
        <v>9144220</v>
      </c>
    </row>
    <row r="8" spans="1:27" ht="13.5">
      <c r="A8" s="249" t="s">
        <v>145</v>
      </c>
      <c r="B8" s="182"/>
      <c r="C8" s="155">
        <v>11761745</v>
      </c>
      <c r="D8" s="155"/>
      <c r="E8" s="59">
        <v>20000000</v>
      </c>
      <c r="F8" s="60">
        <v>20000000</v>
      </c>
      <c r="G8" s="60">
        <v>8567016</v>
      </c>
      <c r="H8" s="60">
        <v>281806</v>
      </c>
      <c r="I8" s="60">
        <v>-1399919</v>
      </c>
      <c r="J8" s="60">
        <v>-1399919</v>
      </c>
      <c r="K8" s="60">
        <v>10792</v>
      </c>
      <c r="L8" s="60">
        <v>366928</v>
      </c>
      <c r="M8" s="60">
        <v>789341</v>
      </c>
      <c r="N8" s="60">
        <v>789341</v>
      </c>
      <c r="O8" s="60"/>
      <c r="P8" s="60"/>
      <c r="Q8" s="60"/>
      <c r="R8" s="60"/>
      <c r="S8" s="60"/>
      <c r="T8" s="60"/>
      <c r="U8" s="60"/>
      <c r="V8" s="60"/>
      <c r="W8" s="60">
        <v>789341</v>
      </c>
      <c r="X8" s="60">
        <v>10000000</v>
      </c>
      <c r="Y8" s="60">
        <v>-9210659</v>
      </c>
      <c r="Z8" s="140">
        <v>-92.11</v>
      </c>
      <c r="AA8" s="62">
        <v>20000000</v>
      </c>
    </row>
    <row r="9" spans="1:27" ht="13.5">
      <c r="A9" s="249" t="s">
        <v>146</v>
      </c>
      <c r="B9" s="182"/>
      <c r="C9" s="155">
        <v>257019</v>
      </c>
      <c r="D9" s="155"/>
      <c r="E9" s="59"/>
      <c r="F9" s="60"/>
      <c r="G9" s="60"/>
      <c r="H9" s="60">
        <v>-286385</v>
      </c>
      <c r="I9" s="60">
        <v>898690</v>
      </c>
      <c r="J9" s="60">
        <v>898690</v>
      </c>
      <c r="K9" s="60">
        <v>-24</v>
      </c>
      <c r="L9" s="60">
        <v>216827</v>
      </c>
      <c r="M9" s="60">
        <v>256729</v>
      </c>
      <c r="N9" s="60">
        <v>256729</v>
      </c>
      <c r="O9" s="60"/>
      <c r="P9" s="60"/>
      <c r="Q9" s="60"/>
      <c r="R9" s="60"/>
      <c r="S9" s="60"/>
      <c r="T9" s="60"/>
      <c r="U9" s="60"/>
      <c r="V9" s="60"/>
      <c r="W9" s="60">
        <v>256729</v>
      </c>
      <c r="X9" s="60"/>
      <c r="Y9" s="60">
        <v>256729</v>
      </c>
      <c r="Z9" s="140"/>
      <c r="AA9" s="62"/>
    </row>
    <row r="10" spans="1:27" ht="13.5">
      <c r="A10" s="249" t="s">
        <v>147</v>
      </c>
      <c r="B10" s="182"/>
      <c r="C10" s="155">
        <v>3544845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846972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21981483</v>
      </c>
      <c r="D12" s="168">
        <f>SUM(D6:D11)</f>
        <v>0</v>
      </c>
      <c r="E12" s="72">
        <f t="shared" si="0"/>
        <v>29259498</v>
      </c>
      <c r="F12" s="73">
        <f t="shared" si="0"/>
        <v>29259498</v>
      </c>
      <c r="G12" s="73">
        <f t="shared" si="0"/>
        <v>27247109</v>
      </c>
      <c r="H12" s="73">
        <f t="shared" si="0"/>
        <v>3671058</v>
      </c>
      <c r="I12" s="73">
        <f t="shared" si="0"/>
        <v>-4752218</v>
      </c>
      <c r="J12" s="73">
        <f t="shared" si="0"/>
        <v>-4752218</v>
      </c>
      <c r="K12" s="73">
        <f t="shared" si="0"/>
        <v>-5538387</v>
      </c>
      <c r="L12" s="73">
        <f t="shared" si="0"/>
        <v>7075308</v>
      </c>
      <c r="M12" s="73">
        <f t="shared" si="0"/>
        <v>-195985</v>
      </c>
      <c r="N12" s="73">
        <f t="shared" si="0"/>
        <v>-195985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-195985</v>
      </c>
      <c r="X12" s="73">
        <f t="shared" si="0"/>
        <v>14629749</v>
      </c>
      <c r="Y12" s="73">
        <f t="shared" si="0"/>
        <v>-14825734</v>
      </c>
      <c r="Z12" s="170">
        <f>+IF(X12&lt;&gt;0,+(Y12/X12)*100,0)</f>
        <v>-101.33963337306744</v>
      </c>
      <c r="AA12" s="74">
        <f>SUM(AA6:AA11)</f>
        <v>29259498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25411459</v>
      </c>
      <c r="D17" s="155"/>
      <c r="E17" s="59">
        <v>29068</v>
      </c>
      <c r="F17" s="60">
        <v>29068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14534</v>
      </c>
      <c r="Y17" s="60">
        <v>-14534</v>
      </c>
      <c r="Z17" s="140">
        <v>-100</v>
      </c>
      <c r="AA17" s="62">
        <v>29068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290350204</v>
      </c>
      <c r="D19" s="155"/>
      <c r="E19" s="59">
        <v>242789142</v>
      </c>
      <c r="F19" s="60">
        <v>242789142</v>
      </c>
      <c r="G19" s="60">
        <v>27663</v>
      </c>
      <c r="H19" s="60">
        <v>-1183350</v>
      </c>
      <c r="I19" s="60">
        <v>1012400</v>
      </c>
      <c r="J19" s="60">
        <v>1012400</v>
      </c>
      <c r="K19" s="60">
        <v>591019</v>
      </c>
      <c r="L19" s="60">
        <v>1796730</v>
      </c>
      <c r="M19" s="60">
        <v>849961</v>
      </c>
      <c r="N19" s="60">
        <v>849961</v>
      </c>
      <c r="O19" s="60"/>
      <c r="P19" s="60"/>
      <c r="Q19" s="60"/>
      <c r="R19" s="60"/>
      <c r="S19" s="60"/>
      <c r="T19" s="60"/>
      <c r="U19" s="60"/>
      <c r="V19" s="60"/>
      <c r="W19" s="60">
        <v>849961</v>
      </c>
      <c r="X19" s="60">
        <v>121394571</v>
      </c>
      <c r="Y19" s="60">
        <v>-120544610</v>
      </c>
      <c r="Z19" s="140">
        <v>-99.3</v>
      </c>
      <c r="AA19" s="62">
        <v>242789142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668852</v>
      </c>
      <c r="D22" s="155"/>
      <c r="E22" s="59">
        <v>523785</v>
      </c>
      <c r="F22" s="60">
        <v>523785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261893</v>
      </c>
      <c r="Y22" s="60">
        <v>-261893</v>
      </c>
      <c r="Z22" s="140">
        <v>-100</v>
      </c>
      <c r="AA22" s="62">
        <v>523785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14273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316430515</v>
      </c>
      <c r="D24" s="168">
        <f>SUM(D15:D23)</f>
        <v>0</v>
      </c>
      <c r="E24" s="76">
        <f t="shared" si="1"/>
        <v>243341995</v>
      </c>
      <c r="F24" s="77">
        <f t="shared" si="1"/>
        <v>243341995</v>
      </c>
      <c r="G24" s="77">
        <f t="shared" si="1"/>
        <v>41936</v>
      </c>
      <c r="H24" s="77">
        <f t="shared" si="1"/>
        <v>-1183350</v>
      </c>
      <c r="I24" s="77">
        <f t="shared" si="1"/>
        <v>1012400</v>
      </c>
      <c r="J24" s="77">
        <f t="shared" si="1"/>
        <v>1012400</v>
      </c>
      <c r="K24" s="77">
        <f t="shared" si="1"/>
        <v>591019</v>
      </c>
      <c r="L24" s="77">
        <f t="shared" si="1"/>
        <v>1796730</v>
      </c>
      <c r="M24" s="77">
        <f t="shared" si="1"/>
        <v>849961</v>
      </c>
      <c r="N24" s="77">
        <f t="shared" si="1"/>
        <v>849961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849961</v>
      </c>
      <c r="X24" s="77">
        <f t="shared" si="1"/>
        <v>121670998</v>
      </c>
      <c r="Y24" s="77">
        <f t="shared" si="1"/>
        <v>-120821037</v>
      </c>
      <c r="Z24" s="212">
        <f>+IF(X24&lt;&gt;0,+(Y24/X24)*100,0)</f>
        <v>-99.3014267870146</v>
      </c>
      <c r="AA24" s="79">
        <f>SUM(AA15:AA23)</f>
        <v>243341995</v>
      </c>
    </row>
    <row r="25" spans="1:27" ht="13.5">
      <c r="A25" s="250" t="s">
        <v>159</v>
      </c>
      <c r="B25" s="251"/>
      <c r="C25" s="168">
        <f aca="true" t="shared" si="2" ref="C25:Y25">+C12+C24</f>
        <v>338411998</v>
      </c>
      <c r="D25" s="168">
        <f>+D12+D24</f>
        <v>0</v>
      </c>
      <c r="E25" s="72">
        <f t="shared" si="2"/>
        <v>272601493</v>
      </c>
      <c r="F25" s="73">
        <f t="shared" si="2"/>
        <v>272601493</v>
      </c>
      <c r="G25" s="73">
        <f t="shared" si="2"/>
        <v>27289045</v>
      </c>
      <c r="H25" s="73">
        <f t="shared" si="2"/>
        <v>2487708</v>
      </c>
      <c r="I25" s="73">
        <f t="shared" si="2"/>
        <v>-3739818</v>
      </c>
      <c r="J25" s="73">
        <f t="shared" si="2"/>
        <v>-3739818</v>
      </c>
      <c r="K25" s="73">
        <f t="shared" si="2"/>
        <v>-4947368</v>
      </c>
      <c r="L25" s="73">
        <f t="shared" si="2"/>
        <v>8872038</v>
      </c>
      <c r="M25" s="73">
        <f t="shared" si="2"/>
        <v>653976</v>
      </c>
      <c r="N25" s="73">
        <f t="shared" si="2"/>
        <v>653976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653976</v>
      </c>
      <c r="X25" s="73">
        <f t="shared" si="2"/>
        <v>136300747</v>
      </c>
      <c r="Y25" s="73">
        <f t="shared" si="2"/>
        <v>-135646771</v>
      </c>
      <c r="Z25" s="170">
        <f>+IF(X25&lt;&gt;0,+(Y25/X25)*100,0)</f>
        <v>-99.52019631998054</v>
      </c>
      <c r="AA25" s="74">
        <f>+AA12+AA24</f>
        <v>272601493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104700</v>
      </c>
      <c r="D31" s="155"/>
      <c r="E31" s="59">
        <v>123255</v>
      </c>
      <c r="F31" s="60">
        <v>123255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61628</v>
      </c>
      <c r="Y31" s="60">
        <v>-61628</v>
      </c>
      <c r="Z31" s="140">
        <v>-100</v>
      </c>
      <c r="AA31" s="62">
        <v>123255</v>
      </c>
    </row>
    <row r="32" spans="1:27" ht="13.5">
      <c r="A32" s="249" t="s">
        <v>164</v>
      </c>
      <c r="B32" s="182"/>
      <c r="C32" s="155">
        <v>22279634</v>
      </c>
      <c r="D32" s="155"/>
      <c r="E32" s="59">
        <v>63021765</v>
      </c>
      <c r="F32" s="60">
        <v>63021765</v>
      </c>
      <c r="G32" s="60">
        <v>19934398</v>
      </c>
      <c r="H32" s="60">
        <v>513849</v>
      </c>
      <c r="I32" s="60">
        <v>-594815</v>
      </c>
      <c r="J32" s="60">
        <v>-594815</v>
      </c>
      <c r="K32" s="60">
        <v>-2214019</v>
      </c>
      <c r="L32" s="60">
        <v>10480464</v>
      </c>
      <c r="M32" s="60">
        <v>3023684</v>
      </c>
      <c r="N32" s="60">
        <v>3023684</v>
      </c>
      <c r="O32" s="60"/>
      <c r="P32" s="60"/>
      <c r="Q32" s="60"/>
      <c r="R32" s="60"/>
      <c r="S32" s="60"/>
      <c r="T32" s="60"/>
      <c r="U32" s="60"/>
      <c r="V32" s="60"/>
      <c r="W32" s="60">
        <v>3023684</v>
      </c>
      <c r="X32" s="60">
        <v>31510883</v>
      </c>
      <c r="Y32" s="60">
        <v>-28487199</v>
      </c>
      <c r="Z32" s="140">
        <v>-90.4</v>
      </c>
      <c r="AA32" s="62">
        <v>63021765</v>
      </c>
    </row>
    <row r="33" spans="1:27" ht="13.5">
      <c r="A33" s="249" t="s">
        <v>165</v>
      </c>
      <c r="B33" s="182"/>
      <c r="C33" s="155">
        <v>260444</v>
      </c>
      <c r="D33" s="155"/>
      <c r="E33" s="59">
        <v>92258</v>
      </c>
      <c r="F33" s="60">
        <v>92258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46129</v>
      </c>
      <c r="Y33" s="60">
        <v>-46129</v>
      </c>
      <c r="Z33" s="140">
        <v>-100</v>
      </c>
      <c r="AA33" s="62">
        <v>92258</v>
      </c>
    </row>
    <row r="34" spans="1:27" ht="13.5">
      <c r="A34" s="250" t="s">
        <v>58</v>
      </c>
      <c r="B34" s="251"/>
      <c r="C34" s="168">
        <f aca="true" t="shared" si="3" ref="C34:Y34">SUM(C29:C33)</f>
        <v>22644778</v>
      </c>
      <c r="D34" s="168">
        <f>SUM(D29:D33)</f>
        <v>0</v>
      </c>
      <c r="E34" s="72">
        <f t="shared" si="3"/>
        <v>63237278</v>
      </c>
      <c r="F34" s="73">
        <f t="shared" si="3"/>
        <v>63237278</v>
      </c>
      <c r="G34" s="73">
        <f t="shared" si="3"/>
        <v>19934398</v>
      </c>
      <c r="H34" s="73">
        <f t="shared" si="3"/>
        <v>513849</v>
      </c>
      <c r="I34" s="73">
        <f t="shared" si="3"/>
        <v>-594815</v>
      </c>
      <c r="J34" s="73">
        <f t="shared" si="3"/>
        <v>-594815</v>
      </c>
      <c r="K34" s="73">
        <f t="shared" si="3"/>
        <v>-2214019</v>
      </c>
      <c r="L34" s="73">
        <f t="shared" si="3"/>
        <v>10480464</v>
      </c>
      <c r="M34" s="73">
        <f t="shared" si="3"/>
        <v>3023684</v>
      </c>
      <c r="N34" s="73">
        <f t="shared" si="3"/>
        <v>3023684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3023684</v>
      </c>
      <c r="X34" s="73">
        <f t="shared" si="3"/>
        <v>31618640</v>
      </c>
      <c r="Y34" s="73">
        <f t="shared" si="3"/>
        <v>-28594956</v>
      </c>
      <c r="Z34" s="170">
        <f>+IF(X34&lt;&gt;0,+(Y34/X34)*100,0)</f>
        <v>-90.43702069412221</v>
      </c>
      <c r="AA34" s="74">
        <f>SUM(AA29:AA33)</f>
        <v>63237278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2864846</v>
      </c>
      <c r="D38" s="155"/>
      <c r="E38" s="59">
        <v>1224095</v>
      </c>
      <c r="F38" s="60">
        <v>1224095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612048</v>
      </c>
      <c r="Y38" s="60">
        <v>-612048</v>
      </c>
      <c r="Z38" s="140">
        <v>-100</v>
      </c>
      <c r="AA38" s="62">
        <v>1224095</v>
      </c>
    </row>
    <row r="39" spans="1:27" ht="13.5">
      <c r="A39" s="250" t="s">
        <v>59</v>
      </c>
      <c r="B39" s="253"/>
      <c r="C39" s="168">
        <f aca="true" t="shared" si="4" ref="C39:Y39">SUM(C37:C38)</f>
        <v>2864846</v>
      </c>
      <c r="D39" s="168">
        <f>SUM(D37:D38)</f>
        <v>0</v>
      </c>
      <c r="E39" s="76">
        <f t="shared" si="4"/>
        <v>1224095</v>
      </c>
      <c r="F39" s="77">
        <f t="shared" si="4"/>
        <v>1224095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612048</v>
      </c>
      <c r="Y39" s="77">
        <f t="shared" si="4"/>
        <v>-612048</v>
      </c>
      <c r="Z39" s="212">
        <f>+IF(X39&lt;&gt;0,+(Y39/X39)*100,0)</f>
        <v>-100</v>
      </c>
      <c r="AA39" s="79">
        <f>SUM(AA37:AA38)</f>
        <v>1224095</v>
      </c>
    </row>
    <row r="40" spans="1:27" ht="13.5">
      <c r="A40" s="250" t="s">
        <v>167</v>
      </c>
      <c r="B40" s="251"/>
      <c r="C40" s="168">
        <f aca="true" t="shared" si="5" ref="C40:Y40">+C34+C39</f>
        <v>25509624</v>
      </c>
      <c r="D40" s="168">
        <f>+D34+D39</f>
        <v>0</v>
      </c>
      <c r="E40" s="72">
        <f t="shared" si="5"/>
        <v>64461373</v>
      </c>
      <c r="F40" s="73">
        <f t="shared" si="5"/>
        <v>64461373</v>
      </c>
      <c r="G40" s="73">
        <f t="shared" si="5"/>
        <v>19934398</v>
      </c>
      <c r="H40" s="73">
        <f t="shared" si="5"/>
        <v>513849</v>
      </c>
      <c r="I40" s="73">
        <f t="shared" si="5"/>
        <v>-594815</v>
      </c>
      <c r="J40" s="73">
        <f t="shared" si="5"/>
        <v>-594815</v>
      </c>
      <c r="K40" s="73">
        <f t="shared" si="5"/>
        <v>-2214019</v>
      </c>
      <c r="L40" s="73">
        <f t="shared" si="5"/>
        <v>10480464</v>
      </c>
      <c r="M40" s="73">
        <f t="shared" si="5"/>
        <v>3023684</v>
      </c>
      <c r="N40" s="73">
        <f t="shared" si="5"/>
        <v>3023684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3023684</v>
      </c>
      <c r="X40" s="73">
        <f t="shared" si="5"/>
        <v>32230688</v>
      </c>
      <c r="Y40" s="73">
        <f t="shared" si="5"/>
        <v>-29207004</v>
      </c>
      <c r="Z40" s="170">
        <f>+IF(X40&lt;&gt;0,+(Y40/X40)*100,0)</f>
        <v>-90.61861788367658</v>
      </c>
      <c r="AA40" s="74">
        <f>+AA34+AA39</f>
        <v>64461373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312902374</v>
      </c>
      <c r="D42" s="257">
        <f>+D25-D40</f>
        <v>0</v>
      </c>
      <c r="E42" s="258">
        <f t="shared" si="6"/>
        <v>208140120</v>
      </c>
      <c r="F42" s="259">
        <f t="shared" si="6"/>
        <v>208140120</v>
      </c>
      <c r="G42" s="259">
        <f t="shared" si="6"/>
        <v>7354647</v>
      </c>
      <c r="H42" s="259">
        <f t="shared" si="6"/>
        <v>1973859</v>
      </c>
      <c r="I42" s="259">
        <f t="shared" si="6"/>
        <v>-3145003</v>
      </c>
      <c r="J42" s="259">
        <f t="shared" si="6"/>
        <v>-3145003</v>
      </c>
      <c r="K42" s="259">
        <f t="shared" si="6"/>
        <v>-2733349</v>
      </c>
      <c r="L42" s="259">
        <f t="shared" si="6"/>
        <v>-1608426</v>
      </c>
      <c r="M42" s="259">
        <f t="shared" si="6"/>
        <v>-2369708</v>
      </c>
      <c r="N42" s="259">
        <f t="shared" si="6"/>
        <v>-2369708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-2369708</v>
      </c>
      <c r="X42" s="259">
        <f t="shared" si="6"/>
        <v>104070059</v>
      </c>
      <c r="Y42" s="259">
        <f t="shared" si="6"/>
        <v>-106439767</v>
      </c>
      <c r="Z42" s="260">
        <f>+IF(X42&lt;&gt;0,+(Y42/X42)*100,0)</f>
        <v>-102.27703147549863</v>
      </c>
      <c r="AA42" s="261">
        <f>+AA25-AA40</f>
        <v>208140120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312902374</v>
      </c>
      <c r="D45" s="155"/>
      <c r="E45" s="59">
        <v>221939763</v>
      </c>
      <c r="F45" s="60">
        <v>221939763</v>
      </c>
      <c r="G45" s="60">
        <v>7354647</v>
      </c>
      <c r="H45" s="60">
        <v>1973859</v>
      </c>
      <c r="I45" s="60">
        <v>-3145003</v>
      </c>
      <c r="J45" s="60">
        <v>-3145003</v>
      </c>
      <c r="K45" s="60">
        <v>-2733349</v>
      </c>
      <c r="L45" s="60">
        <v>-1608426</v>
      </c>
      <c r="M45" s="60">
        <v>-2369708</v>
      </c>
      <c r="N45" s="60">
        <v>-2369708</v>
      </c>
      <c r="O45" s="60"/>
      <c r="P45" s="60"/>
      <c r="Q45" s="60"/>
      <c r="R45" s="60"/>
      <c r="S45" s="60"/>
      <c r="T45" s="60"/>
      <c r="U45" s="60"/>
      <c r="V45" s="60"/>
      <c r="W45" s="60">
        <v>-2369708</v>
      </c>
      <c r="X45" s="60">
        <v>110969882</v>
      </c>
      <c r="Y45" s="60">
        <v>-113339590</v>
      </c>
      <c r="Z45" s="139">
        <v>-102.14</v>
      </c>
      <c r="AA45" s="62">
        <v>221939763</v>
      </c>
    </row>
    <row r="46" spans="1:27" ht="13.5">
      <c r="A46" s="249" t="s">
        <v>171</v>
      </c>
      <c r="B46" s="182"/>
      <c r="C46" s="155"/>
      <c r="D46" s="155"/>
      <c r="E46" s="59">
        <v>-13799643</v>
      </c>
      <c r="F46" s="60">
        <v>-13799643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-6899822</v>
      </c>
      <c r="Y46" s="60">
        <v>6899822</v>
      </c>
      <c r="Z46" s="139">
        <v>-100</v>
      </c>
      <c r="AA46" s="62">
        <v>-13799643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312902374</v>
      </c>
      <c r="D48" s="217">
        <f>SUM(D45:D47)</f>
        <v>0</v>
      </c>
      <c r="E48" s="264">
        <f t="shared" si="7"/>
        <v>208140120</v>
      </c>
      <c r="F48" s="219">
        <f t="shared" si="7"/>
        <v>208140120</v>
      </c>
      <c r="G48" s="219">
        <f t="shared" si="7"/>
        <v>7354647</v>
      </c>
      <c r="H48" s="219">
        <f t="shared" si="7"/>
        <v>1973859</v>
      </c>
      <c r="I48" s="219">
        <f t="shared" si="7"/>
        <v>-3145003</v>
      </c>
      <c r="J48" s="219">
        <f t="shared" si="7"/>
        <v>-3145003</v>
      </c>
      <c r="K48" s="219">
        <f t="shared" si="7"/>
        <v>-2733349</v>
      </c>
      <c r="L48" s="219">
        <f t="shared" si="7"/>
        <v>-1608426</v>
      </c>
      <c r="M48" s="219">
        <f t="shared" si="7"/>
        <v>-2369708</v>
      </c>
      <c r="N48" s="219">
        <f t="shared" si="7"/>
        <v>-2369708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-2369708</v>
      </c>
      <c r="X48" s="219">
        <f t="shared" si="7"/>
        <v>104070060</v>
      </c>
      <c r="Y48" s="219">
        <f t="shared" si="7"/>
        <v>-106439768</v>
      </c>
      <c r="Z48" s="265">
        <f>+IF(X48&lt;&gt;0,+(Y48/X48)*100,0)</f>
        <v>-102.27703145361883</v>
      </c>
      <c r="AA48" s="232">
        <f>SUM(AA45:AA47)</f>
        <v>208140120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29068219</v>
      </c>
      <c r="D6" s="155"/>
      <c r="E6" s="59"/>
      <c r="F6" s="60"/>
      <c r="G6" s="60">
        <v>9245144</v>
      </c>
      <c r="H6" s="60">
        <v>2019418</v>
      </c>
      <c r="I6" s="60">
        <v>3045756</v>
      </c>
      <c r="J6" s="60">
        <v>14310318</v>
      </c>
      <c r="K6" s="60">
        <v>1694441</v>
      </c>
      <c r="L6" s="60">
        <v>2295663</v>
      </c>
      <c r="M6" s="60">
        <v>1100831</v>
      </c>
      <c r="N6" s="60">
        <v>5090935</v>
      </c>
      <c r="O6" s="60"/>
      <c r="P6" s="60"/>
      <c r="Q6" s="60"/>
      <c r="R6" s="60"/>
      <c r="S6" s="60"/>
      <c r="T6" s="60"/>
      <c r="U6" s="60"/>
      <c r="V6" s="60"/>
      <c r="W6" s="60">
        <v>19401253</v>
      </c>
      <c r="X6" s="60"/>
      <c r="Y6" s="60">
        <v>19401253</v>
      </c>
      <c r="Z6" s="140"/>
      <c r="AA6" s="62"/>
    </row>
    <row r="7" spans="1:27" ht="13.5">
      <c r="A7" s="249" t="s">
        <v>178</v>
      </c>
      <c r="B7" s="182"/>
      <c r="C7" s="155">
        <v>61678284</v>
      </c>
      <c r="D7" s="155"/>
      <c r="E7" s="59"/>
      <c r="F7" s="60"/>
      <c r="G7" s="60">
        <v>14727000</v>
      </c>
      <c r="H7" s="60">
        <v>1290000</v>
      </c>
      <c r="I7" s="60"/>
      <c r="J7" s="60">
        <v>16017000</v>
      </c>
      <c r="K7" s="60"/>
      <c r="L7" s="60">
        <v>15742282</v>
      </c>
      <c r="M7" s="60">
        <v>2270825</v>
      </c>
      <c r="N7" s="60">
        <v>18013107</v>
      </c>
      <c r="O7" s="60"/>
      <c r="P7" s="60"/>
      <c r="Q7" s="60"/>
      <c r="R7" s="60"/>
      <c r="S7" s="60"/>
      <c r="T7" s="60"/>
      <c r="U7" s="60"/>
      <c r="V7" s="60"/>
      <c r="W7" s="60">
        <v>34030107</v>
      </c>
      <c r="X7" s="60"/>
      <c r="Y7" s="60">
        <v>34030107</v>
      </c>
      <c r="Z7" s="140"/>
      <c r="AA7" s="62"/>
    </row>
    <row r="8" spans="1:27" ht="13.5">
      <c r="A8" s="249" t="s">
        <v>179</v>
      </c>
      <c r="B8" s="182"/>
      <c r="C8" s="155">
        <v>17763000</v>
      </c>
      <c r="D8" s="155"/>
      <c r="E8" s="59"/>
      <c r="F8" s="60"/>
      <c r="G8" s="60">
        <v>6800000</v>
      </c>
      <c r="H8" s="60">
        <v>3783381</v>
      </c>
      <c r="I8" s="60">
        <v>3000091</v>
      </c>
      <c r="J8" s="60">
        <v>13583472</v>
      </c>
      <c r="K8" s="60">
        <v>2704297</v>
      </c>
      <c r="L8" s="60"/>
      <c r="M8" s="60">
        <v>5736000</v>
      </c>
      <c r="N8" s="60">
        <v>8440297</v>
      </c>
      <c r="O8" s="60"/>
      <c r="P8" s="60"/>
      <c r="Q8" s="60"/>
      <c r="R8" s="60"/>
      <c r="S8" s="60"/>
      <c r="T8" s="60"/>
      <c r="U8" s="60"/>
      <c r="V8" s="60"/>
      <c r="W8" s="60">
        <v>22023769</v>
      </c>
      <c r="X8" s="60"/>
      <c r="Y8" s="60">
        <v>22023769</v>
      </c>
      <c r="Z8" s="140"/>
      <c r="AA8" s="62"/>
    </row>
    <row r="9" spans="1:27" ht="13.5">
      <c r="A9" s="249" t="s">
        <v>180</v>
      </c>
      <c r="B9" s="182"/>
      <c r="C9" s="155">
        <v>597258</v>
      </c>
      <c r="D9" s="155"/>
      <c r="E9" s="59"/>
      <c r="F9" s="60"/>
      <c r="G9" s="60">
        <v>75883</v>
      </c>
      <c r="H9" s="60">
        <v>34313</v>
      </c>
      <c r="I9" s="60">
        <v>56696</v>
      </c>
      <c r="J9" s="60">
        <v>166892</v>
      </c>
      <c r="K9" s="60">
        <v>16898</v>
      </c>
      <c r="L9" s="60">
        <v>7262</v>
      </c>
      <c r="M9" s="60">
        <v>1513</v>
      </c>
      <c r="N9" s="60">
        <v>25673</v>
      </c>
      <c r="O9" s="60"/>
      <c r="P9" s="60"/>
      <c r="Q9" s="60"/>
      <c r="R9" s="60"/>
      <c r="S9" s="60"/>
      <c r="T9" s="60"/>
      <c r="U9" s="60"/>
      <c r="V9" s="60"/>
      <c r="W9" s="60">
        <v>192565</v>
      </c>
      <c r="X9" s="60"/>
      <c r="Y9" s="60">
        <v>192565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-57465140</v>
      </c>
      <c r="D12" s="155"/>
      <c r="E12" s="59"/>
      <c r="F12" s="60"/>
      <c r="G12" s="60">
        <v>-6878467</v>
      </c>
      <c r="H12" s="60">
        <v>-6167484</v>
      </c>
      <c r="I12" s="60">
        <v>-4599301</v>
      </c>
      <c r="J12" s="60">
        <v>-17645252</v>
      </c>
      <c r="K12" s="60">
        <v>-6002844</v>
      </c>
      <c r="L12" s="60">
        <v>-4481883</v>
      </c>
      <c r="M12" s="60">
        <v>-7325900</v>
      </c>
      <c r="N12" s="60">
        <v>-17810627</v>
      </c>
      <c r="O12" s="60"/>
      <c r="P12" s="60"/>
      <c r="Q12" s="60"/>
      <c r="R12" s="60"/>
      <c r="S12" s="60"/>
      <c r="T12" s="60"/>
      <c r="U12" s="60"/>
      <c r="V12" s="60"/>
      <c r="W12" s="60">
        <v>-35455879</v>
      </c>
      <c r="X12" s="60"/>
      <c r="Y12" s="60">
        <v>-35455879</v>
      </c>
      <c r="Z12" s="140"/>
      <c r="AA12" s="62"/>
    </row>
    <row r="13" spans="1:27" ht="13.5">
      <c r="A13" s="249" t="s">
        <v>40</v>
      </c>
      <c r="B13" s="182"/>
      <c r="C13" s="155">
        <v>-466314</v>
      </c>
      <c r="D13" s="155"/>
      <c r="E13" s="59"/>
      <c r="F13" s="60"/>
      <c r="G13" s="60">
        <v>-785</v>
      </c>
      <c r="H13" s="60"/>
      <c r="I13" s="60"/>
      <c r="J13" s="60">
        <v>-785</v>
      </c>
      <c r="K13" s="60"/>
      <c r="L13" s="60">
        <v>-3244</v>
      </c>
      <c r="M13" s="60">
        <v>-17937</v>
      </c>
      <c r="N13" s="60">
        <v>-21181</v>
      </c>
      <c r="O13" s="60"/>
      <c r="P13" s="60"/>
      <c r="Q13" s="60"/>
      <c r="R13" s="60"/>
      <c r="S13" s="60"/>
      <c r="T13" s="60"/>
      <c r="U13" s="60"/>
      <c r="V13" s="60"/>
      <c r="W13" s="60">
        <v>-21966</v>
      </c>
      <c r="X13" s="60"/>
      <c r="Y13" s="60">
        <v>-21966</v>
      </c>
      <c r="Z13" s="140"/>
      <c r="AA13" s="62"/>
    </row>
    <row r="14" spans="1:27" ht="13.5">
      <c r="A14" s="249" t="s">
        <v>42</v>
      </c>
      <c r="B14" s="182"/>
      <c r="C14" s="155">
        <v>-39492262</v>
      </c>
      <c r="D14" s="155"/>
      <c r="E14" s="59"/>
      <c r="F14" s="60"/>
      <c r="G14" s="60">
        <v>-5202491</v>
      </c>
      <c r="H14" s="60">
        <v>-3495855</v>
      </c>
      <c r="I14" s="60">
        <v>-4769891</v>
      </c>
      <c r="J14" s="60">
        <v>-13468237</v>
      </c>
      <c r="K14" s="60">
        <v>-3322604</v>
      </c>
      <c r="L14" s="60">
        <v>-5251584</v>
      </c>
      <c r="M14" s="60">
        <v>-2108779</v>
      </c>
      <c r="N14" s="60">
        <v>-10682967</v>
      </c>
      <c r="O14" s="60"/>
      <c r="P14" s="60"/>
      <c r="Q14" s="60"/>
      <c r="R14" s="60"/>
      <c r="S14" s="60"/>
      <c r="T14" s="60"/>
      <c r="U14" s="60"/>
      <c r="V14" s="60"/>
      <c r="W14" s="60">
        <v>-24151204</v>
      </c>
      <c r="X14" s="60"/>
      <c r="Y14" s="60">
        <v>-24151204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11683045</v>
      </c>
      <c r="D15" s="168">
        <f>SUM(D6:D14)</f>
        <v>0</v>
      </c>
      <c r="E15" s="72">
        <f t="shared" si="0"/>
        <v>0</v>
      </c>
      <c r="F15" s="73">
        <f t="shared" si="0"/>
        <v>0</v>
      </c>
      <c r="G15" s="73">
        <f t="shared" si="0"/>
        <v>18766284</v>
      </c>
      <c r="H15" s="73">
        <f t="shared" si="0"/>
        <v>-2536227</v>
      </c>
      <c r="I15" s="73">
        <f t="shared" si="0"/>
        <v>-3266649</v>
      </c>
      <c r="J15" s="73">
        <f t="shared" si="0"/>
        <v>12963408</v>
      </c>
      <c r="K15" s="73">
        <f t="shared" si="0"/>
        <v>-4909812</v>
      </c>
      <c r="L15" s="73">
        <f t="shared" si="0"/>
        <v>8308496</v>
      </c>
      <c r="M15" s="73">
        <f t="shared" si="0"/>
        <v>-343447</v>
      </c>
      <c r="N15" s="73">
        <f t="shared" si="0"/>
        <v>3055237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16018645</v>
      </c>
      <c r="X15" s="73">
        <f t="shared" si="0"/>
        <v>0</v>
      </c>
      <c r="Y15" s="73">
        <f t="shared" si="0"/>
        <v>16018645</v>
      </c>
      <c r="Z15" s="170">
        <f>+IF(X15&lt;&gt;0,+(Y15/X15)*100,0)</f>
        <v>0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-11377252</v>
      </c>
      <c r="D24" s="155"/>
      <c r="E24" s="59"/>
      <c r="F24" s="60"/>
      <c r="G24" s="60">
        <v>-41935</v>
      </c>
      <c r="H24" s="60">
        <v>-1183350</v>
      </c>
      <c r="I24" s="60">
        <v>-1012400</v>
      </c>
      <c r="J24" s="60">
        <v>-2237685</v>
      </c>
      <c r="K24" s="60">
        <v>-591019</v>
      </c>
      <c r="L24" s="60">
        <v>-1826268</v>
      </c>
      <c r="M24" s="60">
        <v>-850198</v>
      </c>
      <c r="N24" s="60">
        <v>-3267485</v>
      </c>
      <c r="O24" s="60"/>
      <c r="P24" s="60"/>
      <c r="Q24" s="60"/>
      <c r="R24" s="60"/>
      <c r="S24" s="60"/>
      <c r="T24" s="60"/>
      <c r="U24" s="60"/>
      <c r="V24" s="60"/>
      <c r="W24" s="60">
        <v>-5505170</v>
      </c>
      <c r="X24" s="60"/>
      <c r="Y24" s="60">
        <v>-5505170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-11377252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-41935</v>
      </c>
      <c r="H25" s="73">
        <f t="shared" si="1"/>
        <v>-1183350</v>
      </c>
      <c r="I25" s="73">
        <f t="shared" si="1"/>
        <v>-1012400</v>
      </c>
      <c r="J25" s="73">
        <f t="shared" si="1"/>
        <v>-2237685</v>
      </c>
      <c r="K25" s="73">
        <f t="shared" si="1"/>
        <v>-591019</v>
      </c>
      <c r="L25" s="73">
        <f t="shared" si="1"/>
        <v>-1826268</v>
      </c>
      <c r="M25" s="73">
        <f t="shared" si="1"/>
        <v>-850198</v>
      </c>
      <c r="N25" s="73">
        <f t="shared" si="1"/>
        <v>-3267485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-5505170</v>
      </c>
      <c r="X25" s="73">
        <f t="shared" si="1"/>
        <v>0</v>
      </c>
      <c r="Y25" s="73">
        <f t="shared" si="1"/>
        <v>-5505170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305793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18724349</v>
      </c>
      <c r="H36" s="100">
        <f t="shared" si="3"/>
        <v>-3719577</v>
      </c>
      <c r="I36" s="100">
        <f t="shared" si="3"/>
        <v>-4279049</v>
      </c>
      <c r="J36" s="100">
        <f t="shared" si="3"/>
        <v>10725723</v>
      </c>
      <c r="K36" s="100">
        <f t="shared" si="3"/>
        <v>-5500831</v>
      </c>
      <c r="L36" s="100">
        <f t="shared" si="3"/>
        <v>6482228</v>
      </c>
      <c r="M36" s="100">
        <f t="shared" si="3"/>
        <v>-1193645</v>
      </c>
      <c r="N36" s="100">
        <f t="shared" si="3"/>
        <v>-212248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10513475</v>
      </c>
      <c r="X36" s="100">
        <f t="shared" si="3"/>
        <v>0</v>
      </c>
      <c r="Y36" s="100">
        <f t="shared" si="3"/>
        <v>10513475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5265109</v>
      </c>
      <c r="D37" s="153"/>
      <c r="E37" s="99"/>
      <c r="F37" s="100"/>
      <c r="G37" s="100">
        <v>5510249</v>
      </c>
      <c r="H37" s="100">
        <v>24234598</v>
      </c>
      <c r="I37" s="100">
        <v>20515021</v>
      </c>
      <c r="J37" s="100">
        <v>5510249</v>
      </c>
      <c r="K37" s="100">
        <v>16235972</v>
      </c>
      <c r="L37" s="100">
        <v>10735141</v>
      </c>
      <c r="M37" s="100">
        <v>17217369</v>
      </c>
      <c r="N37" s="100">
        <v>16235972</v>
      </c>
      <c r="O37" s="100"/>
      <c r="P37" s="100"/>
      <c r="Q37" s="100"/>
      <c r="R37" s="100"/>
      <c r="S37" s="100"/>
      <c r="T37" s="100"/>
      <c r="U37" s="100"/>
      <c r="V37" s="100"/>
      <c r="W37" s="100">
        <v>5510249</v>
      </c>
      <c r="X37" s="100"/>
      <c r="Y37" s="100">
        <v>5510249</v>
      </c>
      <c r="Z37" s="137"/>
      <c r="AA37" s="102"/>
    </row>
    <row r="38" spans="1:27" ht="13.5">
      <c r="A38" s="269" t="s">
        <v>200</v>
      </c>
      <c r="B38" s="256"/>
      <c r="C38" s="257">
        <v>5570902</v>
      </c>
      <c r="D38" s="257"/>
      <c r="E38" s="258"/>
      <c r="F38" s="259"/>
      <c r="G38" s="259">
        <v>24234598</v>
      </c>
      <c r="H38" s="259">
        <v>20515021</v>
      </c>
      <c r="I38" s="259">
        <v>16235972</v>
      </c>
      <c r="J38" s="259">
        <v>16235972</v>
      </c>
      <c r="K38" s="259">
        <v>10735141</v>
      </c>
      <c r="L38" s="259">
        <v>17217369</v>
      </c>
      <c r="M38" s="259">
        <v>16023724</v>
      </c>
      <c r="N38" s="259">
        <v>16023724</v>
      </c>
      <c r="O38" s="259"/>
      <c r="P38" s="259"/>
      <c r="Q38" s="259"/>
      <c r="R38" s="259"/>
      <c r="S38" s="259"/>
      <c r="T38" s="259"/>
      <c r="U38" s="259"/>
      <c r="V38" s="259"/>
      <c r="W38" s="259">
        <v>16023724</v>
      </c>
      <c r="X38" s="259"/>
      <c r="Y38" s="259">
        <v>16023724</v>
      </c>
      <c r="Z38" s="260"/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10973393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41936</v>
      </c>
      <c r="H5" s="106">
        <f t="shared" si="0"/>
        <v>1183351</v>
      </c>
      <c r="I5" s="106">
        <f t="shared" si="0"/>
        <v>1012400</v>
      </c>
      <c r="J5" s="106">
        <f t="shared" si="0"/>
        <v>2237687</v>
      </c>
      <c r="K5" s="106">
        <f t="shared" si="0"/>
        <v>591019</v>
      </c>
      <c r="L5" s="106">
        <f t="shared" si="0"/>
        <v>1826268</v>
      </c>
      <c r="M5" s="106">
        <f t="shared" si="0"/>
        <v>850198</v>
      </c>
      <c r="N5" s="106">
        <f t="shared" si="0"/>
        <v>3267485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5505172</v>
      </c>
      <c r="X5" s="106">
        <f t="shared" si="0"/>
        <v>0</v>
      </c>
      <c r="Y5" s="106">
        <f t="shared" si="0"/>
        <v>5505172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>
        <v>818121</v>
      </c>
      <c r="J6" s="60">
        <v>818121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818121</v>
      </c>
      <c r="X6" s="60"/>
      <c r="Y6" s="60">
        <v>818121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>
        <v>947265</v>
      </c>
      <c r="I8" s="60">
        <v>194279</v>
      </c>
      <c r="J8" s="60">
        <v>1141544</v>
      </c>
      <c r="K8" s="60">
        <v>586579</v>
      </c>
      <c r="L8" s="60">
        <v>1824339</v>
      </c>
      <c r="M8" s="60">
        <v>811696</v>
      </c>
      <c r="N8" s="60">
        <v>3222614</v>
      </c>
      <c r="O8" s="60"/>
      <c r="P8" s="60"/>
      <c r="Q8" s="60"/>
      <c r="R8" s="60"/>
      <c r="S8" s="60"/>
      <c r="T8" s="60"/>
      <c r="U8" s="60"/>
      <c r="V8" s="60"/>
      <c r="W8" s="60">
        <v>4364158</v>
      </c>
      <c r="X8" s="60"/>
      <c r="Y8" s="60">
        <v>4364158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9483348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9483348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947265</v>
      </c>
      <c r="I11" s="295">
        <f t="shared" si="1"/>
        <v>1012400</v>
      </c>
      <c r="J11" s="295">
        <f t="shared" si="1"/>
        <v>1959665</v>
      </c>
      <c r="K11" s="295">
        <f t="shared" si="1"/>
        <v>586579</v>
      </c>
      <c r="L11" s="295">
        <f t="shared" si="1"/>
        <v>1824339</v>
      </c>
      <c r="M11" s="295">
        <f t="shared" si="1"/>
        <v>811696</v>
      </c>
      <c r="N11" s="295">
        <f t="shared" si="1"/>
        <v>3222614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5182279</v>
      </c>
      <c r="X11" s="295">
        <f t="shared" si="1"/>
        <v>0</v>
      </c>
      <c r="Y11" s="295">
        <f t="shared" si="1"/>
        <v>5182279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1490045</v>
      </c>
      <c r="D15" s="156"/>
      <c r="E15" s="60"/>
      <c r="F15" s="60"/>
      <c r="G15" s="60">
        <v>41936</v>
      </c>
      <c r="H15" s="60">
        <v>236086</v>
      </c>
      <c r="I15" s="60"/>
      <c r="J15" s="60">
        <v>278022</v>
      </c>
      <c r="K15" s="60">
        <v>4440</v>
      </c>
      <c r="L15" s="60">
        <v>1929</v>
      </c>
      <c r="M15" s="60">
        <v>38502</v>
      </c>
      <c r="N15" s="60">
        <v>44871</v>
      </c>
      <c r="O15" s="60"/>
      <c r="P15" s="60"/>
      <c r="Q15" s="60"/>
      <c r="R15" s="60"/>
      <c r="S15" s="60"/>
      <c r="T15" s="60"/>
      <c r="U15" s="60"/>
      <c r="V15" s="60"/>
      <c r="W15" s="60">
        <v>322893</v>
      </c>
      <c r="X15" s="60"/>
      <c r="Y15" s="60">
        <v>322893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818121</v>
      </c>
      <c r="J36" s="60">
        <f t="shared" si="4"/>
        <v>818121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818121</v>
      </c>
      <c r="X36" s="60">
        <f t="shared" si="4"/>
        <v>0</v>
      </c>
      <c r="Y36" s="60">
        <f t="shared" si="4"/>
        <v>818121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947265</v>
      </c>
      <c r="I38" s="60">
        <f t="shared" si="4"/>
        <v>194279</v>
      </c>
      <c r="J38" s="60">
        <f t="shared" si="4"/>
        <v>1141544</v>
      </c>
      <c r="K38" s="60">
        <f t="shared" si="4"/>
        <v>586579</v>
      </c>
      <c r="L38" s="60">
        <f t="shared" si="4"/>
        <v>1824339</v>
      </c>
      <c r="M38" s="60">
        <f t="shared" si="4"/>
        <v>811696</v>
      </c>
      <c r="N38" s="60">
        <f t="shared" si="4"/>
        <v>3222614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4364158</v>
      </c>
      <c r="X38" s="60">
        <f t="shared" si="4"/>
        <v>0</v>
      </c>
      <c r="Y38" s="60">
        <f t="shared" si="4"/>
        <v>4364158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9483348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9483348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947265</v>
      </c>
      <c r="I41" s="295">
        <f t="shared" si="6"/>
        <v>1012400</v>
      </c>
      <c r="J41" s="295">
        <f t="shared" si="6"/>
        <v>1959665</v>
      </c>
      <c r="K41" s="295">
        <f t="shared" si="6"/>
        <v>586579</v>
      </c>
      <c r="L41" s="295">
        <f t="shared" si="6"/>
        <v>1824339</v>
      </c>
      <c r="M41" s="295">
        <f t="shared" si="6"/>
        <v>811696</v>
      </c>
      <c r="N41" s="295">
        <f t="shared" si="6"/>
        <v>3222614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5182279</v>
      </c>
      <c r="X41" s="295">
        <f t="shared" si="6"/>
        <v>0</v>
      </c>
      <c r="Y41" s="295">
        <f t="shared" si="6"/>
        <v>5182279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1490045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41936</v>
      </c>
      <c r="H45" s="54">
        <f t="shared" si="7"/>
        <v>236086</v>
      </c>
      <c r="I45" s="54">
        <f t="shared" si="7"/>
        <v>0</v>
      </c>
      <c r="J45" s="54">
        <f t="shared" si="7"/>
        <v>278022</v>
      </c>
      <c r="K45" s="54">
        <f t="shared" si="7"/>
        <v>4440</v>
      </c>
      <c r="L45" s="54">
        <f t="shared" si="7"/>
        <v>1929</v>
      </c>
      <c r="M45" s="54">
        <f t="shared" si="7"/>
        <v>38502</v>
      </c>
      <c r="N45" s="54">
        <f t="shared" si="7"/>
        <v>44871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322893</v>
      </c>
      <c r="X45" s="54">
        <f t="shared" si="7"/>
        <v>0</v>
      </c>
      <c r="Y45" s="54">
        <f t="shared" si="7"/>
        <v>322893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10973393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41936</v>
      </c>
      <c r="H49" s="220">
        <f t="shared" si="9"/>
        <v>1183351</v>
      </c>
      <c r="I49" s="220">
        <f t="shared" si="9"/>
        <v>1012400</v>
      </c>
      <c r="J49" s="220">
        <f t="shared" si="9"/>
        <v>2237687</v>
      </c>
      <c r="K49" s="220">
        <f t="shared" si="9"/>
        <v>591019</v>
      </c>
      <c r="L49" s="220">
        <f t="shared" si="9"/>
        <v>1826268</v>
      </c>
      <c r="M49" s="220">
        <f t="shared" si="9"/>
        <v>850198</v>
      </c>
      <c r="N49" s="220">
        <f t="shared" si="9"/>
        <v>3267485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5505172</v>
      </c>
      <c r="X49" s="220">
        <f t="shared" si="9"/>
        <v>0</v>
      </c>
      <c r="Y49" s="220">
        <f t="shared" si="9"/>
        <v>5505172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1823668</v>
      </c>
      <c r="F68" s="60"/>
      <c r="G68" s="60">
        <v>35490</v>
      </c>
      <c r="H68" s="60">
        <v>31173</v>
      </c>
      <c r="I68" s="60">
        <v>178178</v>
      </c>
      <c r="J68" s="60">
        <v>244841</v>
      </c>
      <c r="K68" s="60">
        <v>106982</v>
      </c>
      <c r="L68" s="60">
        <v>44351</v>
      </c>
      <c r="M68" s="60">
        <v>98264</v>
      </c>
      <c r="N68" s="60">
        <v>249597</v>
      </c>
      <c r="O68" s="60"/>
      <c r="P68" s="60"/>
      <c r="Q68" s="60"/>
      <c r="R68" s="60"/>
      <c r="S68" s="60"/>
      <c r="T68" s="60"/>
      <c r="U68" s="60"/>
      <c r="V68" s="60"/>
      <c r="W68" s="60">
        <v>494438</v>
      </c>
      <c r="X68" s="60"/>
      <c r="Y68" s="60">
        <v>494438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1823668</v>
      </c>
      <c r="F69" s="220">
        <f t="shared" si="12"/>
        <v>0</v>
      </c>
      <c r="G69" s="220">
        <f t="shared" si="12"/>
        <v>35490</v>
      </c>
      <c r="H69" s="220">
        <f t="shared" si="12"/>
        <v>31173</v>
      </c>
      <c r="I69" s="220">
        <f t="shared" si="12"/>
        <v>178178</v>
      </c>
      <c r="J69" s="220">
        <f t="shared" si="12"/>
        <v>244841</v>
      </c>
      <c r="K69" s="220">
        <f t="shared" si="12"/>
        <v>106982</v>
      </c>
      <c r="L69" s="220">
        <f t="shared" si="12"/>
        <v>44351</v>
      </c>
      <c r="M69" s="220">
        <f t="shared" si="12"/>
        <v>98264</v>
      </c>
      <c r="N69" s="220">
        <f t="shared" si="12"/>
        <v>249597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494438</v>
      </c>
      <c r="X69" s="220">
        <f t="shared" si="12"/>
        <v>0</v>
      </c>
      <c r="Y69" s="220">
        <f t="shared" si="12"/>
        <v>494438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9483348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947265</v>
      </c>
      <c r="I5" s="356">
        <f t="shared" si="0"/>
        <v>1012400</v>
      </c>
      <c r="J5" s="358">
        <f t="shared" si="0"/>
        <v>1959665</v>
      </c>
      <c r="K5" s="358">
        <f t="shared" si="0"/>
        <v>586579</v>
      </c>
      <c r="L5" s="356">
        <f t="shared" si="0"/>
        <v>1824339</v>
      </c>
      <c r="M5" s="356">
        <f t="shared" si="0"/>
        <v>811696</v>
      </c>
      <c r="N5" s="358">
        <f t="shared" si="0"/>
        <v>3222614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5182279</v>
      </c>
      <c r="X5" s="356">
        <f t="shared" si="0"/>
        <v>0</v>
      </c>
      <c r="Y5" s="358">
        <f t="shared" si="0"/>
        <v>5182279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818121</v>
      </c>
      <c r="J6" s="59">
        <f t="shared" si="1"/>
        <v>818121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818121</v>
      </c>
      <c r="X6" s="60">
        <f t="shared" si="1"/>
        <v>0</v>
      </c>
      <c r="Y6" s="59">
        <f t="shared" si="1"/>
        <v>818121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>
        <v>818121</v>
      </c>
      <c r="J7" s="59">
        <v>818121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818121</v>
      </c>
      <c r="X7" s="60"/>
      <c r="Y7" s="59">
        <v>818121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947265</v>
      </c>
      <c r="I11" s="362">
        <f t="shared" si="3"/>
        <v>194279</v>
      </c>
      <c r="J11" s="364">
        <f t="shared" si="3"/>
        <v>1141544</v>
      </c>
      <c r="K11" s="364">
        <f t="shared" si="3"/>
        <v>586579</v>
      </c>
      <c r="L11" s="362">
        <f t="shared" si="3"/>
        <v>1824339</v>
      </c>
      <c r="M11" s="362">
        <f t="shared" si="3"/>
        <v>811696</v>
      </c>
      <c r="N11" s="364">
        <f t="shared" si="3"/>
        <v>3222614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4364158</v>
      </c>
      <c r="X11" s="362">
        <f t="shared" si="3"/>
        <v>0</v>
      </c>
      <c r="Y11" s="364">
        <f t="shared" si="3"/>
        <v>4364158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>
        <v>947265</v>
      </c>
      <c r="I12" s="60">
        <v>194279</v>
      </c>
      <c r="J12" s="59">
        <v>1141544</v>
      </c>
      <c r="K12" s="59">
        <v>586579</v>
      </c>
      <c r="L12" s="60">
        <v>1824339</v>
      </c>
      <c r="M12" s="60">
        <v>811696</v>
      </c>
      <c r="N12" s="59">
        <v>3222614</v>
      </c>
      <c r="O12" s="59"/>
      <c r="P12" s="60"/>
      <c r="Q12" s="60"/>
      <c r="R12" s="59"/>
      <c r="S12" s="59"/>
      <c r="T12" s="60"/>
      <c r="U12" s="60"/>
      <c r="V12" s="59"/>
      <c r="W12" s="59">
        <v>4364158</v>
      </c>
      <c r="X12" s="60"/>
      <c r="Y12" s="59">
        <v>4364158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9483348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9483348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1490045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41936</v>
      </c>
      <c r="H40" s="343">
        <f t="shared" si="9"/>
        <v>236086</v>
      </c>
      <c r="I40" s="343">
        <f t="shared" si="9"/>
        <v>0</v>
      </c>
      <c r="J40" s="345">
        <f t="shared" si="9"/>
        <v>278022</v>
      </c>
      <c r="K40" s="345">
        <f t="shared" si="9"/>
        <v>4440</v>
      </c>
      <c r="L40" s="343">
        <f t="shared" si="9"/>
        <v>1929</v>
      </c>
      <c r="M40" s="343">
        <f t="shared" si="9"/>
        <v>38502</v>
      </c>
      <c r="N40" s="345">
        <f t="shared" si="9"/>
        <v>44871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322893</v>
      </c>
      <c r="X40" s="343">
        <f t="shared" si="9"/>
        <v>0</v>
      </c>
      <c r="Y40" s="345">
        <f t="shared" si="9"/>
        <v>322893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561004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749340</v>
      </c>
      <c r="D43" s="369"/>
      <c r="E43" s="305"/>
      <c r="F43" s="370"/>
      <c r="G43" s="370">
        <v>35473</v>
      </c>
      <c r="H43" s="305"/>
      <c r="I43" s="305"/>
      <c r="J43" s="370">
        <v>35473</v>
      </c>
      <c r="K43" s="370">
        <v>4440</v>
      </c>
      <c r="L43" s="305">
        <v>1929</v>
      </c>
      <c r="M43" s="305">
        <v>34541</v>
      </c>
      <c r="N43" s="370">
        <v>40910</v>
      </c>
      <c r="O43" s="370"/>
      <c r="P43" s="305"/>
      <c r="Q43" s="305"/>
      <c r="R43" s="370"/>
      <c r="S43" s="370"/>
      <c r="T43" s="305"/>
      <c r="U43" s="305"/>
      <c r="V43" s="370"/>
      <c r="W43" s="370">
        <v>76383</v>
      </c>
      <c r="X43" s="305"/>
      <c r="Y43" s="370">
        <v>76383</v>
      </c>
      <c r="Z43" s="371"/>
      <c r="AA43" s="303"/>
    </row>
    <row r="44" spans="1:27" ht="13.5">
      <c r="A44" s="361" t="s">
        <v>250</v>
      </c>
      <c r="B44" s="136"/>
      <c r="C44" s="60">
        <v>179701</v>
      </c>
      <c r="D44" s="368"/>
      <c r="E44" s="54"/>
      <c r="F44" s="53"/>
      <c r="G44" s="53">
        <v>6463</v>
      </c>
      <c r="H44" s="54">
        <v>236086</v>
      </c>
      <c r="I44" s="54"/>
      <c r="J44" s="53">
        <v>242549</v>
      </c>
      <c r="K44" s="53"/>
      <c r="L44" s="54"/>
      <c r="M44" s="54">
        <v>3961</v>
      </c>
      <c r="N44" s="53">
        <v>3961</v>
      </c>
      <c r="O44" s="53"/>
      <c r="P44" s="54"/>
      <c r="Q44" s="54"/>
      <c r="R44" s="53"/>
      <c r="S44" s="53"/>
      <c r="T44" s="54"/>
      <c r="U44" s="54"/>
      <c r="V44" s="53"/>
      <c r="W44" s="53">
        <v>246510</v>
      </c>
      <c r="X44" s="54"/>
      <c r="Y44" s="53">
        <v>246510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10973393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41936</v>
      </c>
      <c r="H60" s="219">
        <f t="shared" si="14"/>
        <v>1183351</v>
      </c>
      <c r="I60" s="219">
        <f t="shared" si="14"/>
        <v>1012400</v>
      </c>
      <c r="J60" s="264">
        <f t="shared" si="14"/>
        <v>2237687</v>
      </c>
      <c r="K60" s="264">
        <f t="shared" si="14"/>
        <v>591019</v>
      </c>
      <c r="L60" s="219">
        <f t="shared" si="14"/>
        <v>1826268</v>
      </c>
      <c r="M60" s="219">
        <f t="shared" si="14"/>
        <v>850198</v>
      </c>
      <c r="N60" s="264">
        <f t="shared" si="14"/>
        <v>3267485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5505172</v>
      </c>
      <c r="X60" s="219">
        <f t="shared" si="14"/>
        <v>0</v>
      </c>
      <c r="Y60" s="264">
        <f t="shared" si="14"/>
        <v>5505172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2014-02-04T08:04:47Z</dcterms:created>
  <dcterms:modified xsi:type="dcterms:W3CDTF">2014-02-04T08:04:50Z</dcterms:modified>
  <cp:category/>
  <cp:version/>
  <cp:contentType/>
  <cp:contentStatus/>
</cp:coreProperties>
</file>